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医科\HP用\"/>
    </mc:Choice>
  </mc:AlternateContent>
  <xr:revisionPtr revIDLastSave="0" documentId="13_ncr:1_{A16BB82B-E957-486C-B4AE-188299B9B060}" xr6:coauthVersionLast="47" xr6:coauthVersionMax="47" xr10:uidLastSave="{00000000-0000-0000-0000-000000000000}"/>
  <bookViews>
    <workbookView xWindow="28680" yWindow="-120" windowWidth="29040" windowHeight="15840" tabRatio="845" xr2:uid="{00000000-000D-0000-FFFF-FFFF00000000}"/>
  </bookViews>
  <sheets>
    <sheet name="別紙様式１－１" sheetId="36" r:id="rId1"/>
    <sheet name="別紙様式１－２" sheetId="37" r:id="rId2"/>
    <sheet name="別紙様式１－３" sheetId="39" r:id="rId3"/>
    <sheet name="別紙様式１対応表" sheetId="46" r:id="rId4"/>
  </sheets>
  <definedNames>
    <definedName name="_xlnm.Print_Area" localSheetId="0">'別紙様式１－１'!$A$1:$AK$62</definedName>
    <definedName name="_xlnm.Print_Area" localSheetId="1">'別紙様式１－２'!$A$1:$S$20</definedName>
    <definedName name="_xlnm.Print_Area" localSheetId="2">'別紙様式１－３'!$A$1:$R$35</definedName>
  </definedNames>
  <calcPr calcId="191029"/>
  <customWorkbookViews>
    <customWorkbookView name="厚生労働省ネットワークシステム - 個人用ビュー" guid="{49E3A2E1-3D47-4FFC-A663-3718967909FC}" mergeInterval="0" personalView="1" maximized="1" windowWidth="1396" windowHeight="792" tabRatio="84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8" i="37" l="1"/>
  <c r="H18" i="37"/>
  <c r="A20" i="37"/>
  <c r="T19" i="37" l="1"/>
  <c r="S22" i="39" l="1"/>
  <c r="S19" i="39"/>
  <c r="S18" i="39"/>
  <c r="S17" i="39"/>
  <c r="AL14" i="36" l="1"/>
  <c r="AL13" i="36"/>
  <c r="AL12" i="36"/>
  <c r="S14" i="39" l="1"/>
  <c r="S13" i="39"/>
  <c r="O11" i="39"/>
  <c r="M11" i="39"/>
  <c r="I36" i="36"/>
  <c r="M34" i="39" l="1"/>
  <c r="L15" i="39"/>
  <c r="T11" i="37"/>
  <c r="T1" i="37"/>
  <c r="L4" i="36" l="1"/>
  <c r="AA5" i="36" l="1"/>
  <c r="P15" i="39"/>
  <c r="N15" i="39"/>
  <c r="S15" i="39" l="1"/>
  <c r="S32" i="39"/>
  <c r="P34" i="39"/>
  <c r="AJ5" i="36"/>
  <c r="AL5" i="36" s="1"/>
  <c r="S4" i="36"/>
  <c r="Y4" i="36" s="1"/>
  <c r="R4" i="36"/>
  <c r="K4" i="39" l="1"/>
  <c r="L4" i="39"/>
  <c r="M4" i="39"/>
  <c r="N4" i="39"/>
  <c r="O4" i="39"/>
  <c r="P4" i="39"/>
  <c r="Q4" i="39"/>
  <c r="R4" i="39"/>
  <c r="J4" i="39"/>
  <c r="L4" i="37"/>
  <c r="M4" i="37"/>
  <c r="N4" i="37"/>
  <c r="O4" i="37"/>
  <c r="P4" i="37"/>
  <c r="Q4" i="37"/>
  <c r="R4" i="37"/>
  <c r="S4" i="37"/>
  <c r="K4" i="37"/>
  <c r="AD36" i="36"/>
  <c r="AE36" i="36"/>
  <c r="AF36" i="36"/>
  <c r="AG36" i="36"/>
  <c r="AH36" i="36"/>
  <c r="AI36" i="36"/>
  <c r="AJ36" i="36"/>
  <c r="AK36" i="36"/>
  <c r="AC36" i="36"/>
  <c r="M16" i="39" l="1"/>
  <c r="Q16" i="39" l="1"/>
  <c r="O16" i="39"/>
</calcChain>
</file>

<file path=xl/sharedStrings.xml><?xml version="1.0" encoding="utf-8"?>
<sst xmlns="http://schemas.openxmlformats.org/spreadsheetml/2006/main" count="814" uniqueCount="489">
  <si>
    <t>特定入院料</t>
    <rPh sb="0" eb="2">
      <t>トクテイ</t>
    </rPh>
    <rPh sb="2" eb="4">
      <t>ニュウイン</t>
    </rPh>
    <rPh sb="4" eb="5">
      <t>リョウ</t>
    </rPh>
    <phoneticPr fontId="1"/>
  </si>
  <si>
    <t>届出区分</t>
    <rPh sb="0" eb="2">
      <t>トドケデ</t>
    </rPh>
    <rPh sb="2" eb="4">
      <t>クブン</t>
    </rPh>
    <phoneticPr fontId="1"/>
  </si>
  <si>
    <t>介護保険適用病床・病棟の有無</t>
    <phoneticPr fontId="1"/>
  </si>
  <si>
    <t>郡市区町村名</t>
    <rPh sb="0" eb="1">
      <t>グン</t>
    </rPh>
    <rPh sb="1" eb="2">
      <t>シ</t>
    </rPh>
    <rPh sb="2" eb="3">
      <t>ク</t>
    </rPh>
    <rPh sb="3" eb="5">
      <t>チョウソン</t>
    </rPh>
    <rPh sb="5" eb="6">
      <t>メイ</t>
    </rPh>
    <phoneticPr fontId="1"/>
  </si>
  <si>
    <t>入院基本料</t>
    <rPh sb="0" eb="2">
      <t>ニュウイン</t>
    </rPh>
    <rPh sb="2" eb="5">
      <t>キホンリョウ</t>
    </rPh>
    <phoneticPr fontId="1"/>
  </si>
  <si>
    <t>小児入院医療管理料４</t>
    <rPh sb="0" eb="1">
      <t>ショウ</t>
    </rPh>
    <rPh sb="2" eb="4">
      <t>ニュウイン</t>
    </rPh>
    <rPh sb="4" eb="6">
      <t>イリョウ</t>
    </rPh>
    <rPh sb="6" eb="8">
      <t>カンリ</t>
    </rPh>
    <rPh sb="8" eb="9">
      <t>リョウ</t>
    </rPh>
    <phoneticPr fontId="1"/>
  </si>
  <si>
    <t>病棟数
（棟）</t>
    <rPh sb="0" eb="1">
      <t>ヤマイ</t>
    </rPh>
    <rPh sb="1" eb="2">
      <t>ムネ</t>
    </rPh>
    <rPh sb="2" eb="3">
      <t>スウ</t>
    </rPh>
    <rPh sb="5" eb="6">
      <t>トウ</t>
    </rPh>
    <phoneticPr fontId="1"/>
  </si>
  <si>
    <t>一般病棟</t>
    <phoneticPr fontId="1"/>
  </si>
  <si>
    <t>届出
病床数（床）</t>
    <rPh sb="7" eb="8">
      <t>トコ</t>
    </rPh>
    <phoneticPr fontId="1"/>
  </si>
  <si>
    <t>都道府県名</t>
    <phoneticPr fontId="1"/>
  </si>
  <si>
    <t>保険医療機関番号</t>
    <rPh sb="0" eb="2">
      <t>ホケン</t>
    </rPh>
    <rPh sb="2" eb="4">
      <t>イリョウ</t>
    </rPh>
    <rPh sb="4" eb="6">
      <t>キカン</t>
    </rPh>
    <rPh sb="6" eb="8">
      <t>バンゴウ</t>
    </rPh>
    <phoneticPr fontId="1"/>
  </si>
  <si>
    <t>開設者番号</t>
    <rPh sb="3" eb="5">
      <t>バンゴウ</t>
    </rPh>
    <phoneticPr fontId="1"/>
  </si>
  <si>
    <t>許可病床数（床）</t>
    <rPh sb="0" eb="1">
      <t>モト</t>
    </rPh>
    <rPh sb="1" eb="2">
      <t>カ</t>
    </rPh>
    <rPh sb="2" eb="4">
      <t>ビョウショウ</t>
    </rPh>
    <rPh sb="4" eb="5">
      <t>スウ</t>
    </rPh>
    <rPh sb="6" eb="7">
      <t>トコ</t>
    </rPh>
    <phoneticPr fontId="1"/>
  </si>
  <si>
    <t>稼働病床数（床）</t>
    <rPh sb="0" eb="1">
      <t>カセギ</t>
    </rPh>
    <rPh sb="1" eb="2">
      <t>ハタラキ</t>
    </rPh>
    <rPh sb="2" eb="5">
      <t>ビョウショウスウ</t>
    </rPh>
    <phoneticPr fontId="1"/>
  </si>
  <si>
    <t>保険医療機関番号</t>
    <phoneticPr fontId="1"/>
  </si>
  <si>
    <t>（別紙様式１－１②）　【病院記入用】</t>
    <phoneticPr fontId="1"/>
  </si>
  <si>
    <t>（別紙様式１－２）【病院記入用】</t>
    <phoneticPr fontId="1"/>
  </si>
  <si>
    <t>（別紙様式１－１①）　【病院記入用】</t>
    <phoneticPr fontId="1"/>
  </si>
  <si>
    <t>感染症病床
（二類）</t>
    <phoneticPr fontId="1"/>
  </si>
  <si>
    <t>病院区分</t>
    <phoneticPr fontId="1"/>
  </si>
  <si>
    <t>医療機関名</t>
    <phoneticPr fontId="1"/>
  </si>
  <si>
    <t>有
無</t>
    <rPh sb="0" eb="1">
      <t>ア</t>
    </rPh>
    <rPh sb="3" eb="4">
      <t>ム</t>
    </rPh>
    <phoneticPr fontId="1"/>
  </si>
  <si>
    <t>特定入院料に係る病床</t>
    <rPh sb="0" eb="2">
      <t>トクテイ</t>
    </rPh>
    <rPh sb="2" eb="4">
      <t>ニュウイン</t>
    </rPh>
    <rPh sb="4" eb="5">
      <t>リョウ</t>
    </rPh>
    <rPh sb="8" eb="10">
      <t>ビョウショウ</t>
    </rPh>
    <phoneticPr fontId="1"/>
  </si>
  <si>
    <t>特定入院料に係る病棟等</t>
    <rPh sb="0" eb="2">
      <t>トクテイ</t>
    </rPh>
    <rPh sb="2" eb="4">
      <t>ニュウイン</t>
    </rPh>
    <rPh sb="4" eb="5">
      <t>リョウ</t>
    </rPh>
    <phoneticPr fontId="1"/>
  </si>
  <si>
    <t>特殊疾患入院医療管理料</t>
    <rPh sb="0" eb="2">
      <t>トクシュ</t>
    </rPh>
    <rPh sb="2" eb="4">
      <t>シッカン</t>
    </rPh>
    <rPh sb="4" eb="6">
      <t>ニュウイン</t>
    </rPh>
    <rPh sb="6" eb="8">
      <t>イリョウ</t>
    </rPh>
    <rPh sb="8" eb="11">
      <t>カンリリョウ</t>
    </rPh>
    <phoneticPr fontId="1"/>
  </si>
  <si>
    <t>（別紙様式１－３）　　【病院記入用】</t>
    <rPh sb="1" eb="3">
      <t>ベッシ</t>
    </rPh>
    <rPh sb="3" eb="5">
      <t>ヨウシキ</t>
    </rPh>
    <rPh sb="12" eb="14">
      <t>ビョウイン</t>
    </rPh>
    <rPh sb="14" eb="16">
      <t>キニュウ</t>
    </rPh>
    <rPh sb="16" eb="17">
      <t>ヨウ</t>
    </rPh>
    <phoneticPr fontId="1"/>
  </si>
  <si>
    <t>名</t>
    <rPh sb="0" eb="1">
      <t>メイ</t>
    </rPh>
    <phoneticPr fontId="1"/>
  </si>
  <si>
    <r>
      <rPr>
        <sz val="11"/>
        <rFont val="ＭＳ 明朝"/>
        <family val="1"/>
        <charset val="128"/>
      </rPr>
      <t>　①のうち、</t>
    </r>
    <r>
      <rPr>
        <sz val="11"/>
        <rFont val="Times New Roman"/>
        <family val="1"/>
      </rPr>
      <t>d1</t>
    </r>
    <r>
      <rPr>
        <sz val="11"/>
        <rFont val="ＭＳ 明朝"/>
        <family val="1"/>
        <charset val="128"/>
      </rPr>
      <t>以上の褥瘡を有していた患者数（褥瘡保有者数）</t>
    </r>
    <rPh sb="23" eb="25">
      <t>ジョクソウ</t>
    </rPh>
    <rPh sb="25" eb="28">
      <t>ホユウシャ</t>
    </rPh>
    <rPh sb="28" eb="29">
      <t>スウ</t>
    </rPh>
    <phoneticPr fontId="1"/>
  </si>
  <si>
    <t>　②のうち、入院時に既に褥瘡を有していた患者数（入院時褥瘡保有者数）</t>
    <rPh sb="24" eb="27">
      <t>ニュウインジ</t>
    </rPh>
    <rPh sb="27" eb="29">
      <t>ジョクソウ</t>
    </rPh>
    <rPh sb="29" eb="32">
      <t>ホユウシャ</t>
    </rPh>
    <rPh sb="32" eb="33">
      <t>スウ</t>
    </rPh>
    <phoneticPr fontId="1"/>
  </si>
  <si>
    <t>入院時の褥瘡（③の患者の入院時の状況）</t>
    <rPh sb="0" eb="2">
      <t>ニュウイン</t>
    </rPh>
    <rPh sb="4" eb="6">
      <t>ジョクソウ</t>
    </rPh>
    <rPh sb="9" eb="11">
      <t>カンジャ</t>
    </rPh>
    <rPh sb="12" eb="15">
      <t>ニュウインジ</t>
    </rPh>
    <rPh sb="16" eb="18">
      <t>ジョウキョウ</t>
    </rPh>
    <phoneticPr fontId="1"/>
  </si>
  <si>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1"/>
  </si>
  <si>
    <t>D3</t>
  </si>
  <si>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1"/>
  </si>
  <si>
    <t>（　　　）</t>
  </si>
  <si>
    <t>受付番号※</t>
    <rPh sb="0" eb="2">
      <t>ウケツケ</t>
    </rPh>
    <rPh sb="2" eb="4">
      <t>バンゴウ</t>
    </rPh>
    <phoneticPr fontId="1"/>
  </si>
  <si>
    <t>※　本様式の書式は変えないこと。</t>
    <phoneticPr fontId="1"/>
  </si>
  <si>
    <t>重症度、医療・看護必要度の評価票</t>
    <rPh sb="0" eb="3">
      <t>ジュウショウド</t>
    </rPh>
    <rPh sb="4" eb="6">
      <t>イリョウ</t>
    </rPh>
    <rPh sb="7" eb="9">
      <t>カンゴ</t>
    </rPh>
    <rPh sb="9" eb="12">
      <t>ヒツヨウド</t>
    </rPh>
    <rPh sb="13" eb="15">
      <t>ヒョウカ</t>
    </rPh>
    <rPh sb="15" eb="16">
      <t>ヒョウ</t>
    </rPh>
    <phoneticPr fontId="1"/>
  </si>
  <si>
    <t>重症度、医療・看護必要度の評価票</t>
    <phoneticPr fontId="1"/>
  </si>
  <si>
    <t>看護必要度加算・
一般病棟看護必要度評価加算</t>
    <rPh sb="0" eb="2">
      <t>カンゴ</t>
    </rPh>
    <rPh sb="2" eb="5">
      <t>ヒツヨウド</t>
    </rPh>
    <rPh sb="5" eb="7">
      <t>カサン</t>
    </rPh>
    <rPh sb="9" eb="11">
      <t>イッパン</t>
    </rPh>
    <rPh sb="11" eb="13">
      <t>ビョウトウ</t>
    </rPh>
    <rPh sb="13" eb="15">
      <t>カンゴ</t>
    </rPh>
    <rPh sb="15" eb="17">
      <t>ヒツヨウ</t>
    </rPh>
    <rPh sb="17" eb="18">
      <t>ド</t>
    </rPh>
    <rPh sb="18" eb="20">
      <t>ヒョウカ</t>
    </rPh>
    <rPh sb="20" eb="22">
      <t>カサン</t>
    </rPh>
    <phoneticPr fontId="1"/>
  </si>
  <si>
    <t>都道府県名</t>
    <rPh sb="0" eb="4">
      <t>トドウフケン</t>
    </rPh>
    <rPh sb="4" eb="5">
      <t>メイ</t>
    </rPh>
    <phoneticPr fontId="1"/>
  </si>
  <si>
    <t>※本様式の書式は変えないこと。</t>
    <phoneticPr fontId="1"/>
  </si>
  <si>
    <t>保険医療機関番号</t>
    <phoneticPr fontId="1"/>
  </si>
  <si>
    <t>褥瘡対策に係る報告書</t>
    <phoneticPr fontId="1"/>
  </si>
  <si>
    <t>①</t>
    <phoneticPr fontId="1"/>
  </si>
  <si>
    <t>②</t>
    <phoneticPr fontId="1"/>
  </si>
  <si>
    <t>③</t>
    <phoneticPr fontId="1"/>
  </si>
  <si>
    <t>④</t>
    <phoneticPr fontId="1"/>
  </si>
  <si>
    <t>　②のうち、入院中に新たに褥瘡が発生した患者数（※②－③の患者数）</t>
    <phoneticPr fontId="1"/>
  </si>
  <si>
    <t>⑤</t>
    <phoneticPr fontId="1"/>
  </si>
  <si>
    <t>⑥</t>
    <phoneticPr fontId="1"/>
  </si>
  <si>
    <t>　褥瘡の重症度</t>
    <phoneticPr fontId="1"/>
  </si>
  <si>
    <t>ｄ1</t>
    <phoneticPr fontId="1"/>
  </si>
  <si>
    <t>ｄ2</t>
    <phoneticPr fontId="1"/>
  </si>
  <si>
    <t>D4</t>
    <phoneticPr fontId="1"/>
  </si>
  <si>
    <t>D5</t>
    <phoneticPr fontId="1"/>
  </si>
  <si>
    <t>DU</t>
    <phoneticPr fontId="1"/>
  </si>
  <si>
    <t>厚生労働大臣が定める療養告示
第２号に係る病床（２室８床）の有無</t>
    <phoneticPr fontId="1"/>
  </si>
  <si>
    <t>看護師
比率区分</t>
    <rPh sb="0" eb="2">
      <t>カンゴ</t>
    </rPh>
    <rPh sb="2" eb="3">
      <t>シ</t>
    </rPh>
    <rPh sb="4" eb="6">
      <t>ヒリツ</t>
    </rPh>
    <rPh sb="6" eb="8">
      <t>クブン</t>
    </rPh>
    <phoneticPr fontId="1"/>
  </si>
  <si>
    <t>平均在院
日数（日）</t>
    <rPh sb="0" eb="2">
      <t>ヘイキン</t>
    </rPh>
    <rPh sb="2" eb="4">
      <t>ザイイン</t>
    </rPh>
    <rPh sb="5" eb="7">
      <t>ニッスウ</t>
    </rPh>
    <rPh sb="8" eb="9">
      <t>ニチ</t>
    </rPh>
    <phoneticPr fontId="1"/>
  </si>
  <si>
    <t>医療保険
届出病床数（床）</t>
    <rPh sb="0" eb="2">
      <t>イリョウ</t>
    </rPh>
    <rPh sb="2" eb="4">
      <t>ホケン</t>
    </rPh>
    <rPh sb="5" eb="7">
      <t>トドケデ</t>
    </rPh>
    <rPh sb="7" eb="9">
      <t>ビョウショウ</t>
    </rPh>
    <rPh sb="9" eb="10">
      <t>スウ</t>
    </rPh>
    <rPh sb="11" eb="12">
      <t>トコ</t>
    </rPh>
    <phoneticPr fontId="1"/>
  </si>
  <si>
    <t>１日平均
入院患者数（人）</t>
    <rPh sb="1" eb="2">
      <t>ヒ</t>
    </rPh>
    <rPh sb="2" eb="3">
      <t>ヒラ</t>
    </rPh>
    <rPh sb="3" eb="4">
      <t>タモツ</t>
    </rPh>
    <rPh sb="5" eb="7">
      <t>ニュウイン</t>
    </rPh>
    <rPh sb="7" eb="10">
      <t>カンジャスウ</t>
    </rPh>
    <rPh sb="11" eb="12">
      <t>ヒト</t>
    </rPh>
    <phoneticPr fontId="1"/>
  </si>
  <si>
    <t>看護職員夜間
配置加算</t>
    <rPh sb="0" eb="2">
      <t>カンゴ</t>
    </rPh>
    <rPh sb="2" eb="4">
      <t>ショクイン</t>
    </rPh>
    <rPh sb="4" eb="6">
      <t>ヤカン</t>
    </rPh>
    <rPh sb="7" eb="9">
      <t>ハイチ</t>
    </rPh>
    <rPh sb="9" eb="11">
      <t>カサン</t>
    </rPh>
    <phoneticPr fontId="1"/>
  </si>
  <si>
    <t>夜間看護体制
加算</t>
    <rPh sb="0" eb="2">
      <t>ヤカン</t>
    </rPh>
    <rPh sb="2" eb="4">
      <t>カンゴ</t>
    </rPh>
    <rPh sb="4" eb="6">
      <t>タイセイ</t>
    </rPh>
    <rPh sb="7" eb="9">
      <t>カサン</t>
    </rPh>
    <phoneticPr fontId="1"/>
  </si>
  <si>
    <t>　　地域包括ケア入院医療管理料１</t>
    <phoneticPr fontId="1"/>
  </si>
  <si>
    <t>　　地域包括ケア入院医療管理料２</t>
    <phoneticPr fontId="1"/>
  </si>
  <si>
    <t>　　地域包括ケア入院医療管理料３</t>
    <phoneticPr fontId="1"/>
  </si>
  <si>
    <t>　　地域包括ケア入院医療管理料４</t>
    <phoneticPr fontId="1"/>
  </si>
  <si>
    <t>　一般病棟</t>
    <rPh sb="1" eb="3">
      <t>イッパン</t>
    </rPh>
    <rPh sb="3" eb="5">
      <t>ビョウトウ</t>
    </rPh>
    <phoneticPr fontId="1"/>
  </si>
  <si>
    <t>　結核病棟</t>
    <rPh sb="1" eb="3">
      <t>ケッカク</t>
    </rPh>
    <rPh sb="3" eb="5">
      <t>ビョウトウ</t>
    </rPh>
    <phoneticPr fontId="1"/>
  </si>
  <si>
    <t>　精神病棟</t>
    <rPh sb="1" eb="3">
      <t>セイシン</t>
    </rPh>
    <rPh sb="3" eb="5">
      <t>ビョウトウ</t>
    </rPh>
    <phoneticPr fontId="1"/>
  </si>
  <si>
    <t>　障害者施設等</t>
    <rPh sb="1" eb="4">
      <t>ショウガイシャ</t>
    </rPh>
    <rPh sb="4" eb="6">
      <t>シセツ</t>
    </rPh>
    <rPh sb="6" eb="7">
      <t>ナド</t>
    </rPh>
    <phoneticPr fontId="1"/>
  </si>
  <si>
    <r>
      <t>　療養病棟
　</t>
    </r>
    <r>
      <rPr>
        <sz val="7"/>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1"/>
  </si>
  <si>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1"/>
  </si>
  <si>
    <r>
      <rPr>
        <b/>
        <sz val="12"/>
        <rFont val="ＭＳ Ｐ明朝"/>
        <family val="1"/>
        <charset val="128"/>
      </rPr>
      <t>　　結核病棟</t>
    </r>
    <r>
      <rPr>
        <sz val="12"/>
        <rFont val="ＭＳ Ｐ明朝"/>
        <family val="1"/>
        <charset val="128"/>
      </rPr>
      <t xml:space="preserve">
　</t>
    </r>
    <r>
      <rPr>
        <sz val="11"/>
        <rFont val="ＭＳ Ｐ明朝"/>
        <family val="1"/>
        <charset val="128"/>
      </rPr>
      <t>※一般病棟と
　　結核病棟を
　　併せて１看護
　　単位とする
　　場合を除く。</t>
    </r>
    <phoneticPr fontId="1"/>
  </si>
  <si>
    <t xml:space="preserve">
②
①のうち
重症度、医療・
看護必要度の
基準を満たす
患者の延べ数
（名）</t>
    <rPh sb="13" eb="15">
      <t>イリョウ</t>
    </rPh>
    <phoneticPr fontId="1"/>
  </si>
  <si>
    <t xml:space="preserve">
①
入院患者延べ数
（名）</t>
    <rPh sb="13" eb="14">
      <t>メイ</t>
    </rPh>
    <phoneticPr fontId="1"/>
  </si>
  <si>
    <t>※１名の患者が複数褥瘡を有していても、患者１名として数える。</t>
    <phoneticPr fontId="1"/>
  </si>
  <si>
    <t>※該当患者がいない場合、「０」と書くこと。</t>
    <phoneticPr fontId="1"/>
  </si>
  <si>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1"/>
  </si>
  <si>
    <t>(            )</t>
    <phoneticPr fontId="1"/>
  </si>
  <si>
    <t>本来の届出</t>
    <rPh sb="0" eb="2">
      <t>ホンライ</t>
    </rPh>
    <rPh sb="3" eb="5">
      <t>トドケデ</t>
    </rPh>
    <phoneticPr fontId="1"/>
  </si>
  <si>
    <t>在宅復帰率
（％）</t>
    <rPh sb="0" eb="2">
      <t>ザイタク</t>
    </rPh>
    <rPh sb="2" eb="4">
      <t>フッキ</t>
    </rPh>
    <rPh sb="4" eb="5">
      <t>リツ</t>
    </rPh>
    <phoneticPr fontId="1"/>
  </si>
  <si>
    <t>↑③の合計と一致していることを確認</t>
    <rPh sb="3" eb="5">
      <t>ゴウケイ</t>
    </rPh>
    <rPh sb="6" eb="8">
      <t>イッチ</t>
    </rPh>
    <rPh sb="15" eb="17">
      <t>カクニン</t>
    </rPh>
    <phoneticPr fontId="1"/>
  </si>
  <si>
    <t>↑④の合計と一致していることを確認</t>
    <rPh sb="3" eb="5">
      <t>ゴウケイ</t>
    </rPh>
    <rPh sb="6" eb="8">
      <t>イッチ</t>
    </rPh>
    <rPh sb="15" eb="17">
      <t>カクニン</t>
    </rPh>
    <phoneticPr fontId="1"/>
  </si>
  <si>
    <t>自動チェック：</t>
    <rPh sb="0" eb="2">
      <t>ジドウ</t>
    </rPh>
    <phoneticPr fontId="1"/>
  </si>
  <si>
    <t>　手書きの場合は、各合計が一致していることを注意書きを参考に確認すること。</t>
    <rPh sb="1" eb="3">
      <t>テガ</t>
    </rPh>
    <rPh sb="5" eb="7">
      <t>バアイ</t>
    </rPh>
    <rPh sb="9" eb="10">
      <t>カク</t>
    </rPh>
    <rPh sb="10" eb="12">
      <t>ゴウケイ</t>
    </rPh>
    <rPh sb="13" eb="15">
      <t>イッチ</t>
    </rPh>
    <rPh sb="22" eb="25">
      <t>チュウイガ</t>
    </rPh>
    <rPh sb="27" eb="29">
      <t>サンコウ</t>
    </rPh>
    <rPh sb="30" eb="32">
      <t>カクニン</t>
    </rPh>
    <phoneticPr fontId="1"/>
  </si>
  <si>
    <t>※エクセル上で入力した場合は、「自動チェック」が「○」となっていることを確認すること。</t>
    <rPh sb="5" eb="6">
      <t>ジョウ</t>
    </rPh>
    <rPh sb="7" eb="9">
      <t>ニュウリョク</t>
    </rPh>
    <rPh sb="11" eb="13">
      <t>バアイ</t>
    </rPh>
    <rPh sb="16" eb="18">
      <t>ジドウ</t>
    </rPh>
    <rPh sb="36" eb="38">
      <t>カクニン</t>
    </rPh>
    <phoneticPr fontId="1"/>
  </si>
  <si>
    <t>Ⅰ</t>
    <phoneticPr fontId="1"/>
  </si>
  <si>
    <t>Ⅱ</t>
    <phoneticPr fontId="1"/>
  </si>
  <si>
    <t>新型コロナ対応の影響</t>
    <rPh sb="0" eb="2">
      <t>シンガタ</t>
    </rPh>
    <rPh sb="5" eb="7">
      <t>タイオウ</t>
    </rPh>
    <rPh sb="8" eb="10">
      <t>エイキョウ</t>
    </rPh>
    <phoneticPr fontId="1"/>
  </si>
  <si>
    <t>簡易な報告
（新型コロナ）</t>
    <rPh sb="0" eb="2">
      <t>カンイ</t>
    </rPh>
    <rPh sb="3" eb="5">
      <t>ホウコク</t>
    </rPh>
    <rPh sb="7" eb="9">
      <t>シンガタ</t>
    </rPh>
    <phoneticPr fontId="1"/>
  </si>
  <si>
    <r>
      <t xml:space="preserve">
③
重症度、医療・
看護必要度の
基準を満たす
患者の割合（％）
（②／①×100）
</t>
    </r>
    <r>
      <rPr>
        <sz val="10"/>
        <rFont val="ＭＳ Ｐ明朝"/>
        <family val="1"/>
        <charset val="128"/>
      </rPr>
      <t>※</t>
    </r>
    <r>
      <rPr>
        <u/>
        <sz val="10"/>
        <rFont val="ＭＳ Ｐ明朝"/>
        <family val="1"/>
        <charset val="128"/>
      </rPr>
      <t xml:space="preserve">小数点第１位まで
（小数点第２位を
切り捨てて）
</t>
    </r>
    <r>
      <rPr>
        <sz val="10"/>
        <rFont val="ＭＳ Ｐ明朝"/>
        <family val="1"/>
        <charset val="128"/>
      </rPr>
      <t>記入する</t>
    </r>
    <rPh sb="8" eb="10">
      <t>イリョウ</t>
    </rPh>
    <rPh sb="47" eb="50">
      <t>ショウスウテン</t>
    </rPh>
    <rPh sb="50" eb="51">
      <t>ダイ</t>
    </rPh>
    <rPh sb="52" eb="53">
      <t>イ</t>
    </rPh>
    <rPh sb="57" eb="60">
      <t>ショウスウテン</t>
    </rPh>
    <rPh sb="60" eb="61">
      <t>ダイ</t>
    </rPh>
    <rPh sb="62" eb="63">
      <t>イ</t>
    </rPh>
    <rPh sb="65" eb="66">
      <t>キ</t>
    </rPh>
    <rPh sb="67" eb="68">
      <t>ス</t>
    </rPh>
    <rPh sb="72" eb="74">
      <t>キニュウ</t>
    </rPh>
    <phoneticPr fontId="1"/>
  </si>
  <si>
    <t>急性期看護補助
体制加算/
看護補助加算</t>
    <phoneticPr fontId="1"/>
  </si>
  <si>
    <t>夜間急性期看護
補助体制加算/
夜間75対1
看護補助加算</t>
    <phoneticPr fontId="1"/>
  </si>
  <si>
    <t>看護職員夜間
配置加算</t>
    <phoneticPr fontId="1"/>
  </si>
  <si>
    <t>都道府県番号</t>
    <rPh sb="0" eb="4">
      <t>トドウフケン</t>
    </rPh>
    <rPh sb="4" eb="6">
      <t>バンゴウ</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</si>
  <si>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</si>
  <si>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</si>
  <si>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</si>
  <si>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</si>
  <si>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</si>
  <si>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</si>
  <si>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</si>
  <si>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1-1</t>
    <phoneticPr fontId="1"/>
  </si>
  <si>
    <t>病院区分</t>
    <rPh sb="0" eb="2">
      <t>ビョウイン</t>
    </rPh>
    <rPh sb="2" eb="4">
      <t>クブン</t>
    </rPh>
    <phoneticPr fontId="1"/>
  </si>
  <si>
    <t>⑨</t>
  </si>
  <si>
    <t>⑬</t>
  </si>
  <si>
    <t>⑮</t>
  </si>
  <si>
    <t>⑰</t>
  </si>
  <si>
    <t>㉑</t>
  </si>
  <si>
    <t>㉕</t>
  </si>
  <si>
    <t>開設者番号</t>
    <rPh sb="0" eb="3">
      <t>カイセツシャ</t>
    </rPh>
    <rPh sb="3" eb="5">
      <t>バンゴウ</t>
    </rPh>
    <phoneticPr fontId="1"/>
  </si>
  <si>
    <t>開設者区分</t>
    <rPh sb="0" eb="3">
      <t>カイセツシャ</t>
    </rPh>
    <rPh sb="3" eb="5">
      <t>クブン</t>
    </rPh>
    <phoneticPr fontId="1"/>
  </si>
  <si>
    <t>①</t>
  </si>
  <si>
    <t>厚生労働省</t>
  </si>
  <si>
    <t>②</t>
  </si>
  <si>
    <t>国立病院機構</t>
  </si>
  <si>
    <t>③</t>
  </si>
  <si>
    <t>国立大学法人</t>
  </si>
  <si>
    <t>④</t>
  </si>
  <si>
    <t>労働者健康安全機構</t>
  </si>
  <si>
    <t>⑤</t>
  </si>
  <si>
    <t>地域医療機能推進機構</t>
  </si>
  <si>
    <t>⑥</t>
  </si>
  <si>
    <t>その他（国）</t>
  </si>
  <si>
    <t>⑦</t>
  </si>
  <si>
    <t>都道府県</t>
  </si>
  <si>
    <t>⑧</t>
  </si>
  <si>
    <t>市町村</t>
  </si>
  <si>
    <t>地方独立行政法人</t>
  </si>
  <si>
    <t>⑩</t>
  </si>
  <si>
    <t>日赤</t>
  </si>
  <si>
    <t>⑪</t>
  </si>
  <si>
    <t>済生会</t>
  </si>
  <si>
    <t>⑫</t>
  </si>
  <si>
    <t>北海道社会事業協会</t>
  </si>
  <si>
    <t>厚生連</t>
  </si>
  <si>
    <t>⑭</t>
  </si>
  <si>
    <t>国民健康保険団体連合会</t>
  </si>
  <si>
    <t>健康保険組合及びその連合会</t>
  </si>
  <si>
    <t>⑯</t>
  </si>
  <si>
    <t>共済組合及びその連合会</t>
  </si>
  <si>
    <t>国民健康保険組合</t>
  </si>
  <si>
    <t>⑱</t>
  </si>
  <si>
    <t>公益法人</t>
  </si>
  <si>
    <t>⑲</t>
  </si>
  <si>
    <t>医療法人</t>
  </si>
  <si>
    <t>⑳</t>
  </si>
  <si>
    <t>学校法人</t>
  </si>
  <si>
    <t>社会福祉法人</t>
  </si>
  <si>
    <t>㉒</t>
  </si>
  <si>
    <t>医療生協</t>
  </si>
  <si>
    <t>㉓</t>
  </si>
  <si>
    <t>会社</t>
  </si>
  <si>
    <t>㉔</t>
  </si>
  <si>
    <t>その他の法人</t>
  </si>
  <si>
    <t>介護保険適用病床</t>
    <phoneticPr fontId="1"/>
  </si>
  <si>
    <t>有</t>
    <rPh sb="0" eb="1">
      <t>ア</t>
    </rPh>
    <phoneticPr fontId="1"/>
  </si>
  <si>
    <t>無</t>
    <rPh sb="0" eb="1">
      <t>ナ</t>
    </rPh>
    <phoneticPr fontId="1"/>
  </si>
  <si>
    <t>2室8床</t>
    <rPh sb="1" eb="2">
      <t>シツ</t>
    </rPh>
    <rPh sb="3" eb="4">
      <t>ショウ</t>
    </rPh>
    <phoneticPr fontId="1"/>
  </si>
  <si>
    <t>大臣の定める地域</t>
    <rPh sb="0" eb="2">
      <t>ダイジン</t>
    </rPh>
    <rPh sb="3" eb="4">
      <t>サダ</t>
    </rPh>
    <rPh sb="6" eb="8">
      <t>チイキ</t>
    </rPh>
    <phoneticPr fontId="1"/>
  </si>
  <si>
    <t>地包ケア1</t>
    <rPh sb="0" eb="2">
      <t>チホウ</t>
    </rPh>
    <phoneticPr fontId="1"/>
  </si>
  <si>
    <t>地包ケア2</t>
    <rPh sb="0" eb="2">
      <t>チホウ</t>
    </rPh>
    <phoneticPr fontId="1"/>
  </si>
  <si>
    <t>地包ケア3</t>
    <rPh sb="0" eb="2">
      <t>チホウ</t>
    </rPh>
    <phoneticPr fontId="1"/>
  </si>
  <si>
    <t>地包ケア4</t>
    <rPh sb="0" eb="2">
      <t>チホウ</t>
    </rPh>
    <phoneticPr fontId="1"/>
  </si>
  <si>
    <t>一般</t>
    <rPh sb="0" eb="2">
      <t>イッパン</t>
    </rPh>
    <phoneticPr fontId="1"/>
  </si>
  <si>
    <t>療養</t>
    <rPh sb="0" eb="2">
      <t>リョウヨウ</t>
    </rPh>
    <phoneticPr fontId="1"/>
  </si>
  <si>
    <t>1-2</t>
    <phoneticPr fontId="1"/>
  </si>
  <si>
    <t>一般・看護必要度</t>
    <rPh sb="0" eb="2">
      <t>イッパン</t>
    </rPh>
    <rPh sb="3" eb="5">
      <t>カンゴ</t>
    </rPh>
    <rPh sb="5" eb="8">
      <t>ヒツヨウド</t>
    </rPh>
    <phoneticPr fontId="1"/>
  </si>
  <si>
    <t>Ⅰ</t>
    <phoneticPr fontId="1"/>
  </si>
  <si>
    <t>Ⅱ</t>
    <phoneticPr fontId="1"/>
  </si>
  <si>
    <t>①</t>
    <phoneticPr fontId="1"/>
  </si>
  <si>
    <t>②</t>
    <phoneticPr fontId="1"/>
  </si>
  <si>
    <t>③</t>
    <phoneticPr fontId="1"/>
  </si>
  <si>
    <t>④</t>
    <phoneticPr fontId="1"/>
  </si>
  <si>
    <t>⑤</t>
    <phoneticPr fontId="1"/>
  </si>
  <si>
    <t>結核・看護必要度</t>
    <rPh sb="3" eb="5">
      <t>カンゴ</t>
    </rPh>
    <rPh sb="5" eb="8">
      <t>ヒツヨウド</t>
    </rPh>
    <phoneticPr fontId="1"/>
  </si>
  <si>
    <t>②－１</t>
  </si>
  <si>
    <t>特別入院基本料（療養）</t>
  </si>
  <si>
    <t>①－４ 急性期一般入院料４</t>
    <phoneticPr fontId="1"/>
  </si>
  <si>
    <t>地域一般入院料１</t>
  </si>
  <si>
    <t>①－１</t>
  </si>
  <si>
    <t>急性期一般入院料１</t>
  </si>
  <si>
    <t>①－２</t>
  </si>
  <si>
    <t>急性期一般入院料２</t>
  </si>
  <si>
    <t>①－３</t>
  </si>
  <si>
    <t>急性期一般入院料３</t>
  </si>
  <si>
    <t>①－４</t>
  </si>
  <si>
    <t>急性期一般入院料４</t>
  </si>
  <si>
    <t>①－５</t>
  </si>
  <si>
    <t>急性期一般入院料５</t>
  </si>
  <si>
    <t>①－６</t>
  </si>
  <si>
    <t>急性期一般入院料６</t>
  </si>
  <si>
    <t>②－２</t>
  </si>
  <si>
    <t>地域一般入院料２</t>
  </si>
  <si>
    <t>②－３</t>
  </si>
  <si>
    <t>地域一般入院料３</t>
  </si>
  <si>
    <t>７対１入院基本料</t>
  </si>
  <si>
    <t>10対１入院基本料</t>
  </si>
  <si>
    <t>13対１入院基本料</t>
  </si>
  <si>
    <t>15対１入院基本料</t>
  </si>
  <si>
    <t>18対１入院基本料</t>
  </si>
  <si>
    <t>20対１入院基本料</t>
  </si>
  <si>
    <t>特別入院基本料（療養以外）</t>
  </si>
  <si>
    <t>療養病棟入院料１</t>
  </si>
  <si>
    <t>療養病棟入院料２</t>
  </si>
  <si>
    <t>療養病棟入院基本料の注11の病棟</t>
  </si>
  <si>
    <t>①－１・⑭</t>
  </si>
  <si>
    <t>急性期一般入院料１・月平均夜勤時間超過減算</t>
  </si>
  <si>
    <t>①－１・⑮</t>
  </si>
  <si>
    <t>急性期一般入院料１・夜勤時間特別入院基本料</t>
  </si>
  <si>
    <t>①－２・⑭</t>
  </si>
  <si>
    <t>急性期一般入院料２・月平均夜勤時間超過減算</t>
  </si>
  <si>
    <t>①－２・⑮</t>
  </si>
  <si>
    <t>急性期一般入院料２・夜勤時間特別入院基本料</t>
  </si>
  <si>
    <t>①－３・⑭</t>
  </si>
  <si>
    <t>急性期一般入院料３・月平均夜勤時間超過減算</t>
  </si>
  <si>
    <t>①－３・⑮</t>
  </si>
  <si>
    <t>急性期一般入院料３・夜勤時間特別入院基本料</t>
  </si>
  <si>
    <t>①－４・⑭</t>
  </si>
  <si>
    <t>急性期一般入院料４・月平均夜勤時間超過減算</t>
  </si>
  <si>
    <t>①－４・⑮</t>
  </si>
  <si>
    <t>急性期一般入院料４・夜勤時間特別入院基本料</t>
  </si>
  <si>
    <t>①－５・⑭</t>
  </si>
  <si>
    <t>急性期一般入院料５・月平均夜勤時間超過減算</t>
  </si>
  <si>
    <t>①－５・⑮</t>
  </si>
  <si>
    <t>急性期一般入院料５・夜勤時間特別入院基本料</t>
  </si>
  <si>
    <t>①－６・⑭</t>
  </si>
  <si>
    <t>急性期一般入院料６・月平均夜勤時間超過減算</t>
  </si>
  <si>
    <t>①－６・⑮</t>
  </si>
  <si>
    <t>急性期一般入院料６・夜勤時間特別入院基本料</t>
  </si>
  <si>
    <t>②－１・⑭</t>
  </si>
  <si>
    <t>地域一般入院料１・月平均夜勤時間超過減算</t>
  </si>
  <si>
    <t>②－１・⑮</t>
  </si>
  <si>
    <t>地域一般入院料１・夜勤時間特別入院基本料</t>
  </si>
  <si>
    <t>②－２・⑭</t>
  </si>
  <si>
    <t>地域一般入院料２・月平均夜勤時間超過減算</t>
  </si>
  <si>
    <t>②－２・⑮</t>
  </si>
  <si>
    <t>地域一般入院料２・夜勤時間特別入院基本料</t>
  </si>
  <si>
    <t>②－３・⑭</t>
  </si>
  <si>
    <t>地域一般入院料３・月平均夜勤時間超過減算</t>
  </si>
  <si>
    <t>②－３・⑮</t>
  </si>
  <si>
    <t>地域一般入院料３・夜勤時間特別入院基本料</t>
  </si>
  <si>
    <t>一般入院番号</t>
    <rPh sb="0" eb="2">
      <t>イッパン</t>
    </rPh>
    <rPh sb="2" eb="4">
      <t>ニュウイン</t>
    </rPh>
    <rPh sb="4" eb="6">
      <t>バンゴウ</t>
    </rPh>
    <phoneticPr fontId="1"/>
  </si>
  <si>
    <t>療養入院番号</t>
    <rPh sb="0" eb="2">
      <t>リョウヨウ</t>
    </rPh>
    <rPh sb="2" eb="4">
      <t>ニュウイン</t>
    </rPh>
    <rPh sb="4" eb="6">
      <t>バンゴウ</t>
    </rPh>
    <phoneticPr fontId="1"/>
  </si>
  <si>
    <t>③・⑭</t>
  </si>
  <si>
    <t>７対１入院基本料・月平均夜勤時間超過減算</t>
  </si>
  <si>
    <t>③・⑮</t>
  </si>
  <si>
    <t>７対１入院基本料・夜勤時間特別入院基本料</t>
  </si>
  <si>
    <t>③・⑯</t>
  </si>
  <si>
    <t>７対１入院基本料・重症患者割合特別入院基本料</t>
  </si>
  <si>
    <t>④・⑭</t>
  </si>
  <si>
    <t>10対１入院基本料・月平均夜勤時間超過減算</t>
  </si>
  <si>
    <t>④・⑮</t>
  </si>
  <si>
    <t>10対１入院基本料・夜勤時間特別入院基本料</t>
  </si>
  <si>
    <t>④・⑯</t>
  </si>
  <si>
    <t>10対１入院基本料・重症患者割合特別入院基本料</t>
  </si>
  <si>
    <t>⑤・⑭</t>
  </si>
  <si>
    <t>13対１入院基本料・月平均夜勤時間超過減算</t>
  </si>
  <si>
    <t>⑤・⑮</t>
  </si>
  <si>
    <t>13対１入院基本料・夜勤時間特別入院基本料</t>
  </si>
  <si>
    <t>⑤・⑯</t>
  </si>
  <si>
    <t>13対１入院基本料・重症患者割合特別入院基本料</t>
  </si>
  <si>
    <t>⑥・⑭</t>
  </si>
  <si>
    <t>15対１入院基本料・月平均夜勤時間超過減算</t>
  </si>
  <si>
    <t>⑥・⑮</t>
  </si>
  <si>
    <t>15対１入院基本料・夜勤時間特別入院基本料</t>
  </si>
  <si>
    <t>⑥・⑯</t>
  </si>
  <si>
    <t>15対１入院基本料・重症患者割合特別入院基本料</t>
  </si>
  <si>
    <t>⑦・⑭</t>
  </si>
  <si>
    <t>18対１入院基本料・月平均夜勤時間超過減算</t>
  </si>
  <si>
    <t>⑦・⑮</t>
  </si>
  <si>
    <t>18対１入院基本料・夜勤時間特別入院基本料</t>
  </si>
  <si>
    <t>⑦・⑯</t>
  </si>
  <si>
    <t>18対１入院基本料・重症患者割合特別入院基本料</t>
  </si>
  <si>
    <t>⑧・⑭</t>
  </si>
  <si>
    <t>20対１入院基本料・月平均夜勤時間超過減算</t>
  </si>
  <si>
    <t>⑧・⑮</t>
  </si>
  <si>
    <t>20対１入院基本料・夜勤時間特別入院基本料</t>
  </si>
  <si>
    <t>⑧・⑯</t>
  </si>
  <si>
    <t>20対１入院基本料・重症患者割合特別入院基本料</t>
  </si>
  <si>
    <t>結核入院番号</t>
    <rPh sb="0" eb="2">
      <t>ケッカク</t>
    </rPh>
    <rPh sb="2" eb="4">
      <t>ニュウイン</t>
    </rPh>
    <rPh sb="4" eb="6">
      <t>バンゴウ</t>
    </rPh>
    <phoneticPr fontId="1"/>
  </si>
  <si>
    <t>区分</t>
    <rPh sb="0" eb="2">
      <t>クブン</t>
    </rPh>
    <phoneticPr fontId="1"/>
  </si>
  <si>
    <t>精神入院番号</t>
    <rPh sb="0" eb="2">
      <t>セイシン</t>
    </rPh>
    <rPh sb="2" eb="4">
      <t>ニュウイン</t>
    </rPh>
    <rPh sb="4" eb="6">
      <t>バンゴウ</t>
    </rPh>
    <phoneticPr fontId="1"/>
  </si>
  <si>
    <t>障害入院番号</t>
    <rPh sb="0" eb="2">
      <t>ショウガイ</t>
    </rPh>
    <rPh sb="2" eb="4">
      <t>ニュウイン</t>
    </rPh>
    <rPh sb="4" eb="6">
      <t>バンゴウ</t>
    </rPh>
    <phoneticPr fontId="1"/>
  </si>
  <si>
    <t>看護師比率</t>
    <rPh sb="0" eb="3">
      <t>カンゴシ</t>
    </rPh>
    <rPh sb="3" eb="5">
      <t>ヒリツ</t>
    </rPh>
    <phoneticPr fontId="1"/>
  </si>
  <si>
    <t>看護師比率区分</t>
    <rPh sb="0" eb="3">
      <t>カンゴシ</t>
    </rPh>
    <rPh sb="3" eb="5">
      <t>ヒリツ</t>
    </rPh>
    <rPh sb="5" eb="7">
      <t>クブン</t>
    </rPh>
    <phoneticPr fontId="1"/>
  </si>
  <si>
    <t>Ｃ</t>
    <phoneticPr fontId="1"/>
  </si>
  <si>
    <t>Ａ</t>
    <phoneticPr fontId="1"/>
  </si>
  <si>
    <t>Ｂ</t>
    <phoneticPr fontId="1"/>
  </si>
  <si>
    <t xml:space="preserve">Ｄ </t>
    <phoneticPr fontId="1"/>
  </si>
  <si>
    <t xml:space="preserve">70%以上 </t>
  </si>
  <si>
    <t>20%未満</t>
    <phoneticPr fontId="1"/>
  </si>
  <si>
    <t>20%以上40%未満</t>
    <phoneticPr fontId="1"/>
  </si>
  <si>
    <t>40%以上70%未満</t>
    <phoneticPr fontId="1"/>
  </si>
  <si>
    <t>看護補助加算（障害者施設等入院基本料）</t>
  </si>
  <si>
    <t>一般加算番号</t>
    <rPh sb="0" eb="2">
      <t>イッパン</t>
    </rPh>
    <rPh sb="2" eb="4">
      <t>カサン</t>
    </rPh>
    <rPh sb="4" eb="6">
      <t>バンゴウ</t>
    </rPh>
    <phoneticPr fontId="1"/>
  </si>
  <si>
    <t>いずれも届出なし</t>
  </si>
  <si>
    <t>25対1急性期看護補助体制加算（看護補助者5割以上）</t>
  </si>
  <si>
    <t>25対1急性期看護補助体制加算（看護補助者5割未満）</t>
  </si>
  <si>
    <t>50対1急性期看護補助体制加算</t>
  </si>
  <si>
    <t>75対1急性期看護補助体制加算</t>
  </si>
  <si>
    <t>看護補助加算1（30対1）</t>
  </si>
  <si>
    <t>⑦</t>
    <phoneticPr fontId="1"/>
  </si>
  <si>
    <t>看護補助加算2（50対1）</t>
    <rPh sb="0" eb="2">
      <t>カンゴ</t>
    </rPh>
    <phoneticPr fontId="1"/>
  </si>
  <si>
    <t>⑧</t>
    <phoneticPr fontId="1"/>
  </si>
  <si>
    <t>看護補助加算3（75対1）</t>
    <rPh sb="0" eb="2">
      <t>カンゴ</t>
    </rPh>
    <phoneticPr fontId="1"/>
  </si>
  <si>
    <t>障害加算番号</t>
    <rPh sb="0" eb="2">
      <t>ショウガイ</t>
    </rPh>
    <rPh sb="2" eb="4">
      <t>カサン</t>
    </rPh>
    <rPh sb="4" eb="6">
      <t>バンゴウ</t>
    </rPh>
    <phoneticPr fontId="1"/>
  </si>
  <si>
    <t>結核・精神加算番号</t>
    <rPh sb="0" eb="2">
      <t>ケッカク</t>
    </rPh>
    <rPh sb="3" eb="5">
      <t>セイシン</t>
    </rPh>
    <rPh sb="5" eb="7">
      <t>カサン</t>
    </rPh>
    <rPh sb="7" eb="9">
      <t>バンゴウ</t>
    </rPh>
    <phoneticPr fontId="1"/>
  </si>
  <si>
    <t xml:space="preserve">夜間30対1急性期看護補助体制加算 </t>
    <phoneticPr fontId="1"/>
  </si>
  <si>
    <t xml:space="preserve">夜間50対1急性期看護補助体制加算 </t>
    <phoneticPr fontId="1"/>
  </si>
  <si>
    <t xml:space="preserve">夜間100対1急性期看護補助体制加算 </t>
    <phoneticPr fontId="1"/>
  </si>
  <si>
    <t>夜間75対1看護補助加算</t>
    <phoneticPr fontId="1"/>
  </si>
  <si>
    <t>一般夜間番号</t>
    <rPh sb="0" eb="2">
      <t>イッパン</t>
    </rPh>
    <rPh sb="2" eb="4">
      <t>ヤカン</t>
    </rPh>
    <rPh sb="4" eb="6">
      <t>バンゴウ</t>
    </rPh>
    <phoneticPr fontId="1"/>
  </si>
  <si>
    <t>一般夜間職員番号</t>
    <rPh sb="0" eb="2">
      <t>イッパン</t>
    </rPh>
    <rPh sb="2" eb="4">
      <t>ヤカン</t>
    </rPh>
    <rPh sb="4" eb="6">
      <t>ショクイン</t>
    </rPh>
    <rPh sb="6" eb="8">
      <t>バンゴウ</t>
    </rPh>
    <phoneticPr fontId="1"/>
  </si>
  <si>
    <t>看護職員夜間12対1配置加算1</t>
    <rPh sb="8" eb="9">
      <t>タイ</t>
    </rPh>
    <phoneticPr fontId="1"/>
  </si>
  <si>
    <t>看護職員夜間12対1配置加算2</t>
    <rPh sb="8" eb="9">
      <t>タイ</t>
    </rPh>
    <phoneticPr fontId="1"/>
  </si>
  <si>
    <t>看護職員夜間16対1配置加算1</t>
    <rPh sb="8" eb="9">
      <t>タイ</t>
    </rPh>
    <phoneticPr fontId="1"/>
  </si>
  <si>
    <t>看護職員夜間16対1配置加算2</t>
    <rPh sb="8" eb="9">
      <t>タイ</t>
    </rPh>
    <phoneticPr fontId="1"/>
  </si>
  <si>
    <t>看護職員夜間配置加算（地域包括ケア病棟入院料、精神科救急入院料、精神科救急・合併症入院料）</t>
    <phoneticPr fontId="1"/>
  </si>
  <si>
    <t>一般夜間体制</t>
    <rPh sb="0" eb="2">
      <t>イッパン</t>
    </rPh>
    <rPh sb="2" eb="4">
      <t>ヤカン</t>
    </rPh>
    <rPh sb="4" eb="6">
      <t>タイセイ</t>
    </rPh>
    <phoneticPr fontId="1"/>
  </si>
  <si>
    <t>急性期看護補助体制加算</t>
  </si>
  <si>
    <t>看護補助加算</t>
    <rPh sb="0" eb="4">
      <t>カンゴホジョ</t>
    </rPh>
    <rPh sb="4" eb="6">
      <t>カサン</t>
    </rPh>
    <phoneticPr fontId="1"/>
  </si>
  <si>
    <t>結核・精神夜間体制</t>
    <rPh sb="0" eb="2">
      <t>ケッカク</t>
    </rPh>
    <rPh sb="3" eb="5">
      <t>セイシン</t>
    </rPh>
    <rPh sb="5" eb="7">
      <t>ヤカン</t>
    </rPh>
    <rPh sb="7" eb="9">
      <t>タイセイ</t>
    </rPh>
    <phoneticPr fontId="1"/>
  </si>
  <si>
    <t>障害夜間体制</t>
    <rPh sb="0" eb="2">
      <t>ショウガイ</t>
    </rPh>
    <rPh sb="2" eb="4">
      <t>ヤカン</t>
    </rPh>
    <rPh sb="4" eb="6">
      <t>タイセイ</t>
    </rPh>
    <phoneticPr fontId="1"/>
  </si>
  <si>
    <t>障害者施設等入院基本料</t>
    <rPh sb="0" eb="3">
      <t>ショウガイシャ</t>
    </rPh>
    <rPh sb="3" eb="5">
      <t>シセツ</t>
    </rPh>
    <rPh sb="5" eb="6">
      <t>トウ</t>
    </rPh>
    <rPh sb="6" eb="8">
      <t>ニュウイン</t>
    </rPh>
    <rPh sb="8" eb="11">
      <t>キホンリョウ</t>
    </rPh>
    <phoneticPr fontId="1"/>
  </si>
  <si>
    <t>夜間各項目</t>
    <rPh sb="0" eb="2">
      <t>ヤカン</t>
    </rPh>
    <rPh sb="2" eb="3">
      <t>カク</t>
    </rPh>
    <rPh sb="3" eb="5">
      <t>コウモク</t>
    </rPh>
    <phoneticPr fontId="1"/>
  </si>
  <si>
    <t>勤務終了時刻と勤務開始時刻の間が11時間以上</t>
    <phoneticPr fontId="1"/>
  </si>
  <si>
    <t>勤務開始時刻が、直近の勤務の開始時刻の概ね24時間後以降</t>
    <phoneticPr fontId="1"/>
  </si>
  <si>
    <t>夜勤の連続回数が2回以下</t>
    <phoneticPr fontId="1"/>
  </si>
  <si>
    <t>夜勤後の暦日の休日確保</t>
    <phoneticPr fontId="1"/>
  </si>
  <si>
    <t>業務量の把握・部署間支援</t>
    <phoneticPr fontId="1"/>
  </si>
  <si>
    <t>早出や遅出等の柔軟な勤務体制の工夫</t>
    <phoneticPr fontId="1"/>
  </si>
  <si>
    <t>看護補助者の業務の5割以上が療養上の世話</t>
    <phoneticPr fontId="1"/>
  </si>
  <si>
    <t>看護補助者の夜間配置</t>
    <phoneticPr fontId="1"/>
  </si>
  <si>
    <t>看護補助者比率5割以上</t>
    <phoneticPr fontId="1"/>
  </si>
  <si>
    <t>夜間院内保育所の設置・利用実績</t>
    <phoneticPr fontId="1"/>
  </si>
  <si>
    <t>ICT、AI、IoT等の活用による業務負担軽減</t>
    <phoneticPr fontId="1"/>
  </si>
  <si>
    <t>新ｺﾛ影響</t>
    <rPh sb="0" eb="1">
      <t>シン</t>
    </rPh>
    <rPh sb="3" eb="5">
      <t>エイキョウ</t>
    </rPh>
    <phoneticPr fontId="1"/>
  </si>
  <si>
    <t xml:space="preserve">① 救命救急入院料１ </t>
  </si>
  <si>
    <t xml:space="preserve">② 救命救急入院料２ </t>
  </si>
  <si>
    <t xml:space="preserve">③ 救命救急入院料３ </t>
  </si>
  <si>
    <t>④ 救命救急入院料４</t>
  </si>
  <si>
    <t>⑤ 特定集中治療室管理料１</t>
  </si>
  <si>
    <t xml:space="preserve">⑥ 特定集中治療室管理料２ </t>
  </si>
  <si>
    <t>⑦ 特定集中治療室管理料３</t>
  </si>
  <si>
    <t>⑧ 特定集中治療室管理料４</t>
  </si>
  <si>
    <t xml:space="preserve">⑨ ハイケアユニット入院医療管理料１ </t>
  </si>
  <si>
    <t>⑩ ハイケアユニット入院医療管理料２</t>
  </si>
  <si>
    <t xml:space="preserve">⑪ 脳卒中ケアユニット入院医療管理料 </t>
  </si>
  <si>
    <t>⑫ 小児特定集中治療室管理料</t>
  </si>
  <si>
    <t xml:space="preserve">⑬ 新生児特定集中治療室管理料１ </t>
  </si>
  <si>
    <t>⑭ 新生児特定集中治療室管理料２</t>
  </si>
  <si>
    <t xml:space="preserve">⑯　新生児治療回復室入院医療管理料 </t>
  </si>
  <si>
    <t>⑰　一類感染症患者入院医療管理料</t>
  </si>
  <si>
    <t xml:space="preserve">⑱　小児入院医療管理料１ </t>
  </si>
  <si>
    <t>⑲　小児入院医療管理料２</t>
  </si>
  <si>
    <t>⑳　小児入院医療管理料３</t>
  </si>
  <si>
    <t>特定入院料区分</t>
    <rPh sb="0" eb="2">
      <t>トクテイ</t>
    </rPh>
    <rPh sb="2" eb="5">
      <t>ニュウインリョウ</t>
    </rPh>
    <rPh sb="5" eb="7">
      <t>クブン</t>
    </rPh>
    <phoneticPr fontId="1"/>
  </si>
  <si>
    <t>⑮－１ 総合周産期特定集中治療室管理料１（母体・胎児集中治療室管理料）</t>
    <phoneticPr fontId="1"/>
  </si>
  <si>
    <t>⑮－２ 総合周産期特定集中治療室管理料２（新生児集中治療室管理料）</t>
    <phoneticPr fontId="1"/>
  </si>
  <si>
    <t>特定夜間職員</t>
    <rPh sb="0" eb="2">
      <t>トクテイ</t>
    </rPh>
    <rPh sb="2" eb="4">
      <t>ヤカン</t>
    </rPh>
    <rPh sb="4" eb="6">
      <t>ショクイン</t>
    </rPh>
    <phoneticPr fontId="1"/>
  </si>
  <si>
    <t>①－２ 急性期一般入院料２</t>
  </si>
  <si>
    <t>①－３ 急性期一般入院料３</t>
    <phoneticPr fontId="1"/>
  </si>
  <si>
    <t>①－５ 急性期一般入院料５</t>
    <phoneticPr fontId="1"/>
  </si>
  <si>
    <t>①－６ 急性期一般入院料６</t>
    <phoneticPr fontId="1"/>
  </si>
  <si>
    <t>①－１ 急性期一般入院料１</t>
    <phoneticPr fontId="1"/>
  </si>
  <si>
    <t>②－１ 地域一般入院料１</t>
  </si>
  <si>
    <t>③－１ 特定機能病院入院基本料（一般病棟）の7対1入院基本料</t>
    <phoneticPr fontId="1"/>
  </si>
  <si>
    <t>③－２ 特定機能病院入院基本料（結核病棟）の7対1入院基本料</t>
    <rPh sb="16" eb="18">
      <t>ケッカク</t>
    </rPh>
    <phoneticPr fontId="1"/>
  </si>
  <si>
    <t>③－３ 専門病院入院基本料の7対1入院基本料</t>
    <rPh sb="4" eb="6">
      <t>センモン</t>
    </rPh>
    <phoneticPr fontId="1"/>
  </si>
  <si>
    <t>③－４ 結核病棟の7対1入院基本料</t>
    <rPh sb="4" eb="6">
      <t>ケッカク</t>
    </rPh>
    <rPh sb="6" eb="8">
      <t>ビョウトウ</t>
    </rPh>
    <phoneticPr fontId="1"/>
  </si>
  <si>
    <t>④－１ 特定機能病院入院基本料（一般病棟）の10対1入院基本料</t>
    <phoneticPr fontId="1"/>
  </si>
  <si>
    <t>④－２ 専門病院入院基本料の10対1入院基本料</t>
    <rPh sb="4" eb="6">
      <t>センモン</t>
    </rPh>
    <phoneticPr fontId="1"/>
  </si>
  <si>
    <t>⑤ 専門病院入院基本料の13対1入院基本料</t>
    <rPh sb="2" eb="4">
      <t>センモン</t>
    </rPh>
    <phoneticPr fontId="1"/>
  </si>
  <si>
    <t>看護必要度加算１</t>
  </si>
  <si>
    <t>看護必要度加算２</t>
  </si>
  <si>
    <t>看護必要度加算３</t>
  </si>
  <si>
    <t>一般病棟看護必要度評価加算</t>
    <phoneticPr fontId="1"/>
  </si>
  <si>
    <t>いずれも届出なし</t>
    <rPh sb="4" eb="6">
      <t>トドケデ</t>
    </rPh>
    <phoneticPr fontId="1"/>
  </si>
  <si>
    <t>別紙様式１－２一般病棟届出区分</t>
    <rPh sb="0" eb="2">
      <t>ベッシ</t>
    </rPh>
    <rPh sb="2" eb="4">
      <t>ヨウシキ</t>
    </rPh>
    <rPh sb="7" eb="9">
      <t>イッパン</t>
    </rPh>
    <rPh sb="9" eb="11">
      <t>ビョウトウ</t>
    </rPh>
    <rPh sb="11" eb="13">
      <t>トドケデ</t>
    </rPh>
    <rPh sb="13" eb="15">
      <t>クブン</t>
    </rPh>
    <phoneticPr fontId="1"/>
  </si>
  <si>
    <t>一般加算</t>
    <rPh sb="0" eb="2">
      <t>イッパン</t>
    </rPh>
    <rPh sb="2" eb="4">
      <t>カサン</t>
    </rPh>
    <phoneticPr fontId="1"/>
  </si>
  <si>
    <t>①－１（急性期１）・③－４（小規模な結核病棟7対1）</t>
    <rPh sb="4" eb="7">
      <t>キュウセイキ</t>
    </rPh>
    <rPh sb="14" eb="17">
      <t>ショウキボ</t>
    </rPh>
    <rPh sb="18" eb="20">
      <t>ケッカク</t>
    </rPh>
    <rPh sb="20" eb="22">
      <t>ビョウトウ</t>
    </rPh>
    <rPh sb="23" eb="24">
      <t>タイ</t>
    </rPh>
    <phoneticPr fontId="1"/>
  </si>
  <si>
    <t>③－１（一般病棟7対1）・③－２（小規模な結核病棟7対1）</t>
    <rPh sb="4" eb="6">
      <t>イッパン</t>
    </rPh>
    <rPh sb="6" eb="8">
      <t>ビョウトウ</t>
    </rPh>
    <rPh sb="9" eb="10">
      <t>タイ</t>
    </rPh>
    <rPh sb="17" eb="20">
      <t>ショウキボ</t>
    </rPh>
    <rPh sb="21" eb="23">
      <t>ケッカク</t>
    </rPh>
    <rPh sb="23" eb="25">
      <t>ビョウトウ</t>
    </rPh>
    <rPh sb="26" eb="27">
      <t>タイ</t>
    </rPh>
    <phoneticPr fontId="1"/>
  </si>
  <si>
    <t>別紙様式１－２結核病棟届出区分</t>
    <rPh sb="0" eb="2">
      <t>ベッシ</t>
    </rPh>
    <rPh sb="2" eb="4">
      <t>ヨウシキ</t>
    </rPh>
    <rPh sb="7" eb="9">
      <t>ケッカク</t>
    </rPh>
    <rPh sb="9" eb="11">
      <t>ビョウトウ</t>
    </rPh>
    <rPh sb="11" eb="13">
      <t>トドケデ</t>
    </rPh>
    <rPh sb="13" eb="15">
      <t>クブン</t>
    </rPh>
    <phoneticPr fontId="1"/>
  </si>
  <si>
    <t>結核等夜間番号</t>
    <rPh sb="0" eb="2">
      <t>ケッカク</t>
    </rPh>
    <rPh sb="2" eb="3">
      <t>トウ</t>
    </rPh>
    <rPh sb="3" eb="5">
      <t>ヤカン</t>
    </rPh>
    <rPh sb="5" eb="7">
      <t>バンゴウ</t>
    </rPh>
    <phoneticPr fontId="1"/>
  </si>
  <si>
    <t>①</t>
    <phoneticPr fontId="1"/>
  </si>
  <si>
    <t>いずれも届出なし</t>
    <phoneticPr fontId="1"/>
  </si>
  <si>
    <t>⑤</t>
    <phoneticPr fontId="1"/>
  </si>
  <si>
    <t>１．一般病棟入院基本料等</t>
    <rPh sb="2" eb="4">
      <t>イッパン</t>
    </rPh>
    <rPh sb="4" eb="6">
      <t>ビョウトウ</t>
    </rPh>
    <rPh sb="6" eb="8">
      <t>ニュウイン</t>
    </rPh>
    <rPh sb="8" eb="11">
      <t>キホンリョウ</t>
    </rPh>
    <rPh sb="11" eb="12">
      <t>トウ</t>
    </rPh>
    <phoneticPr fontId="1"/>
  </si>
  <si>
    <t>２．療養病棟入院基本料</t>
    <rPh sb="2" eb="4">
      <t>リョウヨウ</t>
    </rPh>
    <rPh sb="4" eb="6">
      <t>ビョウトウ</t>
    </rPh>
    <rPh sb="6" eb="8">
      <t>ニュウイン</t>
    </rPh>
    <rPh sb="8" eb="11">
      <t>キホンリョウ</t>
    </rPh>
    <phoneticPr fontId="1"/>
  </si>
  <si>
    <t>３．　１及び２以外を算定する病棟等</t>
    <rPh sb="4" eb="5">
      <t>オヨ</t>
    </rPh>
    <rPh sb="7" eb="9">
      <t>イガイ</t>
    </rPh>
    <rPh sb="10" eb="12">
      <t>サンテイ</t>
    </rPh>
    <rPh sb="16" eb="17">
      <t>トウ</t>
    </rPh>
    <phoneticPr fontId="1"/>
  </si>
  <si>
    <t>　体圧分散用枕を保有している</t>
    <phoneticPr fontId="1"/>
  </si>
  <si>
    <t>　車いす用のクッションを保有している</t>
    <rPh sb="1" eb="2">
      <t>クルマ</t>
    </rPh>
    <rPh sb="4" eb="5">
      <t>ヨウ</t>
    </rPh>
    <rPh sb="12" eb="14">
      <t>ホユウ</t>
    </rPh>
    <phoneticPr fontId="1"/>
  </si>
  <si>
    <t>⑤</t>
    <phoneticPr fontId="1"/>
  </si>
  <si>
    <t>体マ</t>
    <rPh sb="0" eb="1">
      <t>カラダ</t>
    </rPh>
    <phoneticPr fontId="1"/>
  </si>
  <si>
    <t>エマ</t>
    <phoneticPr fontId="1"/>
  </si>
  <si>
    <t>体枕</t>
    <rPh sb="0" eb="1">
      <t>カラダ</t>
    </rPh>
    <rPh sb="1" eb="2">
      <t>マクラ</t>
    </rPh>
    <phoneticPr fontId="1"/>
  </si>
  <si>
    <t>車ク</t>
    <rPh sb="0" eb="1">
      <t>クルマ</t>
    </rPh>
    <phoneticPr fontId="1"/>
  </si>
  <si>
    <t>他</t>
    <rPh sb="0" eb="1">
      <t>タ</t>
    </rPh>
    <phoneticPr fontId="1"/>
  </si>
  <si>
    <t>　体圧分散マットレスを保有している</t>
    <phoneticPr fontId="1"/>
  </si>
  <si>
    <t>　エアマットレスを保有している</t>
    <phoneticPr fontId="1"/>
  </si>
  <si>
    <t>　その他（自由記載）</t>
    <phoneticPr fontId="1"/>
  </si>
  <si>
    <t>該当・該当</t>
    <rPh sb="0" eb="2">
      <t>ガイトウ</t>
    </rPh>
    <rPh sb="3" eb="5">
      <t>ガイトウ</t>
    </rPh>
    <phoneticPr fontId="1"/>
  </si>
  <si>
    <t>該当・非該当</t>
    <rPh sb="0" eb="2">
      <t>ガイトウ</t>
    </rPh>
    <rPh sb="3" eb="6">
      <t>ヒガイトウ</t>
    </rPh>
    <phoneticPr fontId="1"/>
  </si>
  <si>
    <t>非該当・該当</t>
    <rPh sb="0" eb="3">
      <t>ヒガイトウ</t>
    </rPh>
    <rPh sb="4" eb="6">
      <t>ガイトウ</t>
    </rPh>
    <phoneticPr fontId="1"/>
  </si>
  <si>
    <t>非該当・非該当</t>
    <rPh sb="0" eb="3">
      <t>ヒガイトウ</t>
    </rPh>
    <rPh sb="4" eb="7">
      <t>ヒガイトウ</t>
    </rPh>
    <phoneticPr fontId="1"/>
  </si>
  <si>
    <r>
      <t xml:space="preserve">届出
病床数（床）
</t>
    </r>
    <r>
      <rPr>
        <sz val="10"/>
        <color theme="1"/>
        <rFont val="ＭＳ Ｐ明朝"/>
        <family val="1"/>
        <charset val="128"/>
      </rPr>
      <t>※特定入院料に係る病床数は含めないこと。（特殊疾患入院医療管理料、小児入院医療管理料４・５、地域包括ケア入院医療管理料１～４の病室に係る患者についても病床数を含めないこと。）</t>
    </r>
    <rPh sb="7" eb="8">
      <t>トコ</t>
    </rPh>
    <rPh sb="12" eb="14">
      <t>トクテイ</t>
    </rPh>
    <rPh sb="14" eb="16">
      <t>ニュウイン</t>
    </rPh>
    <rPh sb="16" eb="17">
      <t>リョウ</t>
    </rPh>
    <rPh sb="18" eb="19">
      <t>カカ</t>
    </rPh>
    <rPh sb="20" eb="23">
      <t>ビョウショウスウ</t>
    </rPh>
    <rPh sb="24" eb="25">
      <t>フク</t>
    </rPh>
    <phoneticPr fontId="1"/>
  </si>
  <si>
    <t>※特殊疾患入院医療管理料、小児入院医療管理料４・５、地域包括ケア入院医療管理料１～４の病室に係る患者を含む</t>
    <phoneticPr fontId="1"/>
  </si>
  <si>
    <t>小児入院医療管理料５</t>
    <rPh sb="0" eb="1">
      <t>ショウ</t>
    </rPh>
    <rPh sb="2" eb="4">
      <t>ニュウイン</t>
    </rPh>
    <rPh sb="4" eb="6">
      <t>イリョウ</t>
    </rPh>
    <rPh sb="6" eb="8">
      <t>カンリ</t>
    </rPh>
    <rPh sb="8" eb="9">
      <t>リョウ</t>
    </rPh>
    <phoneticPr fontId="1"/>
  </si>
  <si>
    <t>一般・経過</t>
    <rPh sb="0" eb="2">
      <t>イッパン</t>
    </rPh>
    <rPh sb="3" eb="5">
      <t>ケイカ</t>
    </rPh>
    <phoneticPr fontId="1"/>
  </si>
  <si>
    <t>有</t>
    <rPh sb="0" eb="1">
      <t>タモツ</t>
    </rPh>
    <phoneticPr fontId="1"/>
  </si>
  <si>
    <t>無</t>
    <rPh sb="0" eb="1">
      <t>ナ</t>
    </rPh>
    <phoneticPr fontId="1"/>
  </si>
  <si>
    <t>結核・経過</t>
    <rPh sb="0" eb="2">
      <t>ケッカク</t>
    </rPh>
    <rPh sb="3" eb="5">
      <t>ケイカ</t>
    </rPh>
    <phoneticPr fontId="1"/>
  </si>
  <si>
    <t>結核・新型</t>
    <rPh sb="3" eb="5">
      <t>シンガタ</t>
    </rPh>
    <phoneticPr fontId="1"/>
  </si>
  <si>
    <t>一般・新型</t>
    <rPh sb="0" eb="2">
      <t>イッパン</t>
    </rPh>
    <rPh sb="3" eb="5">
      <t>シンガタ</t>
    </rPh>
    <phoneticPr fontId="1"/>
  </si>
  <si>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1"/>
  </si>
  <si>
    <t xml:space="preserve">㉑　回復期リハビリテーション病棟入院料１ </t>
  </si>
  <si>
    <t>㉒　回復期リハビリテーション病棟入院料２</t>
  </si>
  <si>
    <t xml:space="preserve">㉓　回復期リハビリテーション病棟入院料３ </t>
  </si>
  <si>
    <t>㉔　回復期リハビリテーション病棟入院料４</t>
  </si>
  <si>
    <t xml:space="preserve">㉕　回復期リハビリテーション病棟入院料５ </t>
  </si>
  <si>
    <t>月平均1日
看護職員
配置数（人）</t>
  </si>
  <si>
    <t>月平均1日
看護補助者
配置数（人）</t>
  </si>
  <si>
    <t>DDTI</t>
    <phoneticPr fontId="1"/>
  </si>
  <si>
    <t>夜勤時間帯の
看護補助者１人当たりの患者数（人）</t>
    <rPh sb="0" eb="2">
      <t>ヤキン</t>
    </rPh>
    <rPh sb="2" eb="4">
      <t>ジカン</t>
    </rPh>
    <rPh sb="4" eb="5">
      <t>タイ</t>
    </rPh>
    <rPh sb="7" eb="9">
      <t>カンゴ</t>
    </rPh>
    <rPh sb="9" eb="12">
      <t>ホジョシャ</t>
    </rPh>
    <rPh sb="13" eb="14">
      <t>ニン</t>
    </rPh>
    <rPh sb="14" eb="15">
      <t>ア</t>
    </rPh>
    <rPh sb="18" eb="21">
      <t>カンジャスウ</t>
    </rPh>
    <rPh sb="22" eb="23">
      <t>ニン</t>
    </rPh>
    <phoneticPr fontId="1"/>
  </si>
  <si>
    <t>夜勤時間帯の
看護職員１人当たりの患者数（人）</t>
    <rPh sb="21" eb="22">
      <t>ニン</t>
    </rPh>
    <phoneticPr fontId="1"/>
  </si>
  <si>
    <t>1-3</t>
    <phoneticPr fontId="1"/>
  </si>
  <si>
    <t>①～⑯
記載上の注意
項番６参照</t>
    <rPh sb="14" eb="16">
      <t>サンショウ</t>
    </rPh>
    <phoneticPr fontId="1"/>
  </si>
  <si>
    <t>A～D
記載上の
注意項番７参照</t>
    <rPh sb="4" eb="6">
      <t>キサイ</t>
    </rPh>
    <rPh sb="6" eb="7">
      <t>ジョウ</t>
    </rPh>
    <rPh sb="9" eb="11">
      <t>チュウイ</t>
    </rPh>
    <rPh sb="11" eb="13">
      <t>コウバン</t>
    </rPh>
    <rPh sb="14" eb="16">
      <t>サンショウ</t>
    </rPh>
    <phoneticPr fontId="1"/>
  </si>
  <si>
    <t>小数点以下切り上げ
※１</t>
    <rPh sb="0" eb="3">
      <t>ショウスウテン</t>
    </rPh>
    <rPh sb="3" eb="5">
      <t>イカ</t>
    </rPh>
    <rPh sb="5" eb="6">
      <t>キ</t>
    </rPh>
    <rPh sb="7" eb="8">
      <t>ア</t>
    </rPh>
    <phoneticPr fontId="1"/>
  </si>
  <si>
    <t>小数点第一位まで
※１</t>
    <rPh sb="0" eb="3">
      <t>ショウスウテン</t>
    </rPh>
    <rPh sb="3" eb="4">
      <t>ダイ</t>
    </rPh>
    <rPh sb="4" eb="5">
      <t>イチ</t>
    </rPh>
    <rPh sb="5" eb="6">
      <t>イ</t>
    </rPh>
    <phoneticPr fontId="1"/>
  </si>
  <si>
    <t>整数</t>
    <rPh sb="0" eb="2">
      <t>セイスウ</t>
    </rPh>
    <phoneticPr fontId="1"/>
  </si>
  <si>
    <t>整数
※３</t>
    <rPh sb="0" eb="2">
      <t>セイスウ</t>
    </rPh>
    <phoneticPr fontId="1"/>
  </si>
  <si>
    <t>１人未満端数切り上げ
※４</t>
    <rPh sb="1" eb="2">
      <t>ニン</t>
    </rPh>
    <rPh sb="2" eb="4">
      <t>ミマン</t>
    </rPh>
    <rPh sb="4" eb="6">
      <t>ハスウ</t>
    </rPh>
    <phoneticPr fontId="1"/>
  </si>
  <si>
    <t>小数点第一位まで
※４</t>
    <rPh sb="0" eb="3">
      <t>ショウスウテン</t>
    </rPh>
    <rPh sb="3" eb="4">
      <t>ダイ</t>
    </rPh>
    <rPh sb="4" eb="5">
      <t>イチ</t>
    </rPh>
    <rPh sb="5" eb="6">
      <t>イ</t>
    </rPh>
    <phoneticPr fontId="1"/>
  </si>
  <si>
    <t>①～⑨
記載上の
注意項番16参照</t>
    <rPh sb="4" eb="6">
      <t>キサイ</t>
    </rPh>
    <rPh sb="6" eb="7">
      <t>ジョウ</t>
    </rPh>
    <rPh sb="9" eb="11">
      <t>チュウイ</t>
    </rPh>
    <rPh sb="11" eb="13">
      <t>コウバン</t>
    </rPh>
    <rPh sb="15" eb="17">
      <t>サンショウ</t>
    </rPh>
    <phoneticPr fontId="1"/>
  </si>
  <si>
    <t>①～⑤
記載上の
注意項番17参照</t>
    <rPh sb="4" eb="6">
      <t>キサイ</t>
    </rPh>
    <rPh sb="6" eb="7">
      <t>ジョウ</t>
    </rPh>
    <rPh sb="9" eb="11">
      <t>チュウイ</t>
    </rPh>
    <rPh sb="11" eb="13">
      <t>コウバン</t>
    </rPh>
    <rPh sb="15" eb="17">
      <t>サンショウ</t>
    </rPh>
    <phoneticPr fontId="1"/>
  </si>
  <si>
    <t>①～⑥
記載上の
注意項番18参照</t>
    <rPh sb="4" eb="6">
      <t>キサイ</t>
    </rPh>
    <rPh sb="6" eb="7">
      <t>ジョウ</t>
    </rPh>
    <rPh sb="9" eb="11">
      <t>チュウイ</t>
    </rPh>
    <rPh sb="11" eb="13">
      <t>コウバン</t>
    </rPh>
    <rPh sb="15" eb="17">
      <t>サンショウ</t>
    </rPh>
    <phoneticPr fontId="1"/>
  </si>
  <si>
    <t>①～④
記載上の
注意項番19参照</t>
    <rPh sb="4" eb="6">
      <t>キサイ</t>
    </rPh>
    <rPh sb="6" eb="7">
      <t>ジョウ</t>
    </rPh>
    <rPh sb="9" eb="11">
      <t>チュウイ</t>
    </rPh>
    <rPh sb="11" eb="13">
      <t>コウバン</t>
    </rPh>
    <rPh sb="15" eb="17">
      <t>サンショウ</t>
    </rPh>
    <phoneticPr fontId="1"/>
  </si>
  <si>
    <t>①～⑪のうちすべて記載（記載上の注意項番20参照）</t>
    <rPh sb="22" eb="24">
      <t>サンショウ</t>
    </rPh>
    <phoneticPr fontId="1"/>
  </si>
  <si>
    <t>①～④
記載上の
注意項番22参照</t>
    <rPh sb="4" eb="6">
      <t>キサイ</t>
    </rPh>
    <rPh sb="6" eb="7">
      <t>ジョウ</t>
    </rPh>
    <rPh sb="9" eb="11">
      <t>チュウイ</t>
    </rPh>
    <rPh sb="11" eb="13">
      <t>コウバン</t>
    </rPh>
    <rPh sb="15" eb="17">
      <t>サンショウ</t>
    </rPh>
    <phoneticPr fontId="1"/>
  </si>
  <si>
    <t>都道府県番号</t>
  </si>
  <si>
    <t>医療機関コード７桁</t>
  </si>
  <si>
    <t>都道府県番号</t>
    <rPh sb="0" eb="4">
      <t>トドウフケン</t>
    </rPh>
    <phoneticPr fontId="1"/>
  </si>
  <si>
    <t>医療機関コード７桁</t>
    <phoneticPr fontId="1"/>
  </si>
  <si>
    <t>医療機関コード７桁</t>
    <rPh sb="0" eb="2">
      <t>イリョウ</t>
    </rPh>
    <rPh sb="2" eb="4">
      <t>キカン</t>
    </rPh>
    <rPh sb="8" eb="9">
      <t>ケタ</t>
    </rPh>
    <phoneticPr fontId="1"/>
  </si>
  <si>
    <t>※地方厚生（支）局記載　　</t>
    <phoneticPr fontId="1"/>
  </si>
  <si>
    <t>　体圧分散マットレス等に関する体制の整備状況</t>
    <phoneticPr fontId="1"/>
  </si>
  <si>
    <t>※　本様式の書式は変えないこと。
※　印刷は片面印刷とすること。</t>
    <rPh sb="20" eb="22">
      <t>インサツ</t>
    </rPh>
    <rPh sb="23" eb="25">
      <t>カタメン</t>
    </rPh>
    <rPh sb="25" eb="27">
      <t>インサツ</t>
    </rPh>
    <phoneticPr fontId="1"/>
  </si>
  <si>
    <t>※　本様式の書式は変えないこと。</t>
  </si>
  <si>
    <t>※　印刷は片面印刷とすること。</t>
  </si>
  <si>
    <t>令和５年７月１日現在の届出区分</t>
    <phoneticPr fontId="1"/>
  </si>
  <si>
    <t>入院基本料等に関する実施状況報告書（令和５年７月１日現在）</t>
    <rPh sb="26" eb="28">
      <t>ゲンザイ</t>
    </rPh>
    <phoneticPr fontId="1"/>
  </si>
  <si>
    <r>
      <rPr>
        <sz val="11"/>
        <rFont val="ＭＳ Ｐ明朝"/>
        <family val="1"/>
        <charset val="128"/>
      </rPr>
      <t>※２　</t>
    </r>
    <r>
      <rPr>
        <sz val="11"/>
        <color theme="1"/>
        <rFont val="ＭＳ Ｐ明朝"/>
        <family val="1"/>
        <charset val="128"/>
      </rPr>
      <t>入院基本料の病床数には、特殊疾患入院医療管理料、小児入院医療管理料４・５、及び地域包括ケア入院医療管理料１～４に係る病床数を含めて記載し、その他の特定入院料に係る病床数は含めないこと。</t>
    </r>
    <phoneticPr fontId="1"/>
  </si>
  <si>
    <r>
      <rPr>
        <sz val="11"/>
        <rFont val="ＭＳ Ｐ明朝"/>
        <family val="1"/>
        <charset val="128"/>
      </rPr>
      <t>※３　</t>
    </r>
    <r>
      <rPr>
        <sz val="11"/>
        <color theme="1"/>
        <rFont val="ＭＳ Ｐ明朝"/>
        <family val="1"/>
        <charset val="128"/>
      </rPr>
      <t>本様式の記入に際しては、医療法の許可病床を含め特に指定のない場合、全ての事項において医療保険適用病棟・病床についてのみ記入すること。
　　　（介護保険適用病床や療養告示に係る2室8床については許可病床数や入院患者数に含めて記入しないこと。）</t>
    </r>
    <phoneticPr fontId="1"/>
  </si>
  <si>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rFont val="ＭＳ Ｐ明朝"/>
        <family val="1"/>
        <charset val="128"/>
      </rPr>
      <t>小数点第一位までの実数（小数点第二位切り捨て）</t>
    </r>
    <r>
      <rPr>
        <sz val="1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1"/>
  </si>
  <si>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1"/>
  </si>
  <si>
    <t>※３　本様式の記入に際しては、医療法の許可病床を含め特に指定のない場合、全ての事項において医療保険適用病棟・病床についてのみ記入すること。
　　　（介護保険適用病床や療養告示に係る2室8床については許可病床数や入院患者数に含めて記入しないこと。）</t>
    <phoneticPr fontId="1"/>
  </si>
  <si>
    <t>入院基本料等に関する実施状況報告書（令和５年７月１日現在）</t>
    <phoneticPr fontId="1"/>
  </si>
  <si>
    <t>令和５年７月１日現在の届出区分</t>
    <rPh sb="5" eb="6">
      <t>ガツ</t>
    </rPh>
    <rPh sb="7" eb="8">
      <t>ニチ</t>
    </rPh>
    <rPh sb="8" eb="10">
      <t>ゲンザイ</t>
    </rPh>
    <rPh sb="11" eb="13">
      <t>トドケデ</t>
    </rPh>
    <rPh sb="13" eb="15">
      <t>クブン</t>
    </rPh>
    <phoneticPr fontId="1"/>
  </si>
  <si>
    <t>入院患者の状況（令和５年４月～６月）
※評価票Ⅰの場合のみ記載</t>
    <rPh sb="13" eb="14">
      <t>ガツ</t>
    </rPh>
    <rPh sb="16" eb="17">
      <t>ガツ</t>
    </rPh>
    <rPh sb="21" eb="23">
      <t>ヒョウカ</t>
    </rPh>
    <rPh sb="23" eb="24">
      <t>ヒョウ</t>
    </rPh>
    <rPh sb="26" eb="28">
      <t>バアイ</t>
    </rPh>
    <rPh sb="30" eb="32">
      <t>キサイ</t>
    </rPh>
    <phoneticPr fontId="1"/>
  </si>
  <si>
    <t>入院基本料等に関する実施状況報告書（令和５年６月１日現在）　　　　　</t>
    <phoneticPr fontId="1"/>
  </si>
  <si>
    <t>褥瘡対策の実施状況（令和５年６月１日における実績・状況）</t>
    <rPh sb="0" eb="2">
      <t>ジョクソウ</t>
    </rPh>
    <rPh sb="2" eb="4">
      <t>タイサク</t>
    </rPh>
    <rPh sb="5" eb="7">
      <t>ジッシ</t>
    </rPh>
    <rPh sb="6" eb="7">
      <t>シ</t>
    </rPh>
    <rPh sb="7" eb="9">
      <t>ジョウキョウ</t>
    </rPh>
    <rPh sb="15" eb="16">
      <t>ガツ</t>
    </rPh>
    <rPh sb="17" eb="18">
      <t>ニチ</t>
    </rPh>
    <rPh sb="22" eb="24">
      <t>ジッセキ</t>
    </rPh>
    <rPh sb="25" eb="27">
      <t>ジョウキョウ</t>
    </rPh>
    <phoneticPr fontId="1"/>
  </si>
  <si>
    <t>　入院患者数（令和５年６月１日の入院患者数）</t>
    <rPh sb="16" eb="18">
      <t>ニュウイン</t>
    </rPh>
    <rPh sb="18" eb="21">
      <t>カンジャスウ</t>
    </rPh>
    <phoneticPr fontId="1"/>
  </si>
  <si>
    <t>①～④が入力されていること、④が②－③と一致していることを確認→</t>
    <rPh sb="4" eb="6">
      <t>ニュウリョク</t>
    </rPh>
    <rPh sb="20" eb="22">
      <t>イッチ</t>
    </rPh>
    <rPh sb="29" eb="31">
      <t>カクニン</t>
    </rPh>
    <phoneticPr fontId="1"/>
  </si>
  <si>
    <t>※　　を付すこと（複数選択可）。
・体圧分散マットレス又はエアマットレスを保有している場合は、台数を記載すること。
・自由記載は簡潔に文章で記載すること。</t>
    <phoneticPr fontId="1"/>
  </si>
  <si>
    <r>
      <rPr>
        <sz val="11"/>
        <rFont val="ＭＳ Ｐゴシック"/>
        <family val="3"/>
        <charset val="128"/>
      </rPr>
      <t xml:space="preserve">㉖　地域包括ケア病棟入院料１ </t>
    </r>
    <phoneticPr fontId="1"/>
  </si>
  <si>
    <r>
      <rPr>
        <sz val="11"/>
        <rFont val="ＭＳ Ｐゴシック"/>
        <family val="3"/>
        <charset val="128"/>
      </rPr>
      <t>㉗　地域包括ケア病棟入院料２</t>
    </r>
    <phoneticPr fontId="1"/>
  </si>
  <si>
    <r>
      <rPr>
        <sz val="11"/>
        <rFont val="ＭＳ Ｐゴシック"/>
        <family val="3"/>
        <charset val="128"/>
      </rPr>
      <t xml:space="preserve">㉘　地域包括ケア病棟入院料３ </t>
    </r>
    <phoneticPr fontId="1"/>
  </si>
  <si>
    <r>
      <rPr>
        <sz val="11"/>
        <rFont val="ＭＳ Ｐゴシック"/>
        <family val="3"/>
        <charset val="128"/>
      </rPr>
      <t>㉙　地域包括ケア病棟入院料４</t>
    </r>
    <phoneticPr fontId="1"/>
  </si>
  <si>
    <r>
      <rPr>
        <sz val="11"/>
        <rFont val="ＭＳ Ｐゴシック"/>
        <family val="3"/>
        <charset val="128"/>
      </rPr>
      <t xml:space="preserve">㉚　特殊疾患病棟入院料１ </t>
    </r>
    <phoneticPr fontId="1"/>
  </si>
  <si>
    <r>
      <rPr>
        <sz val="11"/>
        <rFont val="ＭＳ Ｐゴシック"/>
        <family val="3"/>
        <charset val="128"/>
      </rPr>
      <t>㉛　特殊疾患病棟入院料２</t>
    </r>
    <phoneticPr fontId="1"/>
  </si>
  <si>
    <r>
      <rPr>
        <sz val="11"/>
        <rFont val="ＭＳ Ｐゴシック"/>
        <family val="3"/>
        <charset val="128"/>
      </rPr>
      <t xml:space="preserve">㉜　緩和ケア病棟入院料１ </t>
    </r>
    <phoneticPr fontId="1"/>
  </si>
  <si>
    <r>
      <t>個人</t>
    </r>
    <r>
      <rPr>
        <sz val="11"/>
        <rFont val="ＭＳ Ｐゴシック"/>
        <family val="3"/>
        <charset val="128"/>
      </rPr>
      <t>（個人名は記載しないこと）</t>
    </r>
    <rPh sb="3" eb="6">
      <t>コジンメイ</t>
    </rPh>
    <rPh sb="7" eb="9">
      <t>キサイ</t>
    </rPh>
    <phoneticPr fontId="1"/>
  </si>
  <si>
    <r>
      <rPr>
        <sz val="11"/>
        <rFont val="ＭＳ Ｐゴシック"/>
        <family val="3"/>
        <charset val="128"/>
      </rPr>
      <t>㉝　緩和ケア病棟入院料２</t>
    </r>
    <phoneticPr fontId="1"/>
  </si>
  <si>
    <r>
      <rPr>
        <sz val="11"/>
        <rFont val="ＭＳ Ｐゴシック"/>
        <family val="3"/>
        <charset val="128"/>
      </rPr>
      <t xml:space="preserve">㉞　精神科救急急性期医療入院料 </t>
    </r>
    <rPh sb="7" eb="10">
      <t>キュウセイキ</t>
    </rPh>
    <rPh sb="10" eb="12">
      <t>イリョウ</t>
    </rPh>
    <phoneticPr fontId="1"/>
  </si>
  <si>
    <r>
      <rPr>
        <sz val="11"/>
        <rFont val="ＭＳ Ｐゴシック"/>
        <family val="3"/>
        <charset val="128"/>
      </rPr>
      <t xml:space="preserve">㉟　精神科急性期治療病棟入院料１ </t>
    </r>
    <phoneticPr fontId="1"/>
  </si>
  <si>
    <r>
      <rPr>
        <sz val="11"/>
        <rFont val="ＭＳ Ｐゴシック"/>
        <family val="3"/>
        <charset val="128"/>
      </rPr>
      <t>㊱　精神科急性期治療病棟入院料２</t>
    </r>
    <phoneticPr fontId="1"/>
  </si>
  <si>
    <r>
      <rPr>
        <sz val="11"/>
        <rFont val="ＭＳ Ｐゴシック"/>
        <family val="3"/>
        <charset val="128"/>
      </rPr>
      <t>㊲　精神科救急・合併症入院料</t>
    </r>
    <phoneticPr fontId="1"/>
  </si>
  <si>
    <r>
      <rPr>
        <sz val="11"/>
        <rFont val="ＭＳ Ｐゴシック"/>
        <family val="3"/>
        <charset val="128"/>
      </rPr>
      <t xml:space="preserve">㊳　児童・思春期精神科入院医療管理料 </t>
    </r>
    <phoneticPr fontId="1"/>
  </si>
  <si>
    <r>
      <rPr>
        <sz val="11"/>
        <rFont val="ＭＳ Ｐゴシック"/>
        <family val="3"/>
        <charset val="128"/>
      </rPr>
      <t>㊴　精神療養病棟入院料</t>
    </r>
    <phoneticPr fontId="1"/>
  </si>
  <si>
    <r>
      <rPr>
        <sz val="11"/>
        <rFont val="ＭＳ Ｐゴシック"/>
        <family val="3"/>
        <charset val="128"/>
      </rPr>
      <t xml:space="preserve">㊵　認知症治療病棟入院料１ </t>
    </r>
    <phoneticPr fontId="1"/>
  </si>
  <si>
    <r>
      <rPr>
        <sz val="11"/>
        <rFont val="ＭＳ Ｐゴシック"/>
        <family val="3"/>
        <charset val="128"/>
      </rPr>
      <t>㊶　認知症治療病棟入院料２</t>
    </r>
    <phoneticPr fontId="1"/>
  </si>
  <si>
    <r>
      <rPr>
        <sz val="11"/>
        <rFont val="ＭＳ Ｐゴシック"/>
        <family val="3"/>
        <charset val="128"/>
      </rPr>
      <t xml:space="preserve">㊷　特定一般病棟入院料１ </t>
    </r>
    <phoneticPr fontId="1"/>
  </si>
  <si>
    <r>
      <rPr>
        <sz val="11"/>
        <rFont val="ＭＳ Ｐゴシック"/>
        <family val="3"/>
        <charset val="128"/>
      </rPr>
      <t xml:space="preserve">㊸　特定一般病棟入院料２ </t>
    </r>
    <phoneticPr fontId="1"/>
  </si>
  <si>
    <r>
      <rPr>
        <sz val="11"/>
        <rFont val="ＭＳ Ｐゴシック"/>
        <family val="3"/>
        <charset val="128"/>
      </rPr>
      <t>㊹　地域移行機能強化病棟入院料</t>
    </r>
    <phoneticPr fontId="1"/>
  </si>
  <si>
    <r>
      <rPr>
        <sz val="11"/>
        <rFont val="ＭＳ Ｐゴシック"/>
        <family val="3"/>
        <charset val="128"/>
      </rPr>
      <t>㊺　特定機能病院リハビリテーション病棟入院料</t>
    </r>
    <rPh sb="2" eb="4">
      <t>トクテイ</t>
    </rPh>
    <rPh sb="4" eb="6">
      <t>キノウ</t>
    </rPh>
    <rPh sb="6" eb="8">
      <t>ビョウイン</t>
    </rPh>
    <rPh sb="17" eb="22">
      <t>ビョウトウニュウインリョウ</t>
    </rPh>
    <phoneticPr fontId="1"/>
  </si>
  <si>
    <r>
      <t>※１　「平均在院日数」は</t>
    </r>
    <r>
      <rPr>
        <b/>
        <u/>
        <sz val="11"/>
        <rFont val="ＭＳ Ｐ明朝"/>
        <family val="1"/>
        <charset val="128"/>
      </rPr>
      <t>小数点以下は切り上げ</t>
    </r>
    <r>
      <rPr>
        <sz val="11"/>
        <rFont val="ＭＳ Ｐ明朝"/>
        <family val="1"/>
        <charset val="128"/>
      </rPr>
      <t>ること。「在宅復帰率」は</t>
    </r>
    <r>
      <rPr>
        <b/>
        <u/>
        <sz val="11"/>
        <rFont val="ＭＳ Ｐ明朝"/>
        <family val="1"/>
        <charset val="128"/>
      </rPr>
      <t>小数点第一位までの実数（小数点第二位切り捨て）</t>
    </r>
    <r>
      <rPr>
        <sz val="1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</si>
</sst>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0\)"/>
    <numFmt numFmtId="177" formatCode="0.0%"/>
    <numFmt numFmtId="178" formatCode="0_ "/>
    <numFmt numFmtId="179" formatCode="0_);[Red]\(0\)"/>
    <numFmt numFmtId="180" formatCode="0.0_ "/>
    <numFmt numFmtId="181" formatCode="#,##0&quot;名&quot;"/>
    <numFmt numFmtId="182" formatCode="#,##0&quot;床&quot;"/>
    <numFmt numFmtId="183" formatCode="#,##0&quot;台&quot;"/>
    <numFmt numFmtId="184" formatCode="0.0_);[Red]\(0.0\)"/>
  </numFmts>
  <fonts count="53">
    <font>
      <sz val="11"/>
      <name val="ＭＳ Ｐゴシック"/>
      <family val="3"/>
      <charset val="128"/>
    </font>
    <font>
      <sz val="6"/>
      <name val="ＭＳ Ｐゴシック"/>
      <family val="3"/>
      <charset val="128"/>
    </font>
    <font>
      <b/>
      <sz val="14"/>
      <name val="ＭＳ Ｐ明朝"/>
      <family val="1"/>
      <charset val="128"/>
    </font>
    <font>
      <b/>
      <sz val="8"/>
      <name val="ＭＳ Ｐ明朝"/>
      <family val="1"/>
      <charset val="128"/>
    </font>
    <font>
      <sz val="9"/>
      <name val="ＭＳ Ｐ明朝"/>
      <family val="1"/>
      <charset val="128"/>
    </font>
    <font>
      <b/>
      <sz val="9"/>
      <name val="ＭＳ Ｐ明朝"/>
      <family val="1"/>
      <charset val="128"/>
    </font>
    <font>
      <u/>
      <sz val="9"/>
      <name val="ＭＳ Ｐ明朝"/>
      <family val="1"/>
      <charset val="128"/>
    </font>
    <font>
      <b/>
      <u/>
      <sz val="9"/>
      <name val="ＭＳ Ｐ明朝"/>
      <family val="1"/>
      <charset val="128"/>
    </font>
    <font>
      <sz val="14"/>
      <name val="ＭＳ Ｐ明朝"/>
      <family val="1"/>
      <charset val="128"/>
    </font>
    <font>
      <sz val="6"/>
      <name val="ＭＳ Ｐ明朝"/>
      <family val="1"/>
      <charset val="128"/>
    </font>
    <font>
      <sz val="8"/>
      <name val="ＭＳ Ｐ明朝"/>
      <family val="1"/>
      <charset val="128"/>
    </font>
    <font>
      <sz val="12"/>
      <name val="ＭＳ Ｐ明朝"/>
      <family val="1"/>
      <charset val="128"/>
    </font>
    <font>
      <sz val="11"/>
      <name val="ＭＳ 明朝"/>
      <family val="1"/>
      <charset val="128"/>
    </font>
    <font>
      <b/>
      <sz val="12"/>
      <name val="ＭＳ Ｐ明朝"/>
      <family val="1"/>
      <charset val="128"/>
    </font>
    <font>
      <sz val="11"/>
      <name val="ＭＳ Ｐ明朝"/>
      <family val="1"/>
      <charset val="128"/>
    </font>
    <font>
      <b/>
      <sz val="10"/>
      <name val="ＭＳ Ｐ明朝"/>
      <family val="1"/>
      <charset val="128"/>
    </font>
    <font>
      <sz val="7"/>
      <name val="ＭＳ Ｐ明朝"/>
      <family val="1"/>
      <charset val="128"/>
    </font>
    <font>
      <sz val="9"/>
      <color rgb="FF000000"/>
      <name val="MS UI Gothic"/>
      <family val="3"/>
      <charset val="128"/>
    </font>
    <font>
      <b/>
      <sz val="11"/>
      <name val="ＭＳ Ｐ明朝"/>
      <family val="1"/>
      <charset val="128"/>
    </font>
    <font>
      <b/>
      <u/>
      <sz val="10"/>
      <name val="ＭＳ Ｐ明朝"/>
      <family val="1"/>
      <charset val="128"/>
    </font>
    <font>
      <sz val="10"/>
      <name val="ＭＳ Ｐ明朝"/>
      <family val="1"/>
      <charset val="128"/>
    </font>
    <font>
      <sz val="11"/>
      <name val="Century"/>
      <family val="1"/>
    </font>
    <font>
      <sz val="11"/>
      <name val="Times New Roman"/>
      <family val="1"/>
    </font>
    <font>
      <b/>
      <sz val="16"/>
      <name val="ＭＳ Ｐ明朝"/>
      <family val="1"/>
      <charset val="128"/>
    </font>
    <font>
      <b/>
      <sz val="13"/>
      <name val="ＭＳ Ｐ明朝"/>
      <family val="1"/>
      <charset val="128"/>
    </font>
    <font>
      <u/>
      <sz val="10"/>
      <name val="ＭＳ Ｐ明朝"/>
      <family val="1"/>
      <charset val="128"/>
    </font>
    <font>
      <sz val="8"/>
      <name val="ＭＳ Ｐゴシック"/>
      <family val="3"/>
      <charset val="128"/>
    </font>
    <font>
      <sz val="7.5"/>
      <name val="ＭＳ Ｐゴシック"/>
      <family val="3"/>
      <charset val="128"/>
    </font>
    <font>
      <b/>
      <sz val="9"/>
      <name val="ＭＳ Ｐゴシック"/>
      <family val="3"/>
      <charset val="128"/>
    </font>
    <font>
      <b/>
      <sz val="10"/>
      <name val="ＭＳ Ｐゴシック"/>
      <family val="3"/>
      <charset val="128"/>
    </font>
    <font>
      <sz val="16"/>
      <name val="ＭＳ Ｐ明朝"/>
      <family val="1"/>
      <charset val="128"/>
    </font>
    <font>
      <b/>
      <sz val="7"/>
      <name val="ＭＳ Ｐ明朝"/>
      <family val="1"/>
      <charset val="128"/>
    </font>
    <font>
      <sz val="16"/>
      <color rgb="FFFF0000"/>
      <name val="ＤＨＰ特太ゴシック体"/>
      <family val="3"/>
      <charset val="128"/>
    </font>
    <font>
      <sz val="50"/>
      <name val="ＭＳ Ｐ明朝"/>
      <family val="1"/>
      <charset val="128"/>
    </font>
    <font>
      <sz val="15"/>
      <name val="ＭＳ Ｐ明朝"/>
      <family val="1"/>
      <charset val="128"/>
    </font>
    <font>
      <sz val="14"/>
      <color rgb="FFFF0000"/>
      <name val="ＤＨＰ特太ゴシック体"/>
      <family val="3"/>
      <charset val="128"/>
    </font>
    <font>
      <sz val="12"/>
      <color rgb="FFFF0000"/>
      <name val="ＤＨＰ特太ゴシック体"/>
      <family val="3"/>
      <charset val="128"/>
    </font>
    <font>
      <sz val="16"/>
      <color rgb="FFFF0000"/>
      <name val="ＤＦ特太ゴシック体"/>
      <family val="3"/>
      <charset val="128"/>
    </font>
    <font>
      <sz val="16"/>
      <name val="ＤＦ特太ゴシック体"/>
      <family val="3"/>
      <charset val="128"/>
    </font>
    <font>
      <sz val="12"/>
      <color theme="1"/>
      <name val="ＭＳ Ｐ明朝"/>
      <family val="1"/>
      <charset val="128"/>
    </font>
    <font>
      <sz val="10"/>
      <color theme="1"/>
      <name val="ＭＳ Ｐ明朝"/>
      <family val="1"/>
      <charset val="128"/>
    </font>
    <font>
      <sz val="11"/>
      <color theme="1"/>
      <name val="ＭＳ 明朝"/>
      <family val="1"/>
      <charset val="128"/>
    </font>
    <font>
      <sz val="11"/>
      <color theme="1"/>
      <name val="ＭＳ Ｐ明朝"/>
      <family val="1"/>
      <charset val="128"/>
    </font>
    <font>
      <i/>
      <sz val="13.5"/>
      <color theme="0"/>
      <name val="HGS創英角ﾎﾟｯﾌﾟ体"/>
      <family val="3"/>
      <charset val="128"/>
    </font>
    <font>
      <sz val="9"/>
      <color theme="1"/>
      <name val="ＭＳ Ｐ明朝"/>
      <family val="1"/>
      <charset val="128"/>
    </font>
    <font>
      <sz val="11"/>
      <color rgb="FFFF0000"/>
      <name val="ＤＨＰ特太ゴシック体"/>
      <family val="3"/>
      <charset val="128"/>
    </font>
    <font>
      <sz val="10"/>
      <name val="ＭＳ Ｐゴシック"/>
      <family val="3"/>
      <charset val="128"/>
    </font>
    <font>
      <sz val="8"/>
      <color theme="1"/>
      <name val="ＭＳ Ｐ明朝"/>
      <family val="1"/>
      <charset val="128"/>
    </font>
    <font>
      <b/>
      <sz val="16"/>
      <color theme="1"/>
      <name val="ＭＳ Ｐ明朝"/>
      <family val="1"/>
      <charset val="128"/>
    </font>
    <font>
      <b/>
      <u val="double"/>
      <sz val="11"/>
      <name val="ＭＳ Ｐ明朝"/>
      <family val="1"/>
      <charset val="128"/>
    </font>
    <font>
      <b/>
      <sz val="8"/>
      <name val="ＭＳ 明朝"/>
      <family val="1"/>
      <charset val="128"/>
    </font>
    <font>
      <sz val="9"/>
      <name val="ＭＳ 明朝"/>
      <family val="1"/>
      <charset val="128"/>
    </font>
    <font>
      <b/>
      <u/>
      <sz val="11"/>
      <name val="ＭＳ Ｐ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gray0625">
        <fgColor theme="0" tint="-0.24994659260841701"/>
        <bgColor theme="0" tint="-4.9989318521683403E-2"/>
      </patternFill>
    </fill>
    <fill>
      <patternFill patternType="solid">
        <fgColor rgb="FFFFFF99"/>
        <bgColor indexed="64"/>
      </patternFill>
    </fill>
  </fills>
  <borders count="99">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diagonalUp="1">
      <left style="medium">
        <color indexed="64"/>
      </left>
      <right style="medium">
        <color indexed="64"/>
      </right>
      <top/>
      <bottom/>
      <diagonal style="thin">
        <color indexed="64"/>
      </diagonal>
    </border>
    <border>
      <left/>
      <right/>
      <top/>
      <bottom style="thick">
        <color indexed="64"/>
      </bottom>
      <diagonal/>
    </border>
    <border>
      <left/>
      <right style="medium">
        <color rgb="FFFF0000"/>
      </right>
      <top style="medium">
        <color indexed="64"/>
      </top>
      <bottom style="medium">
        <color indexed="64"/>
      </bottom>
      <diagonal/>
    </border>
  </borders>
  <cellStyleXfs count="1">
    <xf numFmtId="0" fontId="0" fillId="0" borderId="0"/>
  </cellStyleXfs>
  <cellXfs count="507">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7" fillId="0" borderId="0" xfId="0" applyFont="1" applyFill="1" applyAlignment="1">
      <alignment vertical="center"/>
    </xf>
    <xf numFmtId="0" fontId="8" fillId="0" borderId="0" xfId="0" applyFont="1" applyAlignment="1">
      <alignment vertical="center"/>
    </xf>
    <xf numFmtId="0" fontId="3" fillId="0" borderId="0" xfId="0" applyFont="1" applyFill="1" applyAlignment="1">
      <alignment vertical="center" wrapText="1"/>
    </xf>
    <xf numFmtId="0" fontId="5" fillId="0" borderId="0" xfId="0" applyFont="1" applyBorder="1" applyAlignment="1">
      <alignment vertical="center"/>
    </xf>
    <xf numFmtId="0" fontId="10" fillId="0" borderId="0" xfId="0" applyFont="1" applyAlignment="1">
      <alignment vertical="center"/>
    </xf>
    <xf numFmtId="0" fontId="4" fillId="0" borderId="0" xfId="0" applyFont="1" applyFill="1" applyBorder="1" applyAlignment="1">
      <alignment horizontal="center" vertical="center"/>
    </xf>
    <xf numFmtId="0" fontId="13" fillId="0" borderId="0" xfId="0" applyFont="1" applyAlignment="1">
      <alignment vertical="center"/>
    </xf>
    <xf numFmtId="0" fontId="4" fillId="2" borderId="2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2" xfId="0" applyFont="1" applyFill="1" applyBorder="1" applyAlignment="1">
      <alignment vertical="center"/>
    </xf>
    <xf numFmtId="0" fontId="4" fillId="2" borderId="43" xfId="0" applyFont="1" applyFill="1" applyBorder="1" applyAlignment="1">
      <alignment vertical="center"/>
    </xf>
    <xf numFmtId="0" fontId="4" fillId="2" borderId="44" xfId="0" applyFont="1" applyFill="1" applyBorder="1" applyAlignment="1">
      <alignment vertical="center"/>
    </xf>
    <xf numFmtId="0" fontId="4" fillId="0" borderId="0" xfId="0" applyFont="1" applyFill="1" applyBorder="1" applyAlignment="1">
      <alignment horizontal="right" vertical="center" wrapText="1"/>
    </xf>
    <xf numFmtId="0" fontId="14" fillId="0" borderId="0" xfId="0" applyFont="1"/>
    <xf numFmtId="0" fontId="18" fillId="0" borderId="0" xfId="0" applyFont="1"/>
    <xf numFmtId="0" fontId="4" fillId="2" borderId="40" xfId="0" applyFont="1" applyFill="1" applyBorder="1" applyAlignment="1">
      <alignment vertical="center" wrapText="1"/>
    </xf>
    <xf numFmtId="0" fontId="12" fillId="2" borderId="47" xfId="0" applyFont="1" applyFill="1" applyBorder="1" applyAlignment="1">
      <alignment vertical="center"/>
    </xf>
    <xf numFmtId="0" fontId="14" fillId="0" borderId="0" xfId="0" applyFont="1" applyBorder="1"/>
    <xf numFmtId="0" fontId="14" fillId="2" borderId="34" xfId="0" applyFont="1" applyFill="1" applyBorder="1" applyAlignment="1">
      <alignment horizontal="right" vertical="center"/>
    </xf>
    <xf numFmtId="0" fontId="21" fillId="2" borderId="47" xfId="0" applyFont="1" applyFill="1" applyBorder="1" applyAlignment="1">
      <alignment vertical="center"/>
    </xf>
    <xf numFmtId="0" fontId="21" fillId="2" borderId="13"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4" fillId="0" borderId="0" xfId="0" applyFont="1" applyBorder="1" applyAlignment="1">
      <alignment vertical="top" wrapText="1"/>
    </xf>
    <xf numFmtId="0" fontId="20" fillId="0" borderId="0" xfId="0" applyFont="1" applyFill="1" applyBorder="1" applyAlignment="1">
      <alignment vertical="center"/>
    </xf>
    <xf numFmtId="0" fontId="2" fillId="0" borderId="0" xfId="0" applyFont="1"/>
    <xf numFmtId="0" fontId="23" fillId="0" borderId="0" xfId="0" applyFont="1" applyFill="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18" fillId="0" borderId="0" xfId="0" applyFont="1" applyFill="1" applyAlignment="1">
      <alignment vertical="center" wrapText="1"/>
    </xf>
    <xf numFmtId="0" fontId="24" fillId="0" borderId="0" xfId="0" applyFont="1" applyFill="1" applyAlignment="1">
      <alignment vertical="center"/>
    </xf>
    <xf numFmtId="0" fontId="0" fillId="0" borderId="0" xfId="0" applyFont="1"/>
    <xf numFmtId="0" fontId="14" fillId="0" borderId="16"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4"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1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1" xfId="0" applyFont="1" applyBorder="1" applyAlignment="1">
      <alignment vertical="center"/>
    </xf>
    <xf numFmtId="0" fontId="11" fillId="0" borderId="3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9" xfId="0" applyFont="1" applyBorder="1" applyAlignment="1">
      <alignment horizontal="center" vertical="center"/>
    </xf>
    <xf numFmtId="0" fontId="11" fillId="0" borderId="38" xfId="0" applyFont="1" applyBorder="1" applyAlignment="1">
      <alignment horizontal="center" vertical="center"/>
    </xf>
    <xf numFmtId="0" fontId="11" fillId="0" borderId="31" xfId="0" applyFont="1" applyBorder="1" applyAlignment="1">
      <alignment horizontal="center" vertical="center"/>
    </xf>
    <xf numFmtId="179" fontId="14" fillId="0" borderId="22" xfId="0" applyNumberFormat="1" applyFont="1" applyFill="1" applyBorder="1" applyAlignment="1">
      <alignment horizontal="center" vertical="center"/>
    </xf>
    <xf numFmtId="179" fontId="14" fillId="0" borderId="24" xfId="0" applyNumberFormat="1" applyFont="1" applyFill="1" applyBorder="1" applyAlignment="1">
      <alignment horizontal="center" vertical="center"/>
    </xf>
    <xf numFmtId="179" fontId="14" fillId="0" borderId="26" xfId="0" applyNumberFormat="1" applyFont="1" applyFill="1" applyBorder="1" applyAlignment="1">
      <alignment horizontal="center" vertical="center"/>
    </xf>
    <xf numFmtId="179" fontId="14" fillId="0" borderId="8" xfId="0" applyNumberFormat="1" applyFont="1" applyFill="1" applyBorder="1" applyAlignment="1">
      <alignment horizontal="center" vertical="center"/>
    </xf>
    <xf numFmtId="179" fontId="14" fillId="0" borderId="23" xfId="0" applyNumberFormat="1" applyFont="1" applyFill="1" applyBorder="1" applyAlignment="1">
      <alignment horizontal="center" vertical="center"/>
    </xf>
    <xf numFmtId="179" fontId="14" fillId="0" borderId="36" xfId="0" applyNumberFormat="1" applyFont="1" applyFill="1" applyBorder="1" applyAlignment="1">
      <alignment horizontal="center" vertical="center"/>
    </xf>
    <xf numFmtId="179" fontId="14" fillId="0" borderId="9" xfId="0" applyNumberFormat="1" applyFont="1" applyFill="1" applyBorder="1" applyAlignment="1">
      <alignment horizontal="center" vertical="center"/>
    </xf>
    <xf numFmtId="179" fontId="14" fillId="0" borderId="21" xfId="0" applyNumberFormat="1" applyFont="1" applyFill="1" applyBorder="1" applyAlignment="1">
      <alignment horizontal="center" vertical="center"/>
    </xf>
    <xf numFmtId="179" fontId="14" fillId="0" borderId="17" xfId="0" applyNumberFormat="1" applyFont="1" applyFill="1" applyBorder="1" applyAlignment="1">
      <alignment horizontal="center" vertical="center"/>
    </xf>
    <xf numFmtId="179" fontId="14" fillId="0" borderId="31" xfId="0" applyNumberFormat="1" applyFont="1" applyFill="1" applyBorder="1" applyAlignment="1">
      <alignment horizontal="center" vertical="center"/>
    </xf>
    <xf numFmtId="179" fontId="14" fillId="0" borderId="53" xfId="0" applyNumberFormat="1" applyFont="1" applyFill="1" applyBorder="1" applyAlignment="1">
      <alignment horizontal="center" vertical="center"/>
    </xf>
    <xf numFmtId="179" fontId="14" fillId="0" borderId="31" xfId="0" applyNumberFormat="1" applyFont="1" applyFill="1" applyBorder="1" applyAlignment="1">
      <alignment vertical="center"/>
    </xf>
    <xf numFmtId="179" fontId="14" fillId="0" borderId="31" xfId="0" applyNumberFormat="1" applyFont="1" applyBorder="1" applyAlignment="1">
      <alignment horizontal="center" vertical="center"/>
    </xf>
    <xf numFmtId="179" fontId="14" fillId="0" borderId="11" xfId="0" applyNumberFormat="1" applyFont="1" applyFill="1" applyBorder="1" applyAlignment="1">
      <alignment horizontal="center" vertical="center"/>
    </xf>
    <xf numFmtId="179" fontId="14" fillId="0" borderId="28" xfId="0" applyNumberFormat="1" applyFont="1" applyFill="1" applyBorder="1" applyAlignment="1">
      <alignment horizontal="center" vertical="center"/>
    </xf>
    <xf numFmtId="179" fontId="14" fillId="0" borderId="56" xfId="0" applyNumberFormat="1" applyFont="1" applyFill="1" applyBorder="1" applyAlignment="1">
      <alignment horizontal="center" vertical="center"/>
    </xf>
    <xf numFmtId="179" fontId="14" fillId="0" borderId="54" xfId="0" applyNumberFormat="1" applyFont="1" applyFill="1" applyBorder="1" applyAlignment="1">
      <alignment horizontal="center" vertical="center"/>
    </xf>
    <xf numFmtId="179" fontId="14" fillId="0" borderId="27" xfId="0" applyNumberFormat="1" applyFont="1" applyFill="1" applyBorder="1" applyAlignment="1">
      <alignment horizontal="center" vertical="center"/>
    </xf>
    <xf numFmtId="179" fontId="14" fillId="0" borderId="37" xfId="0" applyNumberFormat="1" applyFont="1" applyFill="1" applyBorder="1" applyAlignment="1">
      <alignment horizontal="center" vertical="center"/>
    </xf>
    <xf numFmtId="180" fontId="14" fillId="0" borderId="21" xfId="0" applyNumberFormat="1" applyFont="1" applyFill="1" applyBorder="1" applyAlignment="1">
      <alignment horizontal="center" vertical="center"/>
    </xf>
    <xf numFmtId="180" fontId="14" fillId="0" borderId="23" xfId="0" applyNumberFormat="1" applyFont="1" applyFill="1" applyBorder="1" applyAlignment="1">
      <alignment horizontal="center" vertical="center"/>
    </xf>
    <xf numFmtId="180" fontId="14" fillId="0" borderId="25" xfId="0" applyNumberFormat="1" applyFont="1" applyFill="1" applyBorder="1" applyAlignment="1">
      <alignment horizontal="center" vertical="center"/>
    </xf>
    <xf numFmtId="180" fontId="14" fillId="0" borderId="8" xfId="0" applyNumberFormat="1" applyFont="1" applyFill="1" applyBorder="1" applyAlignment="1">
      <alignment horizontal="center" vertical="center"/>
    </xf>
    <xf numFmtId="180" fontId="14" fillId="0" borderId="28" xfId="0" applyNumberFormat="1" applyFont="1" applyFill="1" applyBorder="1" applyAlignment="1">
      <alignment horizontal="center" vertical="center"/>
    </xf>
    <xf numFmtId="180" fontId="14" fillId="0" borderId="36" xfId="0" applyNumberFormat="1" applyFont="1" applyFill="1" applyBorder="1" applyAlignment="1">
      <alignment horizontal="center" vertical="center"/>
    </xf>
    <xf numFmtId="180" fontId="14" fillId="0" borderId="9" xfId="0" applyNumberFormat="1" applyFont="1" applyFill="1" applyBorder="1" applyAlignment="1">
      <alignment horizontal="center" vertical="center"/>
    </xf>
    <xf numFmtId="180" fontId="14" fillId="0" borderId="12" xfId="0" applyNumberFormat="1" applyFont="1" applyFill="1" applyBorder="1" applyAlignment="1">
      <alignment horizontal="center" vertical="center"/>
    </xf>
    <xf numFmtId="180" fontId="14" fillId="0" borderId="18" xfId="0" applyNumberFormat="1" applyFont="1" applyFill="1" applyBorder="1" applyAlignment="1">
      <alignment horizontal="center" vertical="center"/>
    </xf>
    <xf numFmtId="180" fontId="14" fillId="0" borderId="31" xfId="0" applyNumberFormat="1" applyFont="1" applyFill="1" applyBorder="1" applyAlignment="1">
      <alignment horizontal="center" vertical="center"/>
    </xf>
    <xf numFmtId="180" fontId="14" fillId="0" borderId="31" xfId="0" applyNumberFormat="1" applyFont="1" applyBorder="1" applyAlignment="1">
      <alignment vertical="center"/>
    </xf>
    <xf numFmtId="0" fontId="18" fillId="0" borderId="0" xfId="0" applyFont="1" applyFill="1" applyBorder="1"/>
    <xf numFmtId="0" fontId="14" fillId="0" borderId="0" xfId="0" applyFont="1" applyFill="1" applyBorder="1"/>
    <xf numFmtId="0" fontId="18" fillId="0" borderId="0" xfId="0" applyFont="1" applyFill="1" applyBorder="1" applyAlignment="1">
      <alignment wrapText="1"/>
    </xf>
    <xf numFmtId="0" fontId="14" fillId="0" borderId="0" xfId="0" applyFont="1" applyFill="1"/>
    <xf numFmtId="0" fontId="15" fillId="0" borderId="0" xfId="0" applyFont="1" applyFill="1" applyAlignment="1">
      <alignment vertical="center"/>
    </xf>
    <xf numFmtId="0" fontId="19" fillId="0" borderId="0" xfId="0" applyFont="1" applyFill="1"/>
    <xf numFmtId="0" fontId="5" fillId="0" borderId="0" xfId="0" applyFont="1" applyFill="1" applyAlignment="1">
      <alignment horizontal="left" vertical="center" wrapText="1"/>
    </xf>
    <xf numFmtId="0" fontId="2" fillId="0" borderId="0" xfId="0" applyFont="1" applyAlignment="1">
      <alignment horizontal="center" vertical="center"/>
    </xf>
    <xf numFmtId="0" fontId="4" fillId="0" borderId="0" xfId="0" applyFont="1" applyFill="1" applyBorder="1" applyAlignment="1">
      <alignment vertical="center" wrapText="1"/>
    </xf>
    <xf numFmtId="0" fontId="11" fillId="0" borderId="17" xfId="0" applyFont="1" applyFill="1" applyBorder="1" applyAlignment="1">
      <alignment horizontal="center" vertical="center"/>
    </xf>
    <xf numFmtId="0" fontId="4" fillId="2" borderId="31" xfId="0" applyFont="1" applyFill="1" applyBorder="1" applyAlignment="1">
      <alignment horizontal="center" vertical="center"/>
    </xf>
    <xf numFmtId="0" fontId="14" fillId="0" borderId="36" xfId="0" applyFont="1" applyFill="1" applyBorder="1" applyAlignment="1">
      <alignment vertical="center"/>
    </xf>
    <xf numFmtId="0" fontId="14" fillId="0" borderId="9" xfId="0" applyFont="1" applyFill="1" applyBorder="1" applyAlignment="1">
      <alignment vertical="center"/>
    </xf>
    <xf numFmtId="0" fontId="11" fillId="0" borderId="71" xfId="0" applyFont="1" applyFill="1" applyBorder="1" applyAlignment="1">
      <alignment horizontal="center" vertical="center"/>
    </xf>
    <xf numFmtId="0" fontId="11" fillId="0" borderId="20" xfId="0" applyFont="1" applyFill="1" applyBorder="1" applyAlignment="1">
      <alignment horizontal="center" vertical="center"/>
    </xf>
    <xf numFmtId="0" fontId="14" fillId="0" borderId="34" xfId="0" applyFont="1" applyFill="1" applyBorder="1" applyAlignment="1">
      <alignment vertical="center" wrapText="1"/>
    </xf>
    <xf numFmtId="0" fontId="14" fillId="0" borderId="62" xfId="0" applyFont="1" applyFill="1" applyBorder="1" applyAlignment="1">
      <alignment horizontal="center" vertical="center" wrapText="1"/>
    </xf>
    <xf numFmtId="0" fontId="4" fillId="0" borderId="0" xfId="0" applyFont="1" applyBorder="1"/>
    <xf numFmtId="0" fontId="14" fillId="0" borderId="0" xfId="0" applyFont="1" applyAlignment="1">
      <alignment vertical="center"/>
    </xf>
    <xf numFmtId="0" fontId="14" fillId="0" borderId="0" xfId="0" applyFont="1" applyBorder="1" applyAlignment="1">
      <alignment vertical="center"/>
    </xf>
    <xf numFmtId="0" fontId="14" fillId="0" borderId="65" xfId="0" applyFont="1" applyFill="1" applyBorder="1" applyAlignment="1">
      <alignment horizontal="center" vertical="center" wrapText="1"/>
    </xf>
    <xf numFmtId="0" fontId="10" fillId="2" borderId="17" xfId="0" applyFont="1" applyFill="1" applyBorder="1" applyAlignment="1">
      <alignment horizontal="center" vertical="center" textRotation="255" wrapText="1"/>
    </xf>
    <xf numFmtId="0" fontId="14" fillId="0" borderId="59"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0" fillId="2" borderId="20" xfId="0" applyFont="1" applyFill="1" applyBorder="1" applyAlignment="1">
      <alignment horizontal="center" vertical="center" textRotation="255" wrapText="1"/>
    </xf>
    <xf numFmtId="0" fontId="4" fillId="2" borderId="10" xfId="0" applyFont="1" applyFill="1" applyBorder="1" applyAlignment="1">
      <alignment horizontal="center" vertical="center"/>
    </xf>
    <xf numFmtId="0" fontId="4" fillId="2" borderId="49" xfId="0" applyFont="1" applyFill="1" applyBorder="1" applyAlignment="1">
      <alignment vertical="center" wrapText="1"/>
    </xf>
    <xf numFmtId="0" fontId="14" fillId="0" borderId="36" xfId="0" applyFont="1" applyFill="1" applyBorder="1" applyAlignment="1">
      <alignment horizontal="center" vertical="center"/>
    </xf>
    <xf numFmtId="0" fontId="14" fillId="0" borderId="9" xfId="0" applyFont="1" applyFill="1" applyBorder="1" applyAlignment="1">
      <alignment horizontal="center" vertical="center"/>
    </xf>
    <xf numFmtId="0" fontId="0" fillId="0" borderId="0" xfId="0" applyFont="1" applyAlignment="1">
      <alignment vertical="center"/>
    </xf>
    <xf numFmtId="0" fontId="26" fillId="0" borderId="0" xfId="0" applyFont="1" applyAlignment="1">
      <alignment horizontal="right" vertical="center"/>
    </xf>
    <xf numFmtId="0" fontId="27" fillId="0" borderId="0" xfId="0" applyFont="1" applyBorder="1" applyAlignment="1">
      <alignment horizontal="right" vertical="center"/>
    </xf>
    <xf numFmtId="0" fontId="26" fillId="0" borderId="0" xfId="0" applyFont="1" applyBorder="1" applyAlignment="1">
      <alignment horizontal="center" vertical="center"/>
    </xf>
    <xf numFmtId="0" fontId="28" fillId="5" borderId="31" xfId="0" applyFont="1" applyFill="1" applyBorder="1" applyAlignment="1">
      <alignment horizontal="center" vertical="center"/>
    </xf>
    <xf numFmtId="0" fontId="8" fillId="4" borderId="39" xfId="0" applyFont="1" applyFill="1" applyBorder="1" applyAlignment="1">
      <alignment horizontal="right" vertical="center" wrapText="1"/>
    </xf>
    <xf numFmtId="0" fontId="8" fillId="4" borderId="38" xfId="0" applyFont="1" applyFill="1" applyBorder="1" applyAlignment="1">
      <alignment horizontal="right" vertical="center" wrapText="1"/>
    </xf>
    <xf numFmtId="179" fontId="14" fillId="0" borderId="6" xfId="0" applyNumberFormat="1" applyFont="1" applyFill="1" applyBorder="1" applyAlignment="1">
      <alignment horizontal="center" vertical="center"/>
    </xf>
    <xf numFmtId="180" fontId="14" fillId="0" borderId="31" xfId="0" applyNumberFormat="1" applyFont="1" applyFill="1" applyBorder="1" applyAlignment="1">
      <alignment vertical="center"/>
    </xf>
    <xf numFmtId="178" fontId="4" fillId="0" borderId="0" xfId="0" applyNumberFormat="1" applyFont="1" applyFill="1" applyBorder="1" applyAlignment="1">
      <alignment vertical="center" wrapText="1"/>
    </xf>
    <xf numFmtId="0" fontId="0" fillId="0" borderId="0" xfId="0" applyFont="1" applyAlignment="1">
      <alignment shrinkToFit="1"/>
    </xf>
    <xf numFmtId="0" fontId="32"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35" fillId="0" borderId="0" xfId="0" applyFont="1" applyAlignment="1">
      <alignment vertical="center"/>
    </xf>
    <xf numFmtId="0" fontId="37" fillId="0" borderId="0" xfId="0" applyFont="1" applyBorder="1" applyAlignment="1">
      <alignment vertical="center"/>
    </xf>
    <xf numFmtId="0" fontId="38" fillId="0" borderId="0" xfId="0" applyFont="1" applyAlignment="1">
      <alignment vertical="center"/>
    </xf>
    <xf numFmtId="0" fontId="37" fillId="0" borderId="0" xfId="0" applyFont="1"/>
    <xf numFmtId="0" fontId="37" fillId="0" borderId="0" xfId="0" applyFont="1" applyAlignment="1">
      <alignment vertical="center"/>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183" fontId="41" fillId="0" borderId="79" xfId="0" applyNumberFormat="1" applyFont="1" applyFill="1" applyBorder="1" applyAlignment="1">
      <alignment vertical="center" wrapText="1"/>
    </xf>
    <xf numFmtId="183" fontId="41" fillId="0" borderId="82"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wrapText="1"/>
    </xf>
    <xf numFmtId="0" fontId="43" fillId="0" borderId="0" xfId="0" applyFont="1" applyFill="1" applyBorder="1" applyAlignment="1">
      <alignment vertical="center"/>
    </xf>
    <xf numFmtId="0" fontId="44" fillId="0" borderId="0" xfId="0" applyFont="1" applyAlignment="1">
      <alignment vertical="center"/>
    </xf>
    <xf numFmtId="0" fontId="5" fillId="0" borderId="0" xfId="0" applyFont="1" applyFill="1" applyBorder="1" applyAlignment="1">
      <alignment vertical="center"/>
    </xf>
    <xf numFmtId="0" fontId="45" fillId="0" borderId="0" xfId="0" applyFont="1" applyAlignment="1">
      <alignment horizontal="left" vertical="center"/>
    </xf>
    <xf numFmtId="0" fontId="46" fillId="0" borderId="0" xfId="0" applyFont="1"/>
    <xf numFmtId="0" fontId="36" fillId="0" borderId="0" xfId="0" applyFont="1" applyAlignment="1">
      <alignment horizontal="right" vertical="center"/>
    </xf>
    <xf numFmtId="0" fontId="47" fillId="0" borderId="0" xfId="0" applyFont="1" applyAlignment="1">
      <alignment vertical="center"/>
    </xf>
    <xf numFmtId="0" fontId="10" fillId="6" borderId="17" xfId="0" applyFont="1" applyFill="1" applyBorder="1" applyAlignment="1">
      <alignment horizontal="center" vertical="center" textRotation="255" wrapText="1"/>
    </xf>
    <xf numFmtId="179" fontId="14" fillId="6" borderId="21" xfId="0" applyNumberFormat="1" applyFont="1" applyFill="1" applyBorder="1" applyAlignment="1">
      <alignment horizontal="center" vertical="center"/>
    </xf>
    <xf numFmtId="179" fontId="14" fillId="6" borderId="23" xfId="0" applyNumberFormat="1" applyFont="1" applyFill="1" applyBorder="1" applyAlignment="1">
      <alignment horizontal="center" vertical="center"/>
    </xf>
    <xf numFmtId="179" fontId="14" fillId="6" borderId="11" xfId="0" applyNumberFormat="1" applyFont="1" applyFill="1" applyBorder="1" applyAlignment="1">
      <alignment horizontal="center" vertical="center"/>
    </xf>
    <xf numFmtId="179" fontId="14" fillId="6" borderId="28" xfId="0" applyNumberFormat="1" applyFont="1" applyFill="1" applyBorder="1" applyAlignment="1">
      <alignment horizontal="center" vertical="center"/>
    </xf>
    <xf numFmtId="179" fontId="14" fillId="6" borderId="36" xfId="0" applyNumberFormat="1" applyFont="1" applyFill="1" applyBorder="1" applyAlignment="1">
      <alignment horizontal="center" vertical="center"/>
    </xf>
    <xf numFmtId="179" fontId="14" fillId="6" borderId="56" xfId="0" applyNumberFormat="1" applyFont="1" applyFill="1" applyBorder="1" applyAlignment="1">
      <alignment horizontal="center" vertical="center"/>
    </xf>
    <xf numFmtId="179" fontId="14" fillId="6" borderId="54" xfId="0" applyNumberFormat="1" applyFont="1" applyFill="1" applyBorder="1" applyAlignment="1">
      <alignment horizontal="center" vertical="center"/>
    </xf>
    <xf numFmtId="179" fontId="14" fillId="6" borderId="27" xfId="0" applyNumberFormat="1" applyFont="1" applyFill="1" applyBorder="1" applyAlignment="1">
      <alignment horizontal="center" vertical="center"/>
    </xf>
    <xf numFmtId="0" fontId="44" fillId="0" borderId="0" xfId="0" applyFont="1" applyAlignment="1">
      <alignment vertical="center" textRotation="255"/>
    </xf>
    <xf numFmtId="179" fontId="42" fillId="0" borderId="0" xfId="0" applyNumberFormat="1" applyFont="1" applyAlignment="1">
      <alignment horizontal="center" vertical="center"/>
    </xf>
    <xf numFmtId="179" fontId="14" fillId="6" borderId="22" xfId="0" applyNumberFormat="1" applyFont="1" applyFill="1" applyBorder="1" applyAlignment="1">
      <alignment horizontal="center" vertical="center"/>
    </xf>
    <xf numFmtId="179" fontId="14" fillId="6" borderId="24" xfId="0" applyNumberFormat="1" applyFont="1" applyFill="1" applyBorder="1" applyAlignment="1">
      <alignment horizontal="center" vertical="center"/>
    </xf>
    <xf numFmtId="179" fontId="14" fillId="6" borderId="9" xfId="0" applyNumberFormat="1" applyFont="1" applyFill="1" applyBorder="1" applyAlignment="1">
      <alignment horizontal="center" vertical="center"/>
    </xf>
    <xf numFmtId="179" fontId="14" fillId="6" borderId="29" xfId="0" applyNumberFormat="1" applyFont="1" applyFill="1" applyBorder="1" applyAlignment="1">
      <alignment horizontal="center" vertical="center"/>
    </xf>
    <xf numFmtId="0" fontId="47" fillId="2" borderId="1" xfId="0" applyFont="1" applyFill="1" applyBorder="1" applyAlignment="1">
      <alignment horizontal="center" vertical="center"/>
    </xf>
    <xf numFmtId="0" fontId="47" fillId="2" borderId="4" xfId="0" applyFont="1" applyFill="1" applyBorder="1" applyAlignment="1">
      <alignment horizontal="center" vertical="center"/>
    </xf>
    <xf numFmtId="179" fontId="14" fillId="6" borderId="53" xfId="0" applyNumberFormat="1" applyFont="1" applyFill="1" applyBorder="1" applyAlignment="1">
      <alignment horizontal="center" vertical="center"/>
    </xf>
    <xf numFmtId="179" fontId="14" fillId="6" borderId="31" xfId="0" applyNumberFormat="1" applyFont="1" applyFill="1" applyBorder="1" applyAlignment="1">
      <alignment horizontal="center" vertical="center"/>
    </xf>
    <xf numFmtId="0" fontId="48" fillId="2" borderId="32" xfId="0" applyFont="1" applyFill="1" applyBorder="1" applyAlignment="1">
      <alignment horizontal="center" vertical="center"/>
    </xf>
    <xf numFmtId="0" fontId="47" fillId="2" borderId="11" xfId="0" applyFont="1" applyFill="1" applyBorder="1" applyAlignment="1">
      <alignment horizontal="center" vertical="center"/>
    </xf>
    <xf numFmtId="0" fontId="14" fillId="2" borderId="61" xfId="0" applyFont="1" applyFill="1" applyBorder="1" applyAlignment="1">
      <alignment vertical="center"/>
    </xf>
    <xf numFmtId="0" fontId="14" fillId="2" borderId="65" xfId="0" applyFont="1" applyFill="1" applyBorder="1" applyAlignment="1">
      <alignment vertical="center"/>
    </xf>
    <xf numFmtId="0" fontId="14" fillId="2" borderId="62" xfId="0" applyFont="1" applyFill="1" applyBorder="1" applyAlignment="1">
      <alignment vertical="center"/>
    </xf>
    <xf numFmtId="184" fontId="14" fillId="0" borderId="22" xfId="0" applyNumberFormat="1" applyFont="1" applyFill="1" applyBorder="1" applyAlignment="1">
      <alignment horizontal="center" vertical="center"/>
    </xf>
    <xf numFmtId="184" fontId="14" fillId="0" borderId="24" xfId="0" applyNumberFormat="1" applyFont="1" applyFill="1" applyBorder="1" applyAlignment="1">
      <alignment horizontal="center" vertical="center"/>
    </xf>
    <xf numFmtId="184" fontId="14" fillId="0" borderId="26" xfId="0" applyNumberFormat="1" applyFont="1" applyFill="1" applyBorder="1" applyAlignment="1">
      <alignment horizontal="center" vertical="center"/>
    </xf>
    <xf numFmtId="184" fontId="14" fillId="0" borderId="31" xfId="0" applyNumberFormat="1" applyFont="1" applyFill="1" applyBorder="1" applyAlignment="1">
      <alignment horizontal="center" vertical="center"/>
    </xf>
    <xf numFmtId="0" fontId="4" fillId="0" borderId="0" xfId="0" applyFont="1" applyFill="1" applyBorder="1" applyAlignment="1">
      <alignment vertical="center" wrapText="1"/>
    </xf>
    <xf numFmtId="0" fontId="14" fillId="2" borderId="40" xfId="0" applyFont="1" applyFill="1" applyBorder="1" applyAlignment="1">
      <alignment horizontal="right" vertical="center"/>
    </xf>
    <xf numFmtId="0" fontId="16" fillId="2" borderId="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4" fillId="0" borderId="0" xfId="0" applyFont="1" applyAlignment="1">
      <alignment vertical="top"/>
    </xf>
    <xf numFmtId="0" fontId="49" fillId="0" borderId="10" xfId="0" applyFont="1" applyBorder="1" applyAlignment="1">
      <alignment vertical="center"/>
    </xf>
    <xf numFmtId="0" fontId="49" fillId="0" borderId="39" xfId="0" applyFont="1" applyBorder="1" applyAlignment="1">
      <alignment vertical="center"/>
    </xf>
    <xf numFmtId="0" fontId="13" fillId="0" borderId="39" xfId="0" applyFont="1" applyBorder="1" applyAlignment="1">
      <alignment vertical="center"/>
    </xf>
    <xf numFmtId="0" fontId="50" fillId="0" borderId="39" xfId="0" applyFont="1" applyBorder="1" applyAlignment="1">
      <alignment horizontal="left" vertical="center"/>
    </xf>
    <xf numFmtId="0" fontId="51" fillId="0" borderId="39" xfId="0" applyFont="1" applyBorder="1" applyAlignment="1">
      <alignment horizontal="left" vertical="center"/>
    </xf>
    <xf numFmtId="0" fontId="14" fillId="0" borderId="98" xfId="0" applyFont="1" applyBorder="1"/>
    <xf numFmtId="0" fontId="4" fillId="0" borderId="38" xfId="0" applyFont="1" applyBorder="1" applyAlignment="1">
      <alignment vertical="center"/>
    </xf>
    <xf numFmtId="0" fontId="16" fillId="2" borderId="4" xfId="0" applyFont="1" applyFill="1" applyBorder="1" applyAlignment="1">
      <alignment horizontal="center" vertical="center" wrapText="1"/>
    </xf>
    <xf numFmtId="0" fontId="14" fillId="0" borderId="38" xfId="0" applyFont="1" applyBorder="1"/>
    <xf numFmtId="0" fontId="0" fillId="0" borderId="0" xfId="0" quotePrefix="1" applyFont="1"/>
    <xf numFmtId="49" fontId="0" fillId="0" borderId="0" xfId="0" applyNumberFormat="1" applyFont="1"/>
    <xf numFmtId="0" fontId="0" fillId="0" borderId="0" xfId="0" applyFont="1" applyAlignment="1">
      <alignment wrapText="1"/>
    </xf>
    <xf numFmtId="0" fontId="4" fillId="0" borderId="1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2" borderId="17" xfId="0" applyFont="1" applyFill="1" applyBorder="1" applyAlignment="1">
      <alignment horizontal="center" vertical="center" textRotation="255" wrapText="1"/>
    </xf>
    <xf numFmtId="0" fontId="4" fillId="2" borderId="48" xfId="0" applyFont="1" applyFill="1" applyBorder="1" applyAlignment="1">
      <alignment horizontal="center" vertical="center" textRotation="255" wrapText="1"/>
    </xf>
    <xf numFmtId="0" fontId="4" fillId="2" borderId="32" xfId="0" applyFont="1" applyFill="1" applyBorder="1" applyAlignment="1">
      <alignment horizontal="center" vertical="center" textRotation="255" wrapText="1"/>
    </xf>
    <xf numFmtId="0" fontId="4"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2" borderId="17" xfId="0" applyFont="1" applyFill="1" applyBorder="1" applyAlignment="1">
      <alignment horizontal="center" vertical="center" textRotation="255" wrapText="1"/>
    </xf>
    <xf numFmtId="0" fontId="10" fillId="2" borderId="48" xfId="0" applyFont="1" applyFill="1" applyBorder="1" applyAlignment="1">
      <alignment horizontal="center" vertical="center" textRotation="255" wrapText="1"/>
    </xf>
    <xf numFmtId="0" fontId="10" fillId="2" borderId="1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30" fillId="0" borderId="21" xfId="0" applyFont="1" applyFill="1" applyBorder="1" applyAlignment="1">
      <alignment horizontal="center" vertical="center" shrinkToFit="1"/>
    </xf>
    <xf numFmtId="0" fontId="30" fillId="0" borderId="45" xfId="0" applyFont="1" applyFill="1" applyBorder="1" applyAlignment="1">
      <alignment horizontal="center" vertical="center" shrinkToFit="1"/>
    </xf>
    <xf numFmtId="0" fontId="4" fillId="0" borderId="2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2" borderId="18" xfId="0" applyFont="1" applyFill="1" applyBorder="1" applyAlignment="1">
      <alignment horizontal="left" vertical="center"/>
    </xf>
    <xf numFmtId="0" fontId="4" fillId="2" borderId="2" xfId="0" applyFont="1" applyFill="1" applyBorder="1" applyAlignment="1">
      <alignment horizontal="left" vertical="center"/>
    </xf>
    <xf numFmtId="0" fontId="4" fillId="2" borderId="11" xfId="0" applyFont="1" applyFill="1" applyBorder="1" applyAlignment="1">
      <alignment horizontal="left" vertical="center"/>
    </xf>
    <xf numFmtId="0" fontId="4" fillId="2" borderId="1" xfId="0" applyFont="1" applyFill="1" applyBorder="1" applyAlignment="1">
      <alignment horizontal="left"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20" fillId="6" borderId="17" xfId="0" applyFont="1" applyFill="1" applyBorder="1" applyAlignment="1">
      <alignment horizontal="center" vertical="center" textRotation="255" wrapText="1"/>
    </xf>
    <xf numFmtId="0" fontId="20" fillId="6" borderId="48" xfId="0" applyFont="1" applyFill="1" applyBorder="1" applyAlignment="1">
      <alignment horizontal="center" vertical="center" textRotation="255" wrapText="1"/>
    </xf>
    <xf numFmtId="0" fontId="16" fillId="2" borderId="1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3" fillId="0"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39" xfId="0" applyFont="1" applyFill="1" applyBorder="1" applyAlignment="1">
      <alignment horizontal="center" vertical="distributed"/>
    </xf>
    <xf numFmtId="0" fontId="4" fillId="2" borderId="38" xfId="0" applyFont="1" applyFill="1" applyBorder="1" applyAlignment="1">
      <alignment horizontal="center" vertical="distributed"/>
    </xf>
    <xf numFmtId="0" fontId="4" fillId="6" borderId="10" xfId="0" applyFont="1" applyFill="1" applyBorder="1" applyAlignment="1">
      <alignment horizontal="center" vertical="distributed" wrapText="1"/>
    </xf>
    <xf numFmtId="0" fontId="4" fillId="6" borderId="39" xfId="0" applyFont="1" applyFill="1" applyBorder="1" applyAlignment="1">
      <alignment horizontal="center" vertical="distributed" wrapText="1"/>
    </xf>
    <xf numFmtId="0" fontId="4" fillId="2" borderId="1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1"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2" borderId="20" xfId="0" applyFont="1" applyFill="1" applyBorder="1" applyAlignment="1">
      <alignment horizontal="center" vertical="center" textRotation="255" wrapText="1"/>
    </xf>
    <xf numFmtId="0" fontId="10" fillId="2" borderId="3" xfId="0" applyFont="1" applyFill="1" applyBorder="1" applyAlignment="1">
      <alignment horizontal="center" vertical="center" textRotation="255" wrapText="1"/>
    </xf>
    <xf numFmtId="0" fontId="16" fillId="2" borderId="25" xfId="0" applyFont="1" applyFill="1" applyBorder="1" applyAlignment="1">
      <alignment vertical="center" wrapText="1"/>
    </xf>
    <xf numFmtId="0" fontId="16" fillId="2" borderId="41" xfId="0" applyFont="1" applyFill="1" applyBorder="1" applyAlignment="1">
      <alignment vertical="center" wrapText="1"/>
    </xf>
    <xf numFmtId="0" fontId="16" fillId="2" borderId="28" xfId="0" applyFont="1" applyFill="1" applyBorder="1" applyAlignment="1">
      <alignment vertical="center" wrapText="1"/>
    </xf>
    <xf numFmtId="0" fontId="16" fillId="2" borderId="49" xfId="0" applyFont="1" applyFill="1" applyBorder="1" applyAlignment="1">
      <alignment vertical="center" wrapText="1"/>
    </xf>
    <xf numFmtId="0" fontId="14" fillId="0" borderId="59" xfId="0" applyFont="1" applyFill="1" applyBorder="1" applyAlignment="1">
      <alignment horizontal="center" vertical="center"/>
    </xf>
    <xf numFmtId="0" fontId="14" fillId="0" borderId="64" xfId="0" applyFont="1" applyFill="1" applyBorder="1" applyAlignment="1">
      <alignment horizontal="center" vertical="center"/>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28" xfId="0" applyFont="1" applyFill="1" applyBorder="1" applyAlignment="1">
      <alignment vertical="center" wrapText="1"/>
    </xf>
    <xf numFmtId="0" fontId="4" fillId="2" borderId="49" xfId="0" applyFont="1" applyFill="1" applyBorder="1" applyAlignment="1">
      <alignment vertical="center"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0" fillId="2" borderId="18" xfId="0" applyFont="1" applyFill="1" applyBorder="1" applyAlignment="1">
      <alignment horizontal="center" vertical="center" textRotation="255" wrapText="1"/>
    </xf>
    <xf numFmtId="0" fontId="10" fillId="2" borderId="15" xfId="0" applyFont="1" applyFill="1" applyBorder="1" applyAlignment="1">
      <alignment horizontal="center" vertical="center" textRotation="255" wrapText="1"/>
    </xf>
    <xf numFmtId="0" fontId="30" fillId="0" borderId="23" xfId="0" applyFont="1" applyFill="1" applyBorder="1" applyAlignment="1">
      <alignment horizontal="center" vertical="center" shrinkToFit="1"/>
    </xf>
    <xf numFmtId="0" fontId="30" fillId="0" borderId="50" xfId="0" applyFont="1" applyFill="1" applyBorder="1" applyAlignment="1">
      <alignment horizontal="center" vertical="center" shrinkToFit="1"/>
    </xf>
    <xf numFmtId="0" fontId="3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4" xfId="0" applyFont="1" applyBorder="1" applyAlignment="1">
      <alignment horizontal="center" vertical="center" wrapText="1"/>
    </xf>
    <xf numFmtId="0" fontId="4" fillId="0" borderId="18" xfId="0" applyFont="1" applyFill="1" applyBorder="1" applyAlignment="1">
      <alignment horizontal="center" wrapText="1"/>
    </xf>
    <xf numFmtId="0" fontId="4" fillId="0" borderId="20"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11" xfId="0" applyFont="1" applyFill="1" applyBorder="1" applyAlignment="1">
      <alignment horizontal="center" wrapText="1"/>
    </xf>
    <xf numFmtId="0" fontId="4" fillId="0" borderId="4" xfId="0" applyFont="1" applyFill="1" applyBorder="1" applyAlignment="1">
      <alignment horizontal="center" wrapText="1"/>
    </xf>
    <xf numFmtId="0" fontId="5" fillId="0" borderId="0" xfId="0" applyFont="1" applyFill="1" applyAlignment="1">
      <alignment horizontal="left" vertical="center"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8"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4" fillId="0" borderId="18"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23" fillId="2" borderId="35" xfId="0" applyFont="1" applyFill="1" applyBorder="1" applyAlignment="1">
      <alignment horizontal="center" vertical="center"/>
    </xf>
    <xf numFmtId="0" fontId="23" fillId="2" borderId="96" xfId="0" applyFont="1" applyFill="1" applyBorder="1" applyAlignment="1">
      <alignment horizontal="center" vertical="center"/>
    </xf>
    <xf numFmtId="0" fontId="4" fillId="2" borderId="17" xfId="0" applyFont="1" applyFill="1" applyBorder="1" applyAlignment="1">
      <alignment vertical="center" textRotation="255"/>
    </xf>
    <xf numFmtId="0" fontId="4" fillId="2" borderId="48" xfId="0" applyFont="1" applyFill="1" applyBorder="1" applyAlignment="1">
      <alignment vertical="center" textRotation="255"/>
    </xf>
    <xf numFmtId="0" fontId="4" fillId="2" borderId="32" xfId="0" applyFont="1" applyFill="1" applyBorder="1" applyAlignment="1">
      <alignment vertical="center" textRotation="255"/>
    </xf>
    <xf numFmtId="0" fontId="30" fillId="0" borderId="28" xfId="0" applyFont="1" applyFill="1" applyBorder="1" applyAlignment="1">
      <alignment horizontal="center" vertical="center" shrinkToFit="1"/>
    </xf>
    <xf numFmtId="0" fontId="30" fillId="0" borderId="42" xfId="0" applyFont="1" applyFill="1" applyBorder="1" applyAlignment="1">
      <alignment horizontal="center" vertical="center" shrinkToFit="1"/>
    </xf>
    <xf numFmtId="0" fontId="4" fillId="0" borderId="27"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30" fillId="0" borderId="27" xfId="0" applyFont="1" applyFill="1" applyBorder="1" applyAlignment="1">
      <alignment horizontal="center" vertical="center" shrinkToFit="1"/>
    </xf>
    <xf numFmtId="0" fontId="30" fillId="0" borderId="44" xfId="0" applyFont="1" applyFill="1" applyBorder="1" applyAlignment="1">
      <alignment horizontal="center" vertical="center" shrinkToFit="1"/>
    </xf>
    <xf numFmtId="0" fontId="4" fillId="2" borderId="15" xfId="0" applyFont="1" applyFill="1" applyBorder="1" applyAlignment="1">
      <alignment vertical="center" wrapText="1"/>
    </xf>
    <xf numFmtId="0" fontId="4" fillId="2" borderId="0"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9" fillId="2" borderId="23" xfId="0" applyFont="1" applyFill="1" applyBorder="1" applyAlignment="1">
      <alignment vertical="center" wrapText="1"/>
    </xf>
    <xf numFmtId="0" fontId="9" fillId="2" borderId="47" xfId="0" applyFont="1" applyFill="1" applyBorder="1" applyAlignment="1">
      <alignment vertical="center" wrapText="1"/>
    </xf>
    <xf numFmtId="0" fontId="14" fillId="0" borderId="0" xfId="0" applyFont="1" applyAlignment="1">
      <alignment horizontal="left" vertical="center" wrapText="1"/>
    </xf>
    <xf numFmtId="0" fontId="4" fillId="2" borderId="87" xfId="0" applyFont="1" applyFill="1" applyBorder="1" applyAlignment="1">
      <alignment horizontal="center" vertical="center" textRotation="255" wrapText="1"/>
    </xf>
    <xf numFmtId="0" fontId="4" fillId="2" borderId="88" xfId="0" applyFont="1" applyFill="1" applyBorder="1" applyAlignment="1">
      <alignment horizontal="center" vertical="center" textRotation="255" wrapText="1"/>
    </xf>
    <xf numFmtId="0" fontId="4" fillId="2" borderId="89" xfId="0" applyFont="1" applyFill="1" applyBorder="1" applyAlignment="1">
      <alignment horizontal="center" vertical="center" textRotation="255" wrapText="1"/>
    </xf>
    <xf numFmtId="0" fontId="4" fillId="2" borderId="90" xfId="0" applyFont="1" applyFill="1" applyBorder="1" applyAlignment="1">
      <alignment horizontal="center" vertical="center" textRotation="255" wrapText="1"/>
    </xf>
    <xf numFmtId="0" fontId="4" fillId="2" borderId="91" xfId="0" applyFont="1" applyFill="1" applyBorder="1" applyAlignment="1">
      <alignment horizontal="center" vertical="center" textRotation="255" wrapText="1"/>
    </xf>
    <xf numFmtId="0" fontId="4" fillId="2" borderId="92" xfId="0" applyFont="1" applyFill="1" applyBorder="1" applyAlignment="1">
      <alignment horizontal="center" vertical="center" textRotation="255" wrapText="1"/>
    </xf>
    <xf numFmtId="0" fontId="4" fillId="2" borderId="93" xfId="0" applyFont="1" applyFill="1" applyBorder="1" applyAlignment="1">
      <alignment horizontal="center" vertical="center" textRotation="255" wrapText="1"/>
    </xf>
    <xf numFmtId="0" fontId="4" fillId="2" borderId="94" xfId="0" applyFont="1" applyFill="1" applyBorder="1" applyAlignment="1">
      <alignment horizontal="center" vertical="center" textRotation="255" wrapText="1"/>
    </xf>
    <xf numFmtId="0" fontId="4" fillId="2" borderId="95" xfId="0" applyFont="1" applyFill="1" applyBorder="1" applyAlignment="1">
      <alignment horizontal="center" vertical="center" textRotation="255" wrapText="1"/>
    </xf>
    <xf numFmtId="0" fontId="42" fillId="0" borderId="0" xfId="0" applyFont="1" applyAlignment="1">
      <alignment horizontal="left" vertical="center" wrapText="1"/>
    </xf>
    <xf numFmtId="0" fontId="4" fillId="2" borderId="17" xfId="0" applyFont="1" applyFill="1" applyBorder="1" applyAlignment="1">
      <alignment horizontal="center" vertical="center" textRotation="255"/>
    </xf>
    <xf numFmtId="0" fontId="4" fillId="2" borderId="48"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176" fontId="14" fillId="0" borderId="27" xfId="0" applyNumberFormat="1" applyFont="1" applyFill="1" applyBorder="1" applyAlignment="1">
      <alignment horizontal="center" vertical="center"/>
    </xf>
    <xf numFmtId="176" fontId="14" fillId="0" borderId="44" xfId="0" applyNumberFormat="1"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0" fillId="2" borderId="10" xfId="0" applyFont="1" applyFill="1" applyBorder="1" applyAlignment="1">
      <alignment horizontal="left" vertical="center"/>
    </xf>
    <xf numFmtId="0" fontId="10" fillId="2" borderId="39" xfId="0" applyFont="1" applyFill="1" applyBorder="1" applyAlignment="1">
      <alignment horizontal="left" vertical="center"/>
    </xf>
    <xf numFmtId="0" fontId="10" fillId="2" borderId="38" xfId="0" applyFont="1" applyFill="1" applyBorder="1" applyAlignment="1">
      <alignment horizontal="left" vertical="center"/>
    </xf>
    <xf numFmtId="0" fontId="11" fillId="4" borderId="10"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38" xfId="0" applyFont="1" applyFill="1" applyBorder="1" applyAlignment="1">
      <alignment horizontal="center" vertical="center" wrapText="1"/>
    </xf>
    <xf numFmtId="182" fontId="8" fillId="0" borderId="11" xfId="0" applyNumberFormat="1" applyFont="1" applyFill="1" applyBorder="1" applyAlignment="1">
      <alignment horizontal="right" vertical="center" wrapText="1"/>
    </xf>
    <xf numFmtId="182" fontId="8" fillId="0" borderId="1" xfId="0" applyNumberFormat="1" applyFont="1" applyFill="1" applyBorder="1" applyAlignment="1">
      <alignment horizontal="right" vertical="center" wrapText="1"/>
    </xf>
    <xf numFmtId="181" fontId="8" fillId="0" borderId="11" xfId="0" applyNumberFormat="1" applyFont="1" applyFill="1" applyBorder="1" applyAlignment="1">
      <alignment horizontal="right" vertical="center" wrapText="1"/>
    </xf>
    <xf numFmtId="181" fontId="8" fillId="0" borderId="67" xfId="0" applyNumberFormat="1" applyFont="1" applyFill="1" applyBorder="1" applyAlignment="1">
      <alignment horizontal="right" vertical="center" wrapText="1"/>
    </xf>
    <xf numFmtId="181" fontId="8" fillId="0" borderId="66" xfId="0" applyNumberFormat="1" applyFont="1" applyFill="1" applyBorder="1" applyAlignment="1">
      <alignment horizontal="right" vertical="center" wrapText="1"/>
    </xf>
    <xf numFmtId="177" fontId="8" fillId="0" borderId="66" xfId="0" applyNumberFormat="1" applyFont="1" applyFill="1" applyBorder="1" applyAlignment="1">
      <alignment horizontal="right" vertical="center" wrapText="1"/>
    </xf>
    <xf numFmtId="177" fontId="8" fillId="0" borderId="4" xfId="0" applyNumberFormat="1" applyFont="1" applyFill="1" applyBorder="1" applyAlignment="1">
      <alignment horizontal="right" vertical="center" wrapText="1"/>
    </xf>
    <xf numFmtId="0" fontId="11" fillId="2" borderId="7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60" xfId="0" applyFont="1" applyFill="1" applyBorder="1" applyAlignment="1">
      <alignment horizontal="center" vertical="top" wrapText="1"/>
    </xf>
    <xf numFmtId="0" fontId="11" fillId="2" borderId="61" xfId="0" applyFont="1" applyFill="1" applyBorder="1" applyAlignment="1">
      <alignment horizontal="center" vertical="top" wrapText="1"/>
    </xf>
    <xf numFmtId="0" fontId="11" fillId="2" borderId="63" xfId="0" applyFont="1" applyFill="1" applyBorder="1" applyAlignment="1">
      <alignment horizontal="center" vertical="top" wrapText="1"/>
    </xf>
    <xf numFmtId="0" fontId="11" fillId="2" borderId="65" xfId="0" applyFont="1" applyFill="1" applyBorder="1" applyAlignment="1">
      <alignment horizontal="center" vertical="top" wrapText="1"/>
    </xf>
    <xf numFmtId="0" fontId="11" fillId="2" borderId="66" xfId="0" applyFont="1" applyFill="1" applyBorder="1" applyAlignment="1">
      <alignment horizontal="center" vertical="top" wrapText="1"/>
    </xf>
    <xf numFmtId="0" fontId="11" fillId="2" borderId="67" xfId="0" applyFont="1" applyFill="1" applyBorder="1" applyAlignment="1">
      <alignment horizontal="center" vertical="top" wrapText="1"/>
    </xf>
    <xf numFmtId="0" fontId="11" fillId="2" borderId="43"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4" fillId="0" borderId="0" xfId="0" applyFont="1" applyFill="1" applyBorder="1" applyAlignment="1">
      <alignment vertical="center" wrapText="1"/>
    </xf>
    <xf numFmtId="0" fontId="11" fillId="2" borderId="25" xfId="0" applyFont="1" applyFill="1" applyBorder="1" applyAlignment="1">
      <alignment horizontal="center" vertical="top" wrapText="1"/>
    </xf>
    <xf numFmtId="0" fontId="11" fillId="2" borderId="15" xfId="0" applyFont="1" applyFill="1" applyBorder="1" applyAlignment="1">
      <alignment horizontal="center" vertical="top" wrapText="1"/>
    </xf>
    <xf numFmtId="0" fontId="11" fillId="2" borderId="11" xfId="0" applyFont="1" applyFill="1" applyBorder="1" applyAlignment="1">
      <alignment horizontal="center" vertical="top" wrapText="1"/>
    </xf>
    <xf numFmtId="0" fontId="20" fillId="0" borderId="97" xfId="0" applyFont="1" applyBorder="1" applyAlignment="1">
      <alignment horizontal="center" vertical="top" wrapText="1"/>
    </xf>
    <xf numFmtId="0" fontId="4" fillId="0" borderId="0" xfId="0" applyFont="1" applyFill="1" applyBorder="1" applyAlignment="1">
      <alignment horizontal="center" vertical="center" wrapText="1"/>
    </xf>
    <xf numFmtId="0" fontId="39" fillId="2" borderId="72" xfId="0" applyFont="1" applyFill="1" applyBorder="1" applyAlignment="1">
      <alignment horizontal="center" vertical="center" wrapText="1"/>
    </xf>
    <xf numFmtId="0" fontId="39" fillId="2" borderId="73"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39" fillId="2" borderId="68" xfId="0" applyFont="1" applyFill="1" applyBorder="1" applyAlignment="1">
      <alignment horizontal="center" vertical="center" wrapText="1"/>
    </xf>
    <xf numFmtId="0" fontId="39" fillId="2" borderId="74"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5" xfId="0" applyFont="1" applyFill="1" applyBorder="1" applyAlignment="1">
      <alignment horizontal="center" vertical="center"/>
    </xf>
    <xf numFmtId="0" fontId="20" fillId="0" borderId="1" xfId="0" applyFont="1" applyBorder="1" applyAlignment="1">
      <alignment horizontal="center" vertical="top"/>
    </xf>
    <xf numFmtId="0" fontId="2" fillId="0" borderId="0" xfId="0" applyFont="1" applyAlignment="1">
      <alignment horizontal="center" vertical="center"/>
    </xf>
    <xf numFmtId="0" fontId="18" fillId="0" borderId="0" xfId="0" applyFont="1" applyFill="1" applyAlignment="1">
      <alignment horizontal="left" wrapText="1"/>
    </xf>
    <xf numFmtId="0" fontId="13" fillId="2" borderId="1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46" xfId="0" applyFont="1" applyFill="1" applyBorder="1" applyAlignment="1">
      <alignment horizontal="center" vertical="center"/>
    </xf>
    <xf numFmtId="0" fontId="11" fillId="2" borderId="18" xfId="0" applyFont="1" applyFill="1" applyBorder="1" applyAlignment="1">
      <alignment horizontal="left" vertical="center" wrapText="1"/>
    </xf>
    <xf numFmtId="0" fontId="11" fillId="2" borderId="6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65" xfId="0" applyFont="1" applyFill="1" applyBorder="1" applyAlignment="1">
      <alignment horizontal="left" vertical="center" wrapText="1"/>
    </xf>
    <xf numFmtId="0" fontId="8" fillId="0" borderId="13"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11" fillId="2" borderId="40"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62"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44"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38" xfId="0" applyFont="1" applyFill="1" applyBorder="1" applyAlignment="1">
      <alignment horizontal="center" vertical="center"/>
    </xf>
    <xf numFmtId="0" fontId="14" fillId="0" borderId="34" xfId="0" applyFont="1" applyBorder="1" applyAlignment="1">
      <alignment horizontal="center" vertical="center" wrapText="1"/>
    </xf>
    <xf numFmtId="0" fontId="14" fillId="0" borderId="47" xfId="0" applyFont="1" applyBorder="1" applyAlignment="1">
      <alignment horizontal="center" vertical="center" wrapText="1"/>
    </xf>
    <xf numFmtId="0" fontId="26" fillId="0" borderId="41" xfId="0" applyFont="1" applyBorder="1" applyAlignment="1">
      <alignment horizontal="center" vertical="center"/>
    </xf>
    <xf numFmtId="0" fontId="14" fillId="2" borderId="60" xfId="0" applyFont="1" applyFill="1" applyBorder="1" applyAlignment="1">
      <alignment horizontal="right" vertical="center"/>
    </xf>
    <xf numFmtId="0" fontId="14" fillId="2" borderId="63" xfId="0" applyFont="1" applyFill="1" applyBorder="1" applyAlignment="1">
      <alignment horizontal="right" vertical="center"/>
    </xf>
    <xf numFmtId="0" fontId="14" fillId="2" borderId="40" xfId="0" applyFont="1" applyFill="1" applyBorder="1" applyAlignment="1">
      <alignment horizontal="right" vertical="center"/>
    </xf>
    <xf numFmtId="0" fontId="11" fillId="2" borderId="60" xfId="0" applyFont="1" applyFill="1" applyBorder="1" applyAlignment="1">
      <alignment horizontal="right" vertical="center"/>
    </xf>
    <xf numFmtId="0" fontId="11" fillId="2" borderId="63" xfId="0" applyFont="1" applyFill="1" applyBorder="1" applyAlignment="1">
      <alignment horizontal="right" vertical="center"/>
    </xf>
    <xf numFmtId="0" fontId="11" fillId="2" borderId="40" xfId="0" applyFont="1" applyFill="1" applyBorder="1" applyAlignment="1">
      <alignment horizontal="right" vertical="center"/>
    </xf>
    <xf numFmtId="0" fontId="11" fillId="2" borderId="41"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49" xfId="0" applyFont="1" applyFill="1" applyBorder="1" applyAlignment="1">
      <alignment horizontal="left" vertical="center" wrapText="1"/>
    </xf>
    <xf numFmtId="0" fontId="11" fillId="2" borderId="62"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1" fillId="0" borderId="77" xfId="0" applyFont="1" applyFill="1" applyBorder="1" applyAlignment="1">
      <alignment horizontal="left" vertical="center" wrapText="1" indent="1"/>
    </xf>
    <xf numFmtId="0" fontId="41" fillId="0" borderId="78" xfId="0" applyFont="1" applyFill="1" applyBorder="1" applyAlignment="1">
      <alignment horizontal="left" vertical="center" wrapText="1" indent="1"/>
    </xf>
    <xf numFmtId="0" fontId="41" fillId="0" borderId="80" xfId="0" applyFont="1" applyFill="1" applyBorder="1" applyAlignment="1">
      <alignment horizontal="left" vertical="center" indent="1"/>
    </xf>
    <xf numFmtId="0" fontId="41" fillId="0" borderId="81" xfId="0" applyFont="1" applyFill="1" applyBorder="1" applyAlignment="1">
      <alignment horizontal="left" vertical="center" indent="1"/>
    </xf>
    <xf numFmtId="0" fontId="41" fillId="0" borderId="84" xfId="0" applyFont="1" applyFill="1" applyBorder="1" applyAlignment="1">
      <alignment horizontal="left" vertical="center" indent="1"/>
    </xf>
    <xf numFmtId="0" fontId="41" fillId="0" borderId="85" xfId="0" applyFont="1" applyFill="1" applyBorder="1" applyAlignment="1">
      <alignment horizontal="left" vertical="center" indent="1"/>
    </xf>
    <xf numFmtId="0" fontId="41" fillId="0" borderId="86" xfId="0" applyFont="1" applyFill="1" applyBorder="1" applyAlignment="1">
      <alignment horizontal="left" vertical="center" indent="1"/>
    </xf>
    <xf numFmtId="0" fontId="14" fillId="2" borderId="41" xfId="0" applyFont="1" applyFill="1" applyBorder="1" applyAlignment="1">
      <alignment horizontal="left" wrapText="1"/>
    </xf>
    <xf numFmtId="0" fontId="14" fillId="2" borderId="61" xfId="0" applyFont="1" applyFill="1" applyBorder="1" applyAlignment="1">
      <alignment horizontal="left" wrapText="1"/>
    </xf>
    <xf numFmtId="0" fontId="14" fillId="2" borderId="0" xfId="0" applyFont="1" applyFill="1" applyAlignment="1">
      <alignment horizontal="left" wrapText="1"/>
    </xf>
    <xf numFmtId="0" fontId="14" fillId="2" borderId="65" xfId="0" applyFont="1" applyFill="1" applyBorder="1" applyAlignment="1">
      <alignment horizontal="left" wrapText="1"/>
    </xf>
    <xf numFmtId="0" fontId="14" fillId="2" borderId="0" xfId="0" applyFont="1" applyFill="1" applyAlignment="1">
      <alignment horizontal="left" vertical="top" wrapText="1"/>
    </xf>
    <xf numFmtId="0" fontId="14" fillId="2" borderId="49" xfId="0" applyFont="1" applyFill="1" applyBorder="1" applyAlignment="1">
      <alignment horizontal="left" vertical="top" wrapText="1"/>
    </xf>
    <xf numFmtId="0" fontId="41" fillId="0" borderId="83" xfId="0" applyFont="1" applyFill="1" applyBorder="1" applyAlignment="1">
      <alignment horizontal="left" vertical="center" indent="1"/>
    </xf>
    <xf numFmtId="0" fontId="41" fillId="0" borderId="76" xfId="0" applyFont="1" applyFill="1" applyBorder="1" applyAlignment="1">
      <alignment horizontal="left" vertical="top" indent="1"/>
    </xf>
    <xf numFmtId="0" fontId="13" fillId="2" borderId="31"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0" xfId="0" applyFont="1" applyFill="1" applyBorder="1" applyAlignment="1">
      <alignment horizontal="left" vertical="center" wrapText="1"/>
    </xf>
    <xf numFmtId="0" fontId="14" fillId="2" borderId="6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62" xfId="0" applyFont="1" applyFill="1" applyBorder="1" applyAlignment="1">
      <alignment horizontal="center" vertical="center"/>
    </xf>
    <xf numFmtId="0" fontId="15" fillId="2" borderId="34"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0" borderId="63" xfId="0" applyFont="1" applyFill="1" applyBorder="1" applyAlignment="1">
      <alignment horizontal="center" vertical="center"/>
    </xf>
    <xf numFmtId="0" fontId="15" fillId="2" borderId="60"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62" xfId="0" applyFont="1" applyFill="1" applyBorder="1" applyAlignment="1">
      <alignment horizontal="center" vertical="center" wrapText="1"/>
    </xf>
    <xf numFmtId="0" fontId="14" fillId="0" borderId="2" xfId="0" applyFont="1" applyBorder="1" applyAlignment="1">
      <alignment horizontal="left" vertical="center" wrapText="1"/>
    </xf>
  </cellXfs>
  <cellStyles count="1">
    <cellStyle name="標準" xfId="0" builtinId="0"/>
  </cellStyles>
  <dxfs count="33">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theme="1" tint="0.34998626667073579"/>
        </patternFill>
      </fill>
    </dxf>
    <dxf>
      <fill>
        <patternFill>
          <bgColor rgb="FFFF00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rgb="FFFF0000"/>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theme="1"/>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別紙様式１対応表!$R$9" lockText="1" noThreeD="1"/>
</file>

<file path=xl/ctrlProps/ctrlProp10.xml><?xml version="1.0" encoding="utf-8"?>
<formControlPr xmlns="http://schemas.microsoft.com/office/spreadsheetml/2009/9/main" objectType="CheckBox" fmlaLink="別紙様式１対応表!$R$16" lockText="1" noThreeD="1"/>
</file>

<file path=xl/ctrlProps/ctrlProp11.xml><?xml version="1.0" encoding="utf-8"?>
<formControlPr xmlns="http://schemas.microsoft.com/office/spreadsheetml/2009/9/main" objectType="CheckBox" fmlaLink="別紙様式１対応表!$R$15" lockText="1" noThreeD="1"/>
</file>

<file path=xl/ctrlProps/ctrlProp12.xml><?xml version="1.0" encoding="utf-8"?>
<formControlPr xmlns="http://schemas.microsoft.com/office/spreadsheetml/2009/9/main" objectType="CheckBox" fmlaLink="別紙様式１対応表!$R$17" lockText="1" noThreeD="1"/>
</file>

<file path=xl/ctrlProps/ctrlProp13.xml><?xml version="1.0" encoding="utf-8"?>
<formControlPr xmlns="http://schemas.microsoft.com/office/spreadsheetml/2009/9/main" objectType="CheckBox" fmlaLink="別紙様式１対応表!$R$5" lockText="1" noThreeD="1"/>
</file>

<file path=xl/ctrlProps/ctrlProp14.xml><?xml version="1.0" encoding="utf-8"?>
<formControlPr xmlns="http://schemas.microsoft.com/office/spreadsheetml/2009/9/main" objectType="CheckBox" fmlaLink="別紙様式１対応表!$R$6" lockText="1" noThreeD="1"/>
</file>

<file path=xl/ctrlProps/ctrlProp15.xml><?xml version="1.0" encoding="utf-8"?>
<formControlPr xmlns="http://schemas.microsoft.com/office/spreadsheetml/2009/9/main" objectType="CheckBox" fmlaLink="別紙様式１対応表!$R$7" lockText="1" noThreeD="1"/>
</file>

<file path=xl/ctrlProps/ctrlProp16.xml><?xml version="1.0" encoding="utf-8"?>
<formControlPr xmlns="http://schemas.microsoft.com/office/spreadsheetml/2009/9/main" objectType="CheckBox" fmlaLink="別紙様式１対応表!$R$8" lockText="1" noThreeD="1"/>
</file>

<file path=xl/ctrlProps/ctrlProp17.xml><?xml version="1.0" encoding="utf-8"?>
<formControlPr xmlns="http://schemas.microsoft.com/office/spreadsheetml/2009/9/main" objectType="CheckBox" fmlaLink="別紙様式１対応表!$R$18" lockText="1" noThreeD="1"/>
</file>

<file path=xl/ctrlProps/ctrlProp18.xml><?xml version="1.0" encoding="utf-8"?>
<formControlPr xmlns="http://schemas.microsoft.com/office/spreadsheetml/2009/9/main" objectType="CheckBox" fmlaLink="別紙様式１対応表!$R$19" lockText="1" noThreeD="1"/>
</file>

<file path=xl/ctrlProps/ctrlProp19.xml><?xml version="1.0" encoding="utf-8"?>
<formControlPr xmlns="http://schemas.microsoft.com/office/spreadsheetml/2009/9/main" objectType="CheckBox" fmlaLink="別紙様式１対応表!$R$26" lockText="1" noThreeD="1"/>
</file>

<file path=xl/ctrlProps/ctrlProp2.xml><?xml version="1.0" encoding="utf-8"?>
<formControlPr xmlns="http://schemas.microsoft.com/office/spreadsheetml/2009/9/main" objectType="CheckBox" fmlaLink="別紙様式１対応表!$R$2" lockText="1" noThreeD="1"/>
</file>

<file path=xl/ctrlProps/ctrlProp20.xml><?xml version="1.0" encoding="utf-8"?>
<formControlPr xmlns="http://schemas.microsoft.com/office/spreadsheetml/2009/9/main" objectType="CheckBox" fmlaLink="別紙様式１対応表!$R$27" lockText="1" noThreeD="1"/>
</file>

<file path=xl/ctrlProps/ctrlProp21.xml><?xml version="1.0" encoding="utf-8"?>
<formControlPr xmlns="http://schemas.microsoft.com/office/spreadsheetml/2009/9/main" objectType="CheckBox" fmlaLink="別紙様式１対応表!$R$21" lockText="1" noThreeD="1"/>
</file>

<file path=xl/ctrlProps/ctrlProp22.xml><?xml version="1.0" encoding="utf-8"?>
<formControlPr xmlns="http://schemas.microsoft.com/office/spreadsheetml/2009/9/main" objectType="CheckBox" fmlaLink="別紙様式１対応表!$R$22" lockText="1" noThreeD="1"/>
</file>

<file path=xl/ctrlProps/ctrlProp23.xml><?xml version="1.0" encoding="utf-8"?>
<formControlPr xmlns="http://schemas.microsoft.com/office/spreadsheetml/2009/9/main" objectType="CheckBox" fmlaLink="別紙様式１対応表!$R$23" lockText="1" noThreeD="1"/>
</file>

<file path=xl/ctrlProps/ctrlProp24.xml><?xml version="1.0" encoding="utf-8"?>
<formControlPr xmlns="http://schemas.microsoft.com/office/spreadsheetml/2009/9/main" objectType="CheckBox" fmlaLink="別紙様式１対応表!$R$20" lockText="1" noThreeD="1"/>
</file>

<file path=xl/ctrlProps/ctrlProp25.xml><?xml version="1.0" encoding="utf-8"?>
<formControlPr xmlns="http://schemas.microsoft.com/office/spreadsheetml/2009/9/main" objectType="CheckBox" fmlaLink="別紙様式１対応表!$R$29" lockText="1" noThreeD="1"/>
</file>

<file path=xl/ctrlProps/ctrlProp26.xml><?xml version="1.0" encoding="utf-8"?>
<formControlPr xmlns="http://schemas.microsoft.com/office/spreadsheetml/2009/9/main" objectType="CheckBox" fmlaLink="別紙様式１対応表!$R$30" lockText="1" noThreeD="1"/>
</file>

<file path=xl/ctrlProps/ctrlProp27.xml><?xml version="1.0" encoding="utf-8"?>
<formControlPr xmlns="http://schemas.microsoft.com/office/spreadsheetml/2009/9/main" objectType="CheckBox" fmlaLink="別紙様式１対応表!$R$31" lockText="1" noThreeD="1"/>
</file>

<file path=xl/ctrlProps/ctrlProp28.xml><?xml version="1.0" encoding="utf-8"?>
<formControlPr xmlns="http://schemas.microsoft.com/office/spreadsheetml/2009/9/main" objectType="CheckBox" fmlaLink="別紙様式１対応表!$R$28" lockText="1" noThreeD="1"/>
</file>

<file path=xl/ctrlProps/ctrlProp29.xml><?xml version="1.0" encoding="utf-8"?>
<formControlPr xmlns="http://schemas.microsoft.com/office/spreadsheetml/2009/9/main" objectType="CheckBox" fmlaLink="別紙様式１対応表!$R$36" lockText="1" noThreeD="1"/>
</file>

<file path=xl/ctrlProps/ctrlProp3.xml><?xml version="1.0" encoding="utf-8"?>
<formControlPr xmlns="http://schemas.microsoft.com/office/spreadsheetml/2009/9/main" objectType="CheckBox" fmlaLink="別紙様式１対応表!$R$3" lockText="1" noThreeD="1"/>
</file>

<file path=xl/ctrlProps/ctrlProp30.xml><?xml version="1.0" encoding="utf-8"?>
<formControlPr xmlns="http://schemas.microsoft.com/office/spreadsheetml/2009/9/main" objectType="CheckBox" fmlaLink="別紙様式１対応表!$R$35" lockText="1" noThreeD="1"/>
</file>

<file path=xl/ctrlProps/ctrlProp31.xml><?xml version="1.0" encoding="utf-8"?>
<formControlPr xmlns="http://schemas.microsoft.com/office/spreadsheetml/2009/9/main" objectType="CheckBox" fmlaLink="別紙様式１対応表!$R$34" lockText="1" noThreeD="1"/>
</file>

<file path=xl/ctrlProps/ctrlProp32.xml><?xml version="1.0" encoding="utf-8"?>
<formControlPr xmlns="http://schemas.microsoft.com/office/spreadsheetml/2009/9/main" objectType="CheckBox" fmlaLink="別紙様式１対応表!$R$37" lockText="1" noThreeD="1"/>
</file>

<file path=xl/ctrlProps/ctrlProp33.xml><?xml version="1.0" encoding="utf-8"?>
<formControlPr xmlns="http://schemas.microsoft.com/office/spreadsheetml/2009/9/main" objectType="CheckBox" fmlaLink="別紙様式１対応表!$R$38"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別紙様式１対応表!$R$4" lockText="1" noThreeD="1"/>
</file>

<file path=xl/ctrlProps/ctrlProp5.xml><?xml version="1.0" encoding="utf-8"?>
<formControlPr xmlns="http://schemas.microsoft.com/office/spreadsheetml/2009/9/main" objectType="CheckBox" fmlaLink="別紙様式１対応表!$R$10" lockText="1" noThreeD="1"/>
</file>

<file path=xl/ctrlProps/ctrlProp6.xml><?xml version="1.0" encoding="utf-8"?>
<formControlPr xmlns="http://schemas.microsoft.com/office/spreadsheetml/2009/9/main" objectType="CheckBox" fmlaLink="別紙様式１対応表!$R$11" lockText="1" noThreeD="1"/>
</file>

<file path=xl/ctrlProps/ctrlProp7.xml><?xml version="1.0" encoding="utf-8"?>
<formControlPr xmlns="http://schemas.microsoft.com/office/spreadsheetml/2009/9/main" objectType="CheckBox" fmlaLink="別紙様式１対応表!$R$12" lockText="1" noThreeD="1"/>
</file>

<file path=xl/ctrlProps/ctrlProp8.xml><?xml version="1.0" encoding="utf-8"?>
<formControlPr xmlns="http://schemas.microsoft.com/office/spreadsheetml/2009/9/main" objectType="CheckBox" fmlaLink="別紙様式１対応表!$R$13" lockText="1" noThreeD="1"/>
</file>

<file path=xl/ctrlProps/ctrlProp9.xml><?xml version="1.0" encoding="utf-8"?>
<formControlPr xmlns="http://schemas.microsoft.com/office/spreadsheetml/2009/9/main" objectType="CheckBox" fmlaLink="別紙様式１対応表!$R$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180975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85725</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276225</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276225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0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276225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0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276225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0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180975</xdr:colOff>
          <xdr:row>5</xdr:row>
          <xdr:rowOff>9525</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0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180975</xdr:colOff>
          <xdr:row>5</xdr:row>
          <xdr:rowOff>295275</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180975</xdr:colOff>
          <xdr:row>7</xdr:row>
          <xdr:rowOff>9525</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180975</xdr:colOff>
          <xdr:row>7</xdr:row>
          <xdr:rowOff>295275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63501</xdr:colOff>
      <xdr:row>2</xdr:row>
      <xdr:rowOff>148167</xdr:rowOff>
    </xdr:from>
    <xdr:to>
      <xdr:col>36</xdr:col>
      <xdr:colOff>423614</xdr:colOff>
      <xdr:row>3</xdr:row>
      <xdr:rowOff>3043</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714870" y="-390202"/>
          <a:ext cx="172376" cy="251911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0</xdr:colOff>
      <xdr:row>2</xdr:row>
      <xdr:rowOff>105834</xdr:rowOff>
    </xdr:from>
    <xdr:to>
      <xdr:col>29</xdr:col>
      <xdr:colOff>327244</xdr:colOff>
      <xdr:row>2</xdr:row>
      <xdr:rowOff>278210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4015684" y="483483"/>
          <a:ext cx="172376" cy="68707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xdr:colOff>
      <xdr:row>34</xdr:row>
      <xdr:rowOff>63500</xdr:rowOff>
    </xdr:from>
    <xdr:to>
      <xdr:col>36</xdr:col>
      <xdr:colOff>360115</xdr:colOff>
      <xdr:row>34</xdr:row>
      <xdr:rowOff>235876</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15651371" y="10785798"/>
          <a:ext cx="172376" cy="251911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31750</xdr:colOff>
      <xdr:row>34</xdr:row>
      <xdr:rowOff>84667</xdr:rowOff>
    </xdr:from>
    <xdr:to>
      <xdr:col>29</xdr:col>
      <xdr:colOff>358994</xdr:colOff>
      <xdr:row>34</xdr:row>
      <xdr:rowOff>257043</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4047434" y="11722983"/>
          <a:ext cx="172376" cy="68707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10</xdr:row>
          <xdr:rowOff>47625</xdr:rowOff>
        </xdr:from>
        <xdr:to>
          <xdr:col>4</xdr:col>
          <xdr:colOff>66675</xdr:colOff>
          <xdr:row>10</xdr:row>
          <xdr:rowOff>352425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38100</xdr:rowOff>
        </xdr:from>
        <xdr:to>
          <xdr:col>6</xdr:col>
          <xdr:colOff>581025</xdr:colOff>
          <xdr:row>10</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10</xdr:row>
          <xdr:rowOff>47625</xdr:rowOff>
        </xdr:from>
        <xdr:to>
          <xdr:col>13</xdr:col>
          <xdr:colOff>66675</xdr:colOff>
          <xdr:row>10</xdr:row>
          <xdr:rowOff>352425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1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10</xdr:row>
          <xdr:rowOff>38100</xdr:rowOff>
        </xdr:from>
        <xdr:to>
          <xdr:col>15</xdr:col>
          <xdr:colOff>581025</xdr:colOff>
          <xdr:row>10</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1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47625</xdr:rowOff>
        </xdr:from>
        <xdr:to>
          <xdr:col>5</xdr:col>
          <xdr:colOff>323850</xdr:colOff>
          <xdr:row>18</xdr:row>
          <xdr:rowOff>361950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1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47625</xdr:rowOff>
        </xdr:from>
        <xdr:to>
          <xdr:col>6</xdr:col>
          <xdr:colOff>323850</xdr:colOff>
          <xdr:row>18</xdr:row>
          <xdr:rowOff>361950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1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47625</xdr:rowOff>
        </xdr:from>
        <xdr:to>
          <xdr:col>7</xdr:col>
          <xdr:colOff>323850</xdr:colOff>
          <xdr:row>18</xdr:row>
          <xdr:rowOff>361950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1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4</xdr:col>
          <xdr:colOff>323850</xdr:colOff>
          <xdr:row>18</xdr:row>
          <xdr:rowOff>352425</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1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47625</xdr:rowOff>
        </xdr:from>
        <xdr:to>
          <xdr:col>14</xdr:col>
          <xdr:colOff>323850</xdr:colOff>
          <xdr:row>18</xdr:row>
          <xdr:rowOff>352425</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1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47625</xdr:rowOff>
        </xdr:from>
        <xdr:to>
          <xdr:col>15</xdr:col>
          <xdr:colOff>323850</xdr:colOff>
          <xdr:row>18</xdr:row>
          <xdr:rowOff>352425</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1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47625</xdr:rowOff>
        </xdr:from>
        <xdr:to>
          <xdr:col>16</xdr:col>
          <xdr:colOff>323850</xdr:colOff>
          <xdr:row>18</xdr:row>
          <xdr:rowOff>352425</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1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47625</xdr:rowOff>
        </xdr:from>
        <xdr:to>
          <xdr:col>13</xdr:col>
          <xdr:colOff>323850</xdr:colOff>
          <xdr:row>18</xdr:row>
          <xdr:rowOff>352425</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1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14238</xdr:colOff>
      <xdr:row>2</xdr:row>
      <xdr:rowOff>177361</xdr:rowOff>
    </xdr:from>
    <xdr:to>
      <xdr:col>11</xdr:col>
      <xdr:colOff>597776</xdr:colOff>
      <xdr:row>2</xdr:row>
      <xdr:rowOff>306906</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rot="16200000">
          <a:off x="6146734" y="255165"/>
          <a:ext cx="129545" cy="119313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25067</xdr:colOff>
      <xdr:row>2</xdr:row>
      <xdr:rowOff>177062</xdr:rowOff>
    </xdr:from>
    <xdr:to>
      <xdr:col>18</xdr:col>
      <xdr:colOff>591210</xdr:colOff>
      <xdr:row>2</xdr:row>
      <xdr:rowOff>306607</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bwMode="auto">
        <a:xfrm rot="16200000">
          <a:off x="8892066" y="-1260437"/>
          <a:ext cx="129545" cy="422374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18</xdr:row>
          <xdr:rowOff>180975</xdr:rowOff>
        </xdr:from>
        <xdr:to>
          <xdr:col>11</xdr:col>
          <xdr:colOff>304800</xdr:colOff>
          <xdr:row>20</xdr:row>
          <xdr:rowOff>28575</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2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180975</xdr:rowOff>
        </xdr:from>
        <xdr:to>
          <xdr:col>11</xdr:col>
          <xdr:colOff>295275</xdr:colOff>
          <xdr:row>19</xdr:row>
          <xdr:rowOff>28575</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2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16</xdr:row>
          <xdr:rowOff>228600</xdr:rowOff>
        </xdr:from>
        <xdr:to>
          <xdr:col>11</xdr:col>
          <xdr:colOff>304800</xdr:colOff>
          <xdr:row>18</xdr:row>
          <xdr:rowOff>28575</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2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19</xdr:row>
          <xdr:rowOff>180975</xdr:rowOff>
        </xdr:from>
        <xdr:to>
          <xdr:col>11</xdr:col>
          <xdr:colOff>304800</xdr:colOff>
          <xdr:row>21</xdr:row>
          <xdr:rowOff>28575</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2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20</xdr:row>
          <xdr:rowOff>171450</xdr:rowOff>
        </xdr:from>
        <xdr:to>
          <xdr:col>11</xdr:col>
          <xdr:colOff>295275</xdr:colOff>
          <xdr:row>22</xdr:row>
          <xdr:rowOff>19050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2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25067</xdr:colOff>
      <xdr:row>2</xdr:row>
      <xdr:rowOff>177062</xdr:rowOff>
    </xdr:from>
    <xdr:to>
      <xdr:col>17</xdr:col>
      <xdr:colOff>591210</xdr:colOff>
      <xdr:row>2</xdr:row>
      <xdr:rowOff>306607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rot="16200000">
          <a:off x="8911116" y="-1193762"/>
          <a:ext cx="129545" cy="428089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14238</xdr:colOff>
      <xdr:row>2</xdr:row>
      <xdr:rowOff>177361</xdr:rowOff>
    </xdr:from>
    <xdr:to>
      <xdr:col>10</xdr:col>
      <xdr:colOff>597776</xdr:colOff>
      <xdr:row>2</xdr:row>
      <xdr:rowOff>306906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6122922" y="345652"/>
          <a:ext cx="129545" cy="120266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2</xdr:col>
          <xdr:colOff>447675</xdr:colOff>
          <xdr:row>21</xdr:row>
          <xdr:rowOff>28575</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2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7"/>
  <sheetViews>
    <sheetView tabSelected="1" view="pageBreakPreview" zoomScale="90" zoomScaleNormal="40" zoomScaleSheetLayoutView="90" zoomScalePageLayoutView="80" workbookViewId="0"/>
  </sheetViews>
  <sheetFormatPr defaultColWidth="6.125" defaultRowHeight="24.75" customHeight="1"/>
  <cols>
    <col min="1" max="1" width="6.625" style="2" customWidth="1"/>
    <col min="2" max="3" width="8" style="2" customWidth="1"/>
    <col min="4" max="4" width="6.875" style="2" customWidth="1"/>
    <col min="5" max="5" width="5" style="2" customWidth="1"/>
    <col min="6" max="6" width="6.625" style="2" customWidth="1"/>
    <col min="7" max="7" width="5" style="2" customWidth="1"/>
    <col min="8" max="25" width="6.625" style="2" customWidth="1"/>
    <col min="26" max="36" width="4.75" style="2" customWidth="1"/>
    <col min="37" max="37" width="5.625" style="2" customWidth="1"/>
    <col min="38" max="38" width="7.5" style="2" bestFit="1" customWidth="1"/>
    <col min="39" max="16384" width="6.125" style="2"/>
  </cols>
  <sheetData>
    <row r="1" spans="1:38" s="11" customFormat="1" ht="24.75" customHeight="1" thickBot="1">
      <c r="B1" s="254" t="s">
        <v>453</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1"/>
    </row>
    <row r="2" spans="1:38" ht="24.75" customHeight="1" thickBot="1">
      <c r="A2" s="308" t="s">
        <v>449</v>
      </c>
      <c r="B2" s="308"/>
      <c r="C2" s="308"/>
      <c r="D2" s="308"/>
      <c r="E2" s="308"/>
      <c r="F2" s="308"/>
      <c r="G2" s="308"/>
      <c r="H2" s="308"/>
      <c r="I2" s="308"/>
      <c r="J2" s="308"/>
      <c r="K2" s="308"/>
      <c r="L2" s="308"/>
      <c r="M2" s="308"/>
      <c r="N2" s="308"/>
      <c r="O2" s="308"/>
      <c r="P2" s="308"/>
      <c r="Q2" s="308"/>
      <c r="R2" s="308"/>
      <c r="S2" s="308"/>
      <c r="T2" s="308"/>
      <c r="U2" s="308"/>
      <c r="AB2" s="16"/>
      <c r="AC2" s="202" t="s">
        <v>34</v>
      </c>
      <c r="AD2" s="203"/>
      <c r="AE2" s="203"/>
      <c r="AF2" s="204"/>
      <c r="AG2" s="205" t="s">
        <v>447</v>
      </c>
      <c r="AH2" s="206"/>
      <c r="AI2" s="207"/>
      <c r="AJ2" s="207"/>
      <c r="AK2" s="208"/>
    </row>
    <row r="3" spans="1:38" ht="24.75" customHeight="1" thickBot="1">
      <c r="A3" s="308"/>
      <c r="B3" s="308"/>
      <c r="C3" s="308"/>
      <c r="D3" s="308"/>
      <c r="E3" s="308"/>
      <c r="F3" s="308"/>
      <c r="G3" s="308"/>
      <c r="H3" s="308"/>
      <c r="I3" s="308"/>
      <c r="J3" s="308"/>
      <c r="K3" s="308"/>
      <c r="L3" s="308"/>
      <c r="M3" s="308"/>
      <c r="N3" s="308"/>
      <c r="O3" s="308"/>
      <c r="P3" s="308"/>
      <c r="Q3" s="308"/>
      <c r="R3" s="308"/>
      <c r="S3" s="308"/>
      <c r="T3" s="308"/>
      <c r="U3" s="308"/>
      <c r="V3" s="194"/>
      <c r="W3" s="194"/>
      <c r="X3" s="143"/>
      <c r="Y3" s="194"/>
      <c r="Z3" s="194"/>
      <c r="AA3" s="194"/>
      <c r="AC3" s="201" t="s">
        <v>442</v>
      </c>
      <c r="AG3" s="201" t="s">
        <v>443</v>
      </c>
    </row>
    <row r="4" spans="1:38" ht="30" customHeight="1" thickTop="1" thickBot="1">
      <c r="A4" s="36" t="s">
        <v>17</v>
      </c>
      <c r="B4" s="7"/>
      <c r="C4" s="7"/>
      <c r="D4" s="7"/>
      <c r="H4" s="7"/>
      <c r="I4" s="7"/>
      <c r="L4" s="145" t="str">
        <f>IF(COUNTIF(別紙様式１対応表!$R$2:$R$4,TRUE)&gt;1,"病院区分は1つのみ選択してください。",IF(COUNTIF(別紙様式１対応表!$R$2:$R$4,TRUE)=0,"病院区分を選択してください。",""))</f>
        <v>病院区分を選択してください。</v>
      </c>
      <c r="M4" s="7"/>
      <c r="N4" s="7"/>
      <c r="P4" s="7"/>
      <c r="Q4" s="7"/>
      <c r="R4" s="147" t="str">
        <f>IF($Q$5="",IF($L$4="","開設者番号を選択してください。",""),VLOOKUP($Q$5,別紙様式１対応表!$A$11:$B$35,2,FALSE))</f>
        <v/>
      </c>
      <c r="S4" s="162" t="str">
        <f>IF(COUNTIF(別紙様式１対応表!$R$5:R6,TRUE)&gt;1,"どちらかのみしてください。",IF(COUNTIF(別紙様式１対応表!$R$5:$R$6,TRUE)=0,IF($Q$5="","","介護保険適用病床の有無を選択してください。"),""))</f>
        <v/>
      </c>
      <c r="T4" s="163"/>
      <c r="U4" s="41"/>
      <c r="V4" s="41"/>
      <c r="Y4" s="164" t="str">
        <f>IF(AND($S$4="",別紙様式１対応表!$R$5=TRUE,COUNTIF(別紙様式１対応表!$R$7:$R$8,TRUE)&gt;1),"どちらかのみ選択してください。",IF(AND($S$4="",別紙様式１対応表!$R$5=TRUE,COUNTIF(別紙様式１対応表!$R$7:$R$8,TRUE)=0),"2室8床の有無を選択してください。",""))</f>
        <v/>
      </c>
      <c r="Z4" s="262" t="s">
        <v>10</v>
      </c>
      <c r="AA4" s="263"/>
      <c r="AB4" s="264"/>
      <c r="AC4" s="51"/>
      <c r="AD4" s="51"/>
      <c r="AE4" s="113">
        <v>0</v>
      </c>
      <c r="AF4" s="113">
        <v>0</v>
      </c>
      <c r="AG4" s="53">
        <v>0</v>
      </c>
      <c r="AH4" s="52">
        <v>0</v>
      </c>
      <c r="AI4" s="53">
        <v>0</v>
      </c>
      <c r="AJ4" s="52">
        <v>0</v>
      </c>
      <c r="AK4" s="50">
        <v>0</v>
      </c>
    </row>
    <row r="5" spans="1:38" s="8" customFormat="1" ht="24.75" customHeight="1">
      <c r="A5" s="217" t="s">
        <v>20</v>
      </c>
      <c r="B5" s="265"/>
      <c r="C5" s="266"/>
      <c r="D5" s="266"/>
      <c r="E5" s="266"/>
      <c r="F5" s="266"/>
      <c r="G5" s="266"/>
      <c r="H5" s="266"/>
      <c r="I5" s="266"/>
      <c r="J5" s="267"/>
      <c r="K5" s="217" t="s">
        <v>19</v>
      </c>
      <c r="L5" s="336"/>
      <c r="M5" s="337"/>
      <c r="N5" s="337"/>
      <c r="O5" s="338"/>
      <c r="P5" s="217" t="s">
        <v>11</v>
      </c>
      <c r="Q5" s="296"/>
      <c r="R5" s="297"/>
      <c r="S5" s="248" t="s">
        <v>2</v>
      </c>
      <c r="T5" s="249"/>
      <c r="U5" s="249"/>
      <c r="V5" s="250"/>
      <c r="W5" s="309" t="s">
        <v>21</v>
      </c>
      <c r="X5" s="310"/>
      <c r="Y5" s="311"/>
      <c r="Z5" s="217" t="s">
        <v>9</v>
      </c>
      <c r="AA5" s="321" t="str">
        <f>IF($AC$4+$AD$4=0,"",VLOOKUP($AC$4*10+$AD$4,別紙様式１対応表!$A$2:$B$8,2,FALSE))</f>
        <v/>
      </c>
      <c r="AB5" s="322"/>
      <c r="AC5" s="323"/>
      <c r="AD5" s="217" t="s">
        <v>3</v>
      </c>
      <c r="AE5" s="327"/>
      <c r="AF5" s="328"/>
      <c r="AG5" s="329"/>
      <c r="AH5" s="248" t="s">
        <v>416</v>
      </c>
      <c r="AI5" s="250"/>
      <c r="AJ5" s="302" t="str">
        <f>IF(OR($AC$4*10+$AD$4=26,$AC$4*10+$AD$4=27,$AC$4*10+$AD$4=30)=TRUE,"該当しない","")</f>
        <v/>
      </c>
      <c r="AK5" s="303"/>
      <c r="AL5" s="146" t="str">
        <f>IF(AND($AJ$5="該当しない",別紙様式１対応表!$R$9=TRUE),$AA$5&amp;"であれば大臣の定める地域に該当しません。","")</f>
        <v/>
      </c>
    </row>
    <row r="6" spans="1:38" s="8" customFormat="1" ht="24.75" customHeight="1" thickBot="1">
      <c r="A6" s="218"/>
      <c r="B6" s="268"/>
      <c r="C6" s="269"/>
      <c r="D6" s="269"/>
      <c r="E6" s="269"/>
      <c r="F6" s="269"/>
      <c r="G6" s="269"/>
      <c r="H6" s="269"/>
      <c r="I6" s="269"/>
      <c r="J6" s="270"/>
      <c r="K6" s="218"/>
      <c r="L6" s="339"/>
      <c r="M6" s="340"/>
      <c r="N6" s="340"/>
      <c r="O6" s="341"/>
      <c r="P6" s="218"/>
      <c r="Q6" s="298"/>
      <c r="R6" s="299"/>
      <c r="S6" s="318"/>
      <c r="T6" s="319"/>
      <c r="U6" s="319"/>
      <c r="V6" s="320"/>
      <c r="W6" s="312"/>
      <c r="X6" s="313"/>
      <c r="Y6" s="314"/>
      <c r="Z6" s="218"/>
      <c r="AA6" s="321"/>
      <c r="AB6" s="322"/>
      <c r="AC6" s="323"/>
      <c r="AD6" s="218"/>
      <c r="AE6" s="330"/>
      <c r="AF6" s="331"/>
      <c r="AG6" s="332"/>
      <c r="AH6" s="251"/>
      <c r="AI6" s="253"/>
      <c r="AJ6" s="304"/>
      <c r="AK6" s="305"/>
    </row>
    <row r="7" spans="1:38" s="8" customFormat="1" ht="24.75" customHeight="1">
      <c r="A7" s="218"/>
      <c r="B7" s="268"/>
      <c r="C7" s="269"/>
      <c r="D7" s="269"/>
      <c r="E7" s="269"/>
      <c r="F7" s="269"/>
      <c r="G7" s="269"/>
      <c r="H7" s="269"/>
      <c r="I7" s="269"/>
      <c r="J7" s="270"/>
      <c r="K7" s="218"/>
      <c r="L7" s="339"/>
      <c r="M7" s="340"/>
      <c r="N7" s="340"/>
      <c r="O7" s="341"/>
      <c r="P7" s="218"/>
      <c r="Q7" s="298"/>
      <c r="R7" s="299"/>
      <c r="S7" s="248" t="s">
        <v>56</v>
      </c>
      <c r="T7" s="249"/>
      <c r="U7" s="249"/>
      <c r="V7" s="250"/>
      <c r="W7" s="315" t="s">
        <v>21</v>
      </c>
      <c r="X7" s="316"/>
      <c r="Y7" s="317"/>
      <c r="Z7" s="218"/>
      <c r="AA7" s="321"/>
      <c r="AB7" s="322"/>
      <c r="AC7" s="323"/>
      <c r="AD7" s="218"/>
      <c r="AE7" s="330"/>
      <c r="AF7" s="331"/>
      <c r="AG7" s="332"/>
      <c r="AH7" s="251"/>
      <c r="AI7" s="253"/>
      <c r="AJ7" s="304"/>
      <c r="AK7" s="305"/>
    </row>
    <row r="8" spans="1:38" s="8" customFormat="1" ht="24.75" customHeight="1" thickBot="1">
      <c r="A8" s="219"/>
      <c r="B8" s="271"/>
      <c r="C8" s="272"/>
      <c r="D8" s="272"/>
      <c r="E8" s="272"/>
      <c r="F8" s="272"/>
      <c r="G8" s="272"/>
      <c r="H8" s="272"/>
      <c r="I8" s="272"/>
      <c r="J8" s="273"/>
      <c r="K8" s="219"/>
      <c r="L8" s="342"/>
      <c r="M8" s="343"/>
      <c r="N8" s="343"/>
      <c r="O8" s="344"/>
      <c r="P8" s="219"/>
      <c r="Q8" s="300"/>
      <c r="R8" s="301"/>
      <c r="S8" s="318"/>
      <c r="T8" s="319"/>
      <c r="U8" s="319"/>
      <c r="V8" s="320"/>
      <c r="W8" s="315"/>
      <c r="X8" s="316"/>
      <c r="Y8" s="317"/>
      <c r="Z8" s="219"/>
      <c r="AA8" s="324"/>
      <c r="AB8" s="325"/>
      <c r="AC8" s="326"/>
      <c r="AD8" s="219"/>
      <c r="AE8" s="333"/>
      <c r="AF8" s="334"/>
      <c r="AG8" s="335"/>
      <c r="AH8" s="318"/>
      <c r="AI8" s="320"/>
      <c r="AJ8" s="306"/>
      <c r="AK8" s="307"/>
    </row>
    <row r="9" spans="1:38" s="8" customFormat="1" ht="24.75" customHeight="1" thickBot="1">
      <c r="A9" s="363"/>
      <c r="B9" s="364"/>
      <c r="C9" s="364"/>
      <c r="D9" s="364"/>
      <c r="E9" s="365"/>
      <c r="F9" s="292" t="s">
        <v>1</v>
      </c>
      <c r="G9" s="274"/>
      <c r="H9" s="274" t="s">
        <v>57</v>
      </c>
      <c r="I9" s="222" t="s">
        <v>58</v>
      </c>
      <c r="J9" s="222" t="s">
        <v>81</v>
      </c>
      <c r="K9" s="258" t="s">
        <v>80</v>
      </c>
      <c r="L9" s="258"/>
      <c r="M9" s="259"/>
      <c r="N9" s="260" t="s">
        <v>90</v>
      </c>
      <c r="O9" s="261"/>
      <c r="P9" s="222" t="s">
        <v>13</v>
      </c>
      <c r="Q9" s="222" t="s">
        <v>60</v>
      </c>
      <c r="R9" s="222" t="s">
        <v>422</v>
      </c>
      <c r="S9" s="246" t="s">
        <v>426</v>
      </c>
      <c r="T9" s="222" t="s">
        <v>423</v>
      </c>
      <c r="U9" s="246" t="s">
        <v>425</v>
      </c>
      <c r="V9" s="292" t="s">
        <v>92</v>
      </c>
      <c r="W9" s="222" t="s">
        <v>93</v>
      </c>
      <c r="X9" s="274" t="s">
        <v>94</v>
      </c>
      <c r="Y9" s="222" t="s">
        <v>62</v>
      </c>
      <c r="Z9" s="248" t="s">
        <v>32</v>
      </c>
      <c r="AA9" s="249"/>
      <c r="AB9" s="249"/>
      <c r="AC9" s="249"/>
      <c r="AD9" s="249"/>
      <c r="AE9" s="249"/>
      <c r="AF9" s="249"/>
      <c r="AG9" s="249"/>
      <c r="AH9" s="249"/>
      <c r="AI9" s="249"/>
      <c r="AJ9" s="250"/>
      <c r="AK9" s="244" t="s">
        <v>89</v>
      </c>
    </row>
    <row r="10" spans="1:38" s="14" customFormat="1" ht="82.5" customHeight="1">
      <c r="A10" s="366"/>
      <c r="B10" s="367"/>
      <c r="C10" s="367"/>
      <c r="D10" s="367"/>
      <c r="E10" s="368"/>
      <c r="F10" s="293"/>
      <c r="G10" s="275"/>
      <c r="H10" s="275"/>
      <c r="I10" s="223"/>
      <c r="J10" s="223"/>
      <c r="K10" s="129" t="s">
        <v>6</v>
      </c>
      <c r="L10" s="125" t="s">
        <v>12</v>
      </c>
      <c r="M10" s="125" t="s">
        <v>59</v>
      </c>
      <c r="N10" s="166" t="s">
        <v>6</v>
      </c>
      <c r="O10" s="166" t="s">
        <v>59</v>
      </c>
      <c r="P10" s="223"/>
      <c r="Q10" s="223"/>
      <c r="R10" s="223"/>
      <c r="S10" s="247"/>
      <c r="T10" s="223"/>
      <c r="U10" s="247"/>
      <c r="V10" s="293"/>
      <c r="W10" s="223"/>
      <c r="X10" s="275"/>
      <c r="Y10" s="223"/>
      <c r="Z10" s="251"/>
      <c r="AA10" s="252"/>
      <c r="AB10" s="252"/>
      <c r="AC10" s="252"/>
      <c r="AD10" s="252"/>
      <c r="AE10" s="252"/>
      <c r="AF10" s="252"/>
      <c r="AG10" s="252"/>
      <c r="AH10" s="252"/>
      <c r="AI10" s="252"/>
      <c r="AJ10" s="253"/>
      <c r="AK10" s="245"/>
    </row>
    <row r="11" spans="1:38" s="165" customFormat="1" ht="41.1" customHeight="1" thickBot="1">
      <c r="A11" s="369"/>
      <c r="B11" s="370"/>
      <c r="C11" s="370"/>
      <c r="D11" s="370"/>
      <c r="E11" s="371"/>
      <c r="F11" s="290" t="s">
        <v>428</v>
      </c>
      <c r="G11" s="291"/>
      <c r="H11" s="196" t="s">
        <v>429</v>
      </c>
      <c r="I11" s="197" t="s">
        <v>430</v>
      </c>
      <c r="J11" s="197" t="s">
        <v>431</v>
      </c>
      <c r="K11" s="196" t="s">
        <v>432</v>
      </c>
      <c r="L11" s="198" t="s">
        <v>433</v>
      </c>
      <c r="M11" s="198" t="s">
        <v>433</v>
      </c>
      <c r="N11" s="199" t="s">
        <v>432</v>
      </c>
      <c r="O11" s="199" t="s">
        <v>432</v>
      </c>
      <c r="P11" s="198" t="s">
        <v>432</v>
      </c>
      <c r="Q11" s="198" t="s">
        <v>434</v>
      </c>
      <c r="R11" s="198" t="s">
        <v>435</v>
      </c>
      <c r="S11" s="198" t="s">
        <v>435</v>
      </c>
      <c r="T11" s="198" t="s">
        <v>435</v>
      </c>
      <c r="U11" s="198" t="s">
        <v>435</v>
      </c>
      <c r="V11" s="198" t="s">
        <v>436</v>
      </c>
      <c r="W11" s="197" t="s">
        <v>437</v>
      </c>
      <c r="X11" s="196" t="s">
        <v>438</v>
      </c>
      <c r="Y11" s="198" t="s">
        <v>439</v>
      </c>
      <c r="Z11" s="318" t="s">
        <v>440</v>
      </c>
      <c r="AA11" s="319"/>
      <c r="AB11" s="319"/>
      <c r="AC11" s="319"/>
      <c r="AD11" s="319"/>
      <c r="AE11" s="319"/>
      <c r="AF11" s="319"/>
      <c r="AG11" s="319"/>
      <c r="AH11" s="319"/>
      <c r="AI11" s="319"/>
      <c r="AJ11" s="320"/>
      <c r="AK11" s="200" t="s">
        <v>441</v>
      </c>
    </row>
    <row r="12" spans="1:38" ht="24.75" customHeight="1">
      <c r="A12" s="347" t="s">
        <v>4</v>
      </c>
      <c r="B12" s="282" t="s">
        <v>67</v>
      </c>
      <c r="C12" s="283"/>
      <c r="D12" s="283"/>
      <c r="E12" s="17">
        <v>1</v>
      </c>
      <c r="F12" s="230"/>
      <c r="G12" s="231"/>
      <c r="H12" s="128"/>
      <c r="I12" s="74"/>
      <c r="J12" s="190"/>
      <c r="K12" s="81"/>
      <c r="L12" s="81"/>
      <c r="M12" s="81"/>
      <c r="N12" s="167"/>
      <c r="O12" s="167"/>
      <c r="P12" s="81"/>
      <c r="Q12" s="81"/>
      <c r="R12" s="128"/>
      <c r="S12" s="93"/>
      <c r="T12" s="128"/>
      <c r="U12" s="128"/>
      <c r="V12" s="93"/>
      <c r="W12" s="44"/>
      <c r="X12" s="128"/>
      <c r="Y12" s="128"/>
      <c r="Z12" s="44"/>
      <c r="AA12" s="44"/>
      <c r="AB12" s="44"/>
      <c r="AC12" s="44"/>
      <c r="AD12" s="44"/>
      <c r="AE12" s="44"/>
      <c r="AF12" s="44"/>
      <c r="AG12" s="44"/>
      <c r="AH12" s="44"/>
      <c r="AI12" s="44"/>
      <c r="AJ12" s="44"/>
      <c r="AK12" s="177"/>
      <c r="AL12" s="148" t="str">
        <f>IF(AND(別紙様式１対応表!$R$4=TRUE,OR($F12="③",$F12="④",$F12="⑤")),"届出区分については、①②⑨のうちいずれかを選択してください。","")</f>
        <v/>
      </c>
    </row>
    <row r="13" spans="1:38" ht="24.75" customHeight="1">
      <c r="A13" s="348"/>
      <c r="B13" s="356"/>
      <c r="C13" s="357"/>
      <c r="D13" s="357"/>
      <c r="E13" s="18">
        <v>2</v>
      </c>
      <c r="F13" s="294"/>
      <c r="G13" s="295"/>
      <c r="H13" s="127"/>
      <c r="I13" s="75"/>
      <c r="J13" s="191"/>
      <c r="K13" s="78"/>
      <c r="L13" s="78"/>
      <c r="M13" s="78"/>
      <c r="N13" s="168"/>
      <c r="O13" s="168"/>
      <c r="P13" s="78"/>
      <c r="Q13" s="78"/>
      <c r="R13" s="127"/>
      <c r="S13" s="94"/>
      <c r="T13" s="127"/>
      <c r="U13" s="127"/>
      <c r="V13" s="94"/>
      <c r="W13" s="45"/>
      <c r="X13" s="127"/>
      <c r="Y13" s="127"/>
      <c r="Z13" s="45"/>
      <c r="AA13" s="45"/>
      <c r="AB13" s="45"/>
      <c r="AC13" s="45"/>
      <c r="AD13" s="45"/>
      <c r="AE13" s="45"/>
      <c r="AF13" s="45"/>
      <c r="AG13" s="45"/>
      <c r="AH13" s="45"/>
      <c r="AI13" s="45"/>
      <c r="AJ13" s="45"/>
      <c r="AK13" s="178"/>
      <c r="AL13" s="148" t="str">
        <f>IF(AND(別紙様式１対応表!$R$4=TRUE,OR($F13="③",$F13="④",$F13="⑤")),"届出区分については、①②⑨のうちいずれかを選択してください。","")</f>
        <v/>
      </c>
    </row>
    <row r="14" spans="1:38" ht="24.75" customHeight="1">
      <c r="A14" s="348"/>
      <c r="B14" s="356"/>
      <c r="C14" s="357"/>
      <c r="D14" s="357"/>
      <c r="E14" s="18">
        <v>3</v>
      </c>
      <c r="F14" s="350"/>
      <c r="G14" s="351"/>
      <c r="H14" s="46"/>
      <c r="I14" s="76"/>
      <c r="J14" s="192"/>
      <c r="K14" s="78"/>
      <c r="L14" s="78"/>
      <c r="M14" s="78"/>
      <c r="N14" s="168"/>
      <c r="O14" s="168"/>
      <c r="P14" s="78"/>
      <c r="Q14" s="75"/>
      <c r="R14" s="46"/>
      <c r="S14" s="95"/>
      <c r="T14" s="46"/>
      <c r="U14" s="46"/>
      <c r="V14" s="95"/>
      <c r="W14" s="47"/>
      <c r="X14" s="127"/>
      <c r="Y14" s="127"/>
      <c r="Z14" s="45"/>
      <c r="AA14" s="45"/>
      <c r="AB14" s="45"/>
      <c r="AC14" s="45"/>
      <c r="AD14" s="45"/>
      <c r="AE14" s="45"/>
      <c r="AF14" s="45"/>
      <c r="AG14" s="45"/>
      <c r="AH14" s="45"/>
      <c r="AI14" s="45"/>
      <c r="AJ14" s="45"/>
      <c r="AK14" s="178"/>
      <c r="AL14" s="148" t="str">
        <f>IF(AND(別紙様式１対応表!$R$4=TRUE,OR($F14="③",$F14="④",$F14="⑤")),"届出区分については、①②⑨のうちいずれかを選択してください。","")</f>
        <v/>
      </c>
    </row>
    <row r="15" spans="1:38" ht="24.75" customHeight="1" thickBot="1">
      <c r="A15" s="348"/>
      <c r="B15" s="358"/>
      <c r="C15" s="359"/>
      <c r="D15" s="359"/>
      <c r="E15" s="19">
        <v>4</v>
      </c>
      <c r="F15" s="352" t="s">
        <v>18</v>
      </c>
      <c r="G15" s="353"/>
      <c r="H15" s="48"/>
      <c r="I15" s="77"/>
      <c r="J15" s="80"/>
      <c r="K15" s="87" t="s">
        <v>33</v>
      </c>
      <c r="L15" s="87" t="s">
        <v>33</v>
      </c>
      <c r="M15" s="87" t="s">
        <v>33</v>
      </c>
      <c r="N15" s="169" t="s">
        <v>33</v>
      </c>
      <c r="O15" s="169" t="s">
        <v>33</v>
      </c>
      <c r="P15" s="87" t="s">
        <v>33</v>
      </c>
      <c r="Q15" s="80"/>
      <c r="R15" s="48"/>
      <c r="S15" s="96"/>
      <c r="T15" s="48"/>
      <c r="U15" s="48"/>
      <c r="V15" s="96"/>
      <c r="W15" s="133"/>
      <c r="X15" s="48"/>
      <c r="Y15" s="133"/>
      <c r="Z15" s="49"/>
      <c r="AA15" s="49"/>
      <c r="AB15" s="49"/>
      <c r="AC15" s="49"/>
      <c r="AD15" s="49"/>
      <c r="AE15" s="49"/>
      <c r="AF15" s="49"/>
      <c r="AG15" s="49"/>
      <c r="AH15" s="49"/>
      <c r="AI15" s="49"/>
      <c r="AJ15" s="49"/>
      <c r="AK15" s="179"/>
    </row>
    <row r="16" spans="1:38" ht="24.75" customHeight="1">
      <c r="A16" s="348"/>
      <c r="B16" s="282" t="s">
        <v>71</v>
      </c>
      <c r="C16" s="283"/>
      <c r="D16" s="283"/>
      <c r="E16" s="17">
        <v>5</v>
      </c>
      <c r="F16" s="230"/>
      <c r="G16" s="231"/>
      <c r="H16" s="44"/>
      <c r="I16" s="74"/>
      <c r="J16" s="141"/>
      <c r="K16" s="81"/>
      <c r="L16" s="81"/>
      <c r="M16" s="81"/>
      <c r="N16" s="167"/>
      <c r="O16" s="167"/>
      <c r="P16" s="81"/>
      <c r="Q16" s="81"/>
      <c r="R16" s="44"/>
      <c r="S16" s="93"/>
      <c r="T16" s="154"/>
      <c r="U16" s="128"/>
      <c r="V16" s="55"/>
      <c r="W16" s="55"/>
      <c r="X16" s="54"/>
      <c r="Y16" s="55"/>
      <c r="Z16" s="56"/>
      <c r="AA16" s="56"/>
      <c r="AB16" s="56"/>
      <c r="AC16" s="56"/>
      <c r="AD16" s="56"/>
      <c r="AE16" s="56"/>
      <c r="AF16" s="56"/>
      <c r="AG16" s="56"/>
      <c r="AH16" s="56"/>
      <c r="AI16" s="56"/>
      <c r="AJ16" s="57"/>
      <c r="AK16" s="177"/>
    </row>
    <row r="17" spans="1:37" ht="24.75" customHeight="1">
      <c r="A17" s="348"/>
      <c r="B17" s="284"/>
      <c r="C17" s="285"/>
      <c r="D17" s="285"/>
      <c r="E17" s="20">
        <v>6</v>
      </c>
      <c r="F17" s="294"/>
      <c r="G17" s="295"/>
      <c r="H17" s="45"/>
      <c r="I17" s="75"/>
      <c r="J17" s="79"/>
      <c r="K17" s="88"/>
      <c r="L17" s="88"/>
      <c r="M17" s="88"/>
      <c r="N17" s="170"/>
      <c r="O17" s="170"/>
      <c r="P17" s="88"/>
      <c r="Q17" s="88"/>
      <c r="R17" s="59"/>
      <c r="S17" s="97"/>
      <c r="T17" s="58"/>
      <c r="U17" s="58"/>
      <c r="V17" s="60"/>
      <c r="W17" s="60"/>
      <c r="X17" s="61"/>
      <c r="Y17" s="132"/>
      <c r="Z17" s="126"/>
      <c r="AA17" s="126"/>
      <c r="AB17" s="126"/>
      <c r="AC17" s="126"/>
      <c r="AD17" s="126"/>
      <c r="AE17" s="126"/>
      <c r="AF17" s="126"/>
      <c r="AG17" s="126"/>
      <c r="AH17" s="126"/>
      <c r="AI17" s="126"/>
      <c r="AJ17" s="62"/>
      <c r="AK17" s="180"/>
    </row>
    <row r="18" spans="1:37" ht="24.75" customHeight="1">
      <c r="A18" s="348"/>
      <c r="B18" s="276" t="s">
        <v>72</v>
      </c>
      <c r="C18" s="277"/>
      <c r="D18" s="277"/>
      <c r="E18" s="21">
        <v>7</v>
      </c>
      <c r="F18" s="280"/>
      <c r="G18" s="281"/>
      <c r="H18" s="45"/>
      <c r="I18" s="78"/>
      <c r="J18" s="79"/>
      <c r="K18" s="78"/>
      <c r="L18" s="78"/>
      <c r="M18" s="79"/>
      <c r="N18" s="168"/>
      <c r="O18" s="171"/>
      <c r="P18" s="78"/>
      <c r="Q18" s="78"/>
      <c r="R18" s="127"/>
      <c r="S18" s="94"/>
      <c r="T18" s="153"/>
      <c r="U18" s="127"/>
      <c r="V18" s="115"/>
      <c r="W18" s="115"/>
      <c r="X18" s="61"/>
      <c r="Y18" s="132"/>
      <c r="Z18" s="126"/>
      <c r="AA18" s="126"/>
      <c r="AB18" s="126"/>
      <c r="AC18" s="126"/>
      <c r="AD18" s="126"/>
      <c r="AE18" s="126"/>
      <c r="AF18" s="126"/>
      <c r="AG18" s="126"/>
      <c r="AH18" s="126"/>
      <c r="AI18" s="126"/>
      <c r="AJ18" s="62"/>
      <c r="AK18" s="178"/>
    </row>
    <row r="19" spans="1:37" ht="24.75" customHeight="1">
      <c r="A19" s="348"/>
      <c r="B19" s="278"/>
      <c r="C19" s="279"/>
      <c r="D19" s="279"/>
      <c r="E19" s="20">
        <v>8</v>
      </c>
      <c r="F19" s="294"/>
      <c r="G19" s="295"/>
      <c r="H19" s="132"/>
      <c r="I19" s="79"/>
      <c r="J19" s="79"/>
      <c r="K19" s="89"/>
      <c r="L19" s="78" t="s">
        <v>33</v>
      </c>
      <c r="M19" s="78" t="s">
        <v>33</v>
      </c>
      <c r="N19" s="172"/>
      <c r="O19" s="168" t="s">
        <v>33</v>
      </c>
      <c r="P19" s="78" t="s">
        <v>33</v>
      </c>
      <c r="Q19" s="79"/>
      <c r="R19" s="132"/>
      <c r="S19" s="98"/>
      <c r="T19" s="132"/>
      <c r="U19" s="132"/>
      <c r="V19" s="98"/>
      <c r="W19" s="115"/>
      <c r="X19" s="61"/>
      <c r="Y19" s="132"/>
      <c r="Z19" s="62"/>
      <c r="AA19" s="62"/>
      <c r="AB19" s="62"/>
      <c r="AC19" s="62"/>
      <c r="AD19" s="62"/>
      <c r="AE19" s="62"/>
      <c r="AF19" s="62"/>
      <c r="AG19" s="62"/>
      <c r="AH19" s="62"/>
      <c r="AI19" s="62"/>
      <c r="AJ19" s="62"/>
      <c r="AK19" s="171"/>
    </row>
    <row r="20" spans="1:37" ht="24.75" customHeight="1">
      <c r="A20" s="348"/>
      <c r="B20" s="276" t="s">
        <v>72</v>
      </c>
      <c r="C20" s="277"/>
      <c r="D20" s="277"/>
      <c r="E20" s="18">
        <v>9</v>
      </c>
      <c r="F20" s="280"/>
      <c r="G20" s="281"/>
      <c r="H20" s="45"/>
      <c r="I20" s="78"/>
      <c r="J20" s="79"/>
      <c r="K20" s="78"/>
      <c r="L20" s="78"/>
      <c r="M20" s="79"/>
      <c r="N20" s="168"/>
      <c r="O20" s="171"/>
      <c r="P20" s="78"/>
      <c r="Q20" s="75"/>
      <c r="R20" s="127"/>
      <c r="S20" s="94"/>
      <c r="T20" s="153"/>
      <c r="U20" s="127"/>
      <c r="V20" s="115"/>
      <c r="W20" s="115"/>
      <c r="X20" s="61"/>
      <c r="Y20" s="132"/>
      <c r="Z20" s="126"/>
      <c r="AA20" s="126"/>
      <c r="AB20" s="126"/>
      <c r="AC20" s="126"/>
      <c r="AD20" s="126"/>
      <c r="AE20" s="126"/>
      <c r="AF20" s="126"/>
      <c r="AG20" s="126"/>
      <c r="AH20" s="126"/>
      <c r="AI20" s="126"/>
      <c r="AJ20" s="62"/>
      <c r="AK20" s="178"/>
    </row>
    <row r="21" spans="1:37" ht="24.75" customHeight="1" thickBot="1">
      <c r="A21" s="348"/>
      <c r="B21" s="278"/>
      <c r="C21" s="279"/>
      <c r="D21" s="279"/>
      <c r="E21" s="19">
        <v>10</v>
      </c>
      <c r="F21" s="354"/>
      <c r="G21" s="355"/>
      <c r="H21" s="133"/>
      <c r="I21" s="80"/>
      <c r="J21" s="80"/>
      <c r="K21" s="90"/>
      <c r="L21" s="91" t="s">
        <v>33</v>
      </c>
      <c r="M21" s="91" t="s">
        <v>33</v>
      </c>
      <c r="N21" s="173"/>
      <c r="O21" s="174" t="s">
        <v>33</v>
      </c>
      <c r="P21" s="91" t="s">
        <v>33</v>
      </c>
      <c r="Q21" s="80"/>
      <c r="R21" s="133"/>
      <c r="S21" s="99"/>
      <c r="T21" s="116"/>
      <c r="U21" s="133"/>
      <c r="V21" s="99"/>
      <c r="W21" s="116"/>
      <c r="X21" s="48"/>
      <c r="Y21" s="133"/>
      <c r="Z21" s="49"/>
      <c r="AA21" s="49"/>
      <c r="AB21" s="49"/>
      <c r="AC21" s="49"/>
      <c r="AD21" s="49"/>
      <c r="AE21" s="49"/>
      <c r="AF21" s="49"/>
      <c r="AG21" s="49"/>
      <c r="AH21" s="49"/>
      <c r="AI21" s="49"/>
      <c r="AJ21" s="49"/>
      <c r="AK21" s="179"/>
    </row>
    <row r="22" spans="1:37" ht="24.75" customHeight="1">
      <c r="A22" s="348"/>
      <c r="B22" s="286" t="s">
        <v>68</v>
      </c>
      <c r="C22" s="287"/>
      <c r="D22" s="287"/>
      <c r="E22" s="17">
        <v>11</v>
      </c>
      <c r="F22" s="230"/>
      <c r="G22" s="231"/>
      <c r="H22" s="128"/>
      <c r="I22" s="81"/>
      <c r="J22" s="63"/>
      <c r="K22" s="81"/>
      <c r="L22" s="81"/>
      <c r="M22" s="81"/>
      <c r="N22" s="167"/>
      <c r="O22" s="167"/>
      <c r="P22" s="81"/>
      <c r="Q22" s="81"/>
      <c r="R22" s="128"/>
      <c r="S22" s="93"/>
      <c r="T22" s="128"/>
      <c r="U22" s="128"/>
      <c r="V22" s="93"/>
      <c r="W22" s="154"/>
      <c r="X22" s="63"/>
      <c r="Y22" s="128"/>
      <c r="Z22" s="128"/>
      <c r="AA22" s="128"/>
      <c r="AB22" s="128"/>
      <c r="AC22" s="128"/>
      <c r="AD22" s="128"/>
      <c r="AE22" s="128"/>
      <c r="AF22" s="128"/>
      <c r="AG22" s="128"/>
      <c r="AH22" s="128"/>
      <c r="AI22" s="128"/>
      <c r="AJ22" s="44"/>
      <c r="AK22" s="177"/>
    </row>
    <row r="23" spans="1:37" ht="24.75" customHeight="1">
      <c r="A23" s="348"/>
      <c r="B23" s="288"/>
      <c r="C23" s="289"/>
      <c r="D23" s="289"/>
      <c r="E23" s="20">
        <v>12</v>
      </c>
      <c r="F23" s="220" t="s">
        <v>18</v>
      </c>
      <c r="G23" s="221"/>
      <c r="H23" s="61"/>
      <c r="I23" s="79"/>
      <c r="J23" s="132"/>
      <c r="K23" s="78" t="s">
        <v>33</v>
      </c>
      <c r="L23" s="78" t="s">
        <v>33</v>
      </c>
      <c r="M23" s="78" t="s">
        <v>33</v>
      </c>
      <c r="N23" s="168" t="s">
        <v>33</v>
      </c>
      <c r="O23" s="168" t="s">
        <v>33</v>
      </c>
      <c r="P23" s="78" t="s">
        <v>33</v>
      </c>
      <c r="Q23" s="79"/>
      <c r="R23" s="61"/>
      <c r="S23" s="100"/>
      <c r="T23" s="61"/>
      <c r="U23" s="61"/>
      <c r="V23" s="98"/>
      <c r="W23" s="61"/>
      <c r="X23" s="132"/>
      <c r="Y23" s="132"/>
      <c r="Z23" s="62"/>
      <c r="AA23" s="62"/>
      <c r="AB23" s="62"/>
      <c r="AC23" s="62"/>
      <c r="AD23" s="62"/>
      <c r="AE23" s="62"/>
      <c r="AF23" s="62"/>
      <c r="AG23" s="62"/>
      <c r="AH23" s="62"/>
      <c r="AI23" s="62"/>
      <c r="AJ23" s="62"/>
      <c r="AK23" s="171"/>
    </row>
    <row r="24" spans="1:37" ht="24.75" customHeight="1" thickBot="1">
      <c r="A24" s="348"/>
      <c r="B24" s="360" t="s">
        <v>78</v>
      </c>
      <c r="C24" s="361"/>
      <c r="D24" s="361"/>
      <c r="E24" s="22">
        <v>13</v>
      </c>
      <c r="F24" s="376" t="s">
        <v>79</v>
      </c>
      <c r="G24" s="377"/>
      <c r="H24" s="48"/>
      <c r="I24" s="80"/>
      <c r="J24" s="133"/>
      <c r="K24" s="87" t="s">
        <v>33</v>
      </c>
      <c r="L24" s="87" t="s">
        <v>33</v>
      </c>
      <c r="M24" s="87" t="s">
        <v>33</v>
      </c>
      <c r="N24" s="169" t="s">
        <v>33</v>
      </c>
      <c r="O24" s="169" t="s">
        <v>33</v>
      </c>
      <c r="P24" s="87" t="s">
        <v>33</v>
      </c>
      <c r="Q24" s="77"/>
      <c r="R24" s="48"/>
      <c r="S24" s="96"/>
      <c r="T24" s="48"/>
      <c r="U24" s="48"/>
      <c r="V24" s="96"/>
      <c r="W24" s="48"/>
      <c r="X24" s="133"/>
      <c r="Y24" s="133"/>
      <c r="Z24" s="49"/>
      <c r="AA24" s="64"/>
      <c r="AB24" s="64"/>
      <c r="AC24" s="64"/>
      <c r="AD24" s="64"/>
      <c r="AE24" s="64"/>
      <c r="AF24" s="64"/>
      <c r="AG24" s="64"/>
      <c r="AH24" s="64"/>
      <c r="AI24" s="64"/>
      <c r="AJ24" s="49"/>
      <c r="AK24" s="179"/>
    </row>
    <row r="25" spans="1:37" ht="24.75" customHeight="1">
      <c r="A25" s="348"/>
      <c r="B25" s="286" t="s">
        <v>69</v>
      </c>
      <c r="C25" s="287"/>
      <c r="D25" s="287"/>
      <c r="E25" s="17">
        <v>14</v>
      </c>
      <c r="F25" s="230"/>
      <c r="G25" s="231"/>
      <c r="H25" s="65"/>
      <c r="I25" s="82"/>
      <c r="J25" s="63"/>
      <c r="K25" s="81"/>
      <c r="L25" s="81"/>
      <c r="M25" s="81"/>
      <c r="N25" s="167"/>
      <c r="O25" s="167"/>
      <c r="P25" s="81"/>
      <c r="Q25" s="81"/>
      <c r="R25" s="128"/>
      <c r="S25" s="93"/>
      <c r="T25" s="128"/>
      <c r="U25" s="128"/>
      <c r="V25" s="93"/>
      <c r="W25" s="154"/>
      <c r="X25" s="63"/>
      <c r="Y25" s="128"/>
      <c r="Z25" s="128"/>
      <c r="AA25" s="128"/>
      <c r="AB25" s="128"/>
      <c r="AC25" s="128"/>
      <c r="AD25" s="128"/>
      <c r="AE25" s="128"/>
      <c r="AF25" s="128"/>
      <c r="AG25" s="128"/>
      <c r="AH25" s="128"/>
      <c r="AI25" s="128"/>
      <c r="AJ25" s="44"/>
      <c r="AK25" s="177"/>
    </row>
    <row r="26" spans="1:37" ht="24.75" customHeight="1" thickBot="1">
      <c r="A26" s="348"/>
      <c r="B26" s="378"/>
      <c r="C26" s="379"/>
      <c r="D26" s="379"/>
      <c r="E26" s="19">
        <v>15</v>
      </c>
      <c r="F26" s="232" t="s">
        <v>18</v>
      </c>
      <c r="G26" s="233"/>
      <c r="H26" s="133"/>
      <c r="I26" s="80"/>
      <c r="J26" s="133"/>
      <c r="K26" s="91" t="s">
        <v>33</v>
      </c>
      <c r="L26" s="91" t="s">
        <v>33</v>
      </c>
      <c r="M26" s="91" t="s">
        <v>33</v>
      </c>
      <c r="N26" s="174" t="s">
        <v>33</v>
      </c>
      <c r="O26" s="174" t="s">
        <v>33</v>
      </c>
      <c r="P26" s="92" t="s">
        <v>33</v>
      </c>
      <c r="Q26" s="80"/>
      <c r="R26" s="133"/>
      <c r="S26" s="99"/>
      <c r="T26" s="133"/>
      <c r="U26" s="133"/>
      <c r="V26" s="99"/>
      <c r="W26" s="133"/>
      <c r="X26" s="133"/>
      <c r="Y26" s="133"/>
      <c r="Z26" s="133"/>
      <c r="AA26" s="133"/>
      <c r="AB26" s="133"/>
      <c r="AC26" s="133"/>
      <c r="AD26" s="133"/>
      <c r="AE26" s="133"/>
      <c r="AF26" s="133"/>
      <c r="AG26" s="133"/>
      <c r="AH26" s="133"/>
      <c r="AI26" s="133"/>
      <c r="AJ26" s="133"/>
      <c r="AK26" s="179"/>
    </row>
    <row r="27" spans="1:37" ht="24.75" customHeight="1">
      <c r="A27" s="348"/>
      <c r="B27" s="234" t="s">
        <v>70</v>
      </c>
      <c r="C27" s="235"/>
      <c r="D27" s="235"/>
      <c r="E27" s="17">
        <v>16</v>
      </c>
      <c r="F27" s="230"/>
      <c r="G27" s="231"/>
      <c r="H27" s="65"/>
      <c r="I27" s="81"/>
      <c r="J27" s="63"/>
      <c r="K27" s="81"/>
      <c r="L27" s="81"/>
      <c r="M27" s="81"/>
      <c r="N27" s="167"/>
      <c r="O27" s="167"/>
      <c r="P27" s="81"/>
      <c r="Q27" s="81"/>
      <c r="R27" s="65"/>
      <c r="S27" s="101"/>
      <c r="T27" s="65"/>
      <c r="U27" s="65"/>
      <c r="V27" s="101"/>
      <c r="W27" s="65"/>
      <c r="X27" s="63"/>
      <c r="Y27" s="44"/>
      <c r="Z27" s="65"/>
      <c r="AA27" s="65"/>
      <c r="AB27" s="65"/>
      <c r="AC27" s="65"/>
      <c r="AD27" s="65"/>
      <c r="AE27" s="65"/>
      <c r="AF27" s="65"/>
      <c r="AG27" s="65"/>
      <c r="AH27" s="65"/>
      <c r="AI27" s="65"/>
      <c r="AJ27" s="66"/>
      <c r="AK27" s="177"/>
    </row>
    <row r="28" spans="1:37" ht="24.75" customHeight="1" thickBot="1">
      <c r="A28" s="349"/>
      <c r="B28" s="236"/>
      <c r="C28" s="237"/>
      <c r="D28" s="237"/>
      <c r="E28" s="19">
        <v>17</v>
      </c>
      <c r="F28" s="232" t="s">
        <v>18</v>
      </c>
      <c r="G28" s="233"/>
      <c r="H28" s="48"/>
      <c r="I28" s="80"/>
      <c r="J28" s="133"/>
      <c r="K28" s="87" t="s">
        <v>33</v>
      </c>
      <c r="L28" s="87" t="s">
        <v>33</v>
      </c>
      <c r="M28" s="87" t="s">
        <v>33</v>
      </c>
      <c r="N28" s="169" t="s">
        <v>33</v>
      </c>
      <c r="O28" s="169" t="s">
        <v>33</v>
      </c>
      <c r="P28" s="87" t="s">
        <v>33</v>
      </c>
      <c r="Q28" s="80"/>
      <c r="R28" s="48"/>
      <c r="S28" s="96"/>
      <c r="T28" s="48"/>
      <c r="U28" s="48"/>
      <c r="V28" s="99"/>
      <c r="W28" s="133"/>
      <c r="X28" s="48"/>
      <c r="Y28" s="133"/>
      <c r="Z28" s="49"/>
      <c r="AA28" s="49"/>
      <c r="AB28" s="49"/>
      <c r="AC28" s="49"/>
      <c r="AD28" s="49"/>
      <c r="AE28" s="49"/>
      <c r="AF28" s="49"/>
      <c r="AG28" s="49"/>
      <c r="AH28" s="49"/>
      <c r="AI28" s="49"/>
      <c r="AJ28" s="49"/>
      <c r="AK28" s="179"/>
    </row>
    <row r="29" spans="1:37" s="160" customFormat="1" ht="24.75" customHeight="1">
      <c r="A29" s="175"/>
      <c r="B29" s="506" t="s">
        <v>488</v>
      </c>
      <c r="C29" s="506"/>
      <c r="D29" s="506"/>
      <c r="E29" s="362"/>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176"/>
    </row>
    <row r="30" spans="1:37" s="160" customFormat="1" ht="24.75" customHeight="1">
      <c r="A30" s="175"/>
      <c r="B30" s="372" t="s">
        <v>454</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176"/>
    </row>
    <row r="31" spans="1:37" s="160" customFormat="1" ht="32.25" customHeight="1">
      <c r="A31" s="175"/>
      <c r="B31" s="372" t="s">
        <v>455</v>
      </c>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176"/>
    </row>
    <row r="32" spans="1:37" s="160" customFormat="1" ht="30" customHeight="1">
      <c r="A32" s="175"/>
      <c r="B32" s="362" t="s">
        <v>456</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176"/>
    </row>
    <row r="33" spans="1:37" s="11" customFormat="1" ht="24.75" customHeight="1" thickBot="1">
      <c r="B33" s="254" t="s">
        <v>453</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
    </row>
    <row r="34" spans="1:37" ht="21" customHeight="1" thickBot="1">
      <c r="A34" s="7" t="s">
        <v>450</v>
      </c>
      <c r="B34" s="7"/>
      <c r="C34" s="7"/>
      <c r="D34" s="7"/>
      <c r="E34" s="7"/>
      <c r="F34" s="7"/>
      <c r="G34" s="7"/>
      <c r="H34" s="7"/>
      <c r="I34" s="7"/>
      <c r="J34" s="7"/>
      <c r="K34" s="7"/>
      <c r="L34" s="7"/>
      <c r="M34" s="7"/>
      <c r="N34" s="7"/>
      <c r="O34" s="7"/>
      <c r="P34" s="7"/>
      <c r="Q34" s="7"/>
      <c r="R34" s="7"/>
      <c r="S34" s="7"/>
      <c r="T34" s="7"/>
      <c r="U34" s="7"/>
      <c r="V34" s="7"/>
      <c r="W34" s="7"/>
      <c r="X34" s="7"/>
      <c r="Y34" s="7"/>
      <c r="AB34" s="16"/>
      <c r="AC34" s="202" t="s">
        <v>34</v>
      </c>
      <c r="AD34" s="203"/>
      <c r="AE34" s="203"/>
      <c r="AF34" s="204"/>
      <c r="AG34" s="205" t="s">
        <v>447</v>
      </c>
      <c r="AH34" s="206"/>
      <c r="AI34" s="207"/>
      <c r="AJ34" s="207"/>
      <c r="AK34" s="208"/>
    </row>
    <row r="35" spans="1:37" ht="21" customHeight="1" thickBot="1">
      <c r="A35" s="7" t="s">
        <v>451</v>
      </c>
      <c r="B35" s="7"/>
      <c r="C35" s="7"/>
      <c r="D35" s="7"/>
      <c r="E35" s="7"/>
      <c r="F35" s="7"/>
      <c r="G35" s="7"/>
      <c r="H35" s="7"/>
      <c r="I35" s="7"/>
      <c r="J35" s="7"/>
      <c r="K35" s="7"/>
      <c r="L35" s="7"/>
      <c r="M35" s="7"/>
      <c r="N35" s="7"/>
      <c r="O35" s="7"/>
      <c r="P35" s="7"/>
      <c r="Q35" s="7"/>
      <c r="R35" s="7"/>
      <c r="S35" s="7"/>
      <c r="T35" s="7"/>
      <c r="U35" s="7"/>
      <c r="V35" s="7"/>
      <c r="W35" s="4"/>
      <c r="X35" s="4"/>
      <c r="Y35" s="4"/>
      <c r="Z35" s="34"/>
      <c r="AA35" s="4"/>
      <c r="AC35" s="201" t="s">
        <v>444</v>
      </c>
      <c r="AG35" s="201" t="s">
        <v>445</v>
      </c>
    </row>
    <row r="36" spans="1:37" ht="30" customHeight="1" thickTop="1" thickBot="1">
      <c r="A36" s="36" t="s">
        <v>15</v>
      </c>
      <c r="B36" s="7"/>
      <c r="C36" s="7"/>
      <c r="D36" s="7"/>
      <c r="E36" s="7"/>
      <c r="F36" s="7"/>
      <c r="G36" s="7"/>
      <c r="H36" s="7"/>
      <c r="I36" s="152" t="str">
        <f>IF(COUNTIF(別紙様式１対応表!$R$10:$R$17,TRUE)&gt;1,"１つのみ選択してください。","")</f>
        <v/>
      </c>
      <c r="J36" s="3"/>
      <c r="K36" s="3"/>
      <c r="L36" s="3"/>
      <c r="M36" s="3"/>
      <c r="N36" s="3"/>
      <c r="O36" s="3"/>
      <c r="P36" s="3"/>
      <c r="Q36" s="3"/>
      <c r="R36" s="3"/>
      <c r="S36" s="3"/>
      <c r="T36" s="3"/>
      <c r="U36" s="3"/>
      <c r="V36" s="3"/>
      <c r="Z36" s="255" t="s">
        <v>10</v>
      </c>
      <c r="AA36" s="256"/>
      <c r="AB36" s="257"/>
      <c r="AC36" s="117">
        <f>AC4</f>
        <v>0</v>
      </c>
      <c r="AD36" s="117">
        <f t="shared" ref="AD36:AK36" si="0">AD4</f>
        <v>0</v>
      </c>
      <c r="AE36" s="118">
        <f t="shared" si="0"/>
        <v>0</v>
      </c>
      <c r="AF36" s="113">
        <f t="shared" si="0"/>
        <v>0</v>
      </c>
      <c r="AG36" s="113">
        <f t="shared" si="0"/>
        <v>0</v>
      </c>
      <c r="AH36" s="113">
        <f t="shared" si="0"/>
        <v>0</v>
      </c>
      <c r="AI36" s="113">
        <f t="shared" si="0"/>
        <v>0</v>
      </c>
      <c r="AJ36" s="118">
        <f t="shared" si="0"/>
        <v>0</v>
      </c>
      <c r="AK36" s="118">
        <f t="shared" si="0"/>
        <v>0</v>
      </c>
    </row>
    <row r="37" spans="1:37" ht="26.25" customHeight="1" thickBot="1">
      <c r="A37" s="345"/>
      <c r="B37" s="238" t="s">
        <v>1</v>
      </c>
      <c r="C37" s="239"/>
      <c r="D37" s="239"/>
      <c r="E37" s="239"/>
      <c r="F37" s="239"/>
      <c r="G37" s="239"/>
      <c r="H37" s="239"/>
      <c r="I37" s="239"/>
      <c r="J37" s="240"/>
      <c r="K37" s="222" t="s">
        <v>57</v>
      </c>
      <c r="L37" s="222" t="s">
        <v>58</v>
      </c>
      <c r="M37" s="222" t="s">
        <v>81</v>
      </c>
      <c r="N37" s="258" t="s">
        <v>80</v>
      </c>
      <c r="O37" s="258"/>
      <c r="P37" s="259"/>
      <c r="Q37" s="260" t="s">
        <v>90</v>
      </c>
      <c r="R37" s="261"/>
      <c r="S37" s="222" t="s">
        <v>13</v>
      </c>
      <c r="T37" s="222" t="s">
        <v>60</v>
      </c>
      <c r="U37" s="222" t="s">
        <v>422</v>
      </c>
      <c r="V37" s="246" t="s">
        <v>426</v>
      </c>
      <c r="W37" s="222" t="s">
        <v>423</v>
      </c>
      <c r="X37" s="246" t="s">
        <v>425</v>
      </c>
      <c r="Y37" s="222" t="s">
        <v>61</v>
      </c>
      <c r="Z37" s="248" t="s">
        <v>32</v>
      </c>
      <c r="AA37" s="249"/>
      <c r="AB37" s="249"/>
      <c r="AC37" s="249"/>
      <c r="AD37" s="249"/>
      <c r="AE37" s="249"/>
      <c r="AF37" s="249"/>
      <c r="AG37" s="249"/>
      <c r="AH37" s="249"/>
      <c r="AI37" s="249"/>
      <c r="AJ37" s="250"/>
      <c r="AK37" s="244" t="s">
        <v>89</v>
      </c>
    </row>
    <row r="38" spans="1:37" s="14" customFormat="1" ht="78.75" customHeight="1">
      <c r="A38" s="346"/>
      <c r="B38" s="241"/>
      <c r="C38" s="242"/>
      <c r="D38" s="242"/>
      <c r="E38" s="242"/>
      <c r="F38" s="242"/>
      <c r="G38" s="242"/>
      <c r="H38" s="242"/>
      <c r="I38" s="242"/>
      <c r="J38" s="243"/>
      <c r="K38" s="223"/>
      <c r="L38" s="223"/>
      <c r="M38" s="223"/>
      <c r="N38" s="129" t="s">
        <v>6</v>
      </c>
      <c r="O38" s="125" t="s">
        <v>12</v>
      </c>
      <c r="P38" s="125" t="s">
        <v>59</v>
      </c>
      <c r="Q38" s="166" t="s">
        <v>6</v>
      </c>
      <c r="R38" s="166" t="s">
        <v>59</v>
      </c>
      <c r="S38" s="223"/>
      <c r="T38" s="223"/>
      <c r="U38" s="223"/>
      <c r="V38" s="247"/>
      <c r="W38" s="223"/>
      <c r="X38" s="247"/>
      <c r="Y38" s="223"/>
      <c r="Z38" s="251"/>
      <c r="AA38" s="252"/>
      <c r="AB38" s="252"/>
      <c r="AC38" s="252"/>
      <c r="AD38" s="252"/>
      <c r="AE38" s="252"/>
      <c r="AF38" s="252"/>
      <c r="AG38" s="252"/>
      <c r="AH38" s="252"/>
      <c r="AI38" s="252"/>
      <c r="AJ38" s="253"/>
      <c r="AK38" s="245"/>
    </row>
    <row r="39" spans="1:37" s="165" customFormat="1" ht="41.1" customHeight="1" thickBot="1">
      <c r="A39" s="185"/>
      <c r="B39" s="186"/>
      <c r="C39" s="181"/>
      <c r="D39" s="181"/>
      <c r="E39" s="181"/>
      <c r="F39" s="181"/>
      <c r="G39" s="181"/>
      <c r="H39" s="181"/>
      <c r="I39" s="181"/>
      <c r="J39" s="182"/>
      <c r="K39" s="197" t="s">
        <v>429</v>
      </c>
      <c r="L39" s="197" t="s">
        <v>430</v>
      </c>
      <c r="M39" s="197" t="s">
        <v>431</v>
      </c>
      <c r="N39" s="209" t="s">
        <v>432</v>
      </c>
      <c r="O39" s="197" t="s">
        <v>433</v>
      </c>
      <c r="P39" s="197" t="s">
        <v>433</v>
      </c>
      <c r="Q39" s="200" t="s">
        <v>432</v>
      </c>
      <c r="R39" s="200" t="s">
        <v>432</v>
      </c>
      <c r="S39" s="197" t="s">
        <v>432</v>
      </c>
      <c r="T39" s="197" t="s">
        <v>434</v>
      </c>
      <c r="U39" s="197" t="s">
        <v>435</v>
      </c>
      <c r="V39" s="197" t="s">
        <v>435</v>
      </c>
      <c r="W39" s="197" t="s">
        <v>435</v>
      </c>
      <c r="X39" s="197" t="s">
        <v>435</v>
      </c>
      <c r="Y39" s="197" t="s">
        <v>438</v>
      </c>
      <c r="Z39" s="318" t="s">
        <v>440</v>
      </c>
      <c r="AA39" s="319"/>
      <c r="AB39" s="319"/>
      <c r="AC39" s="319"/>
      <c r="AD39" s="319"/>
      <c r="AE39" s="319"/>
      <c r="AF39" s="319"/>
      <c r="AG39" s="319"/>
      <c r="AH39" s="319"/>
      <c r="AI39" s="319"/>
      <c r="AJ39" s="320"/>
      <c r="AK39" s="200" t="s">
        <v>441</v>
      </c>
    </row>
    <row r="40" spans="1:37" ht="24.95" customHeight="1" thickBot="1">
      <c r="A40" s="373" t="s">
        <v>0</v>
      </c>
      <c r="B40" s="217" t="s">
        <v>22</v>
      </c>
      <c r="C40" s="130">
        <v>18</v>
      </c>
      <c r="D40" s="227" t="s">
        <v>24</v>
      </c>
      <c r="E40" s="228"/>
      <c r="F40" s="228"/>
      <c r="G40" s="228"/>
      <c r="H40" s="228"/>
      <c r="I40" s="228"/>
      <c r="J40" s="229"/>
      <c r="K40" s="84"/>
      <c r="L40" s="83"/>
      <c r="M40" s="84"/>
      <c r="N40" s="84"/>
      <c r="O40" s="84"/>
      <c r="P40" s="83"/>
      <c r="Q40" s="183"/>
      <c r="R40" s="184"/>
      <c r="S40" s="83"/>
      <c r="T40" s="83"/>
      <c r="U40" s="84"/>
      <c r="V40" s="84"/>
      <c r="W40" s="84"/>
      <c r="X40" s="84"/>
      <c r="Y40" s="84"/>
      <c r="Z40" s="84"/>
      <c r="AA40" s="84"/>
      <c r="AB40" s="84"/>
      <c r="AC40" s="84"/>
      <c r="AD40" s="84"/>
      <c r="AE40" s="84"/>
      <c r="AF40" s="84"/>
      <c r="AG40" s="84"/>
      <c r="AH40" s="84"/>
      <c r="AI40" s="84"/>
      <c r="AJ40" s="84"/>
      <c r="AK40" s="184"/>
    </row>
    <row r="41" spans="1:37" ht="24.95" customHeight="1" thickBot="1">
      <c r="A41" s="374"/>
      <c r="B41" s="218"/>
      <c r="C41" s="130">
        <v>19</v>
      </c>
      <c r="D41" s="224" t="s">
        <v>5</v>
      </c>
      <c r="E41" s="225"/>
      <c r="F41" s="225"/>
      <c r="G41" s="225"/>
      <c r="H41" s="225"/>
      <c r="I41" s="225"/>
      <c r="J41" s="226"/>
      <c r="K41" s="84"/>
      <c r="L41" s="83"/>
      <c r="M41" s="84"/>
      <c r="N41" s="84"/>
      <c r="O41" s="84"/>
      <c r="P41" s="83"/>
      <c r="Q41" s="183"/>
      <c r="R41" s="184"/>
      <c r="S41" s="83"/>
      <c r="T41" s="83"/>
      <c r="U41" s="84"/>
      <c r="V41" s="84"/>
      <c r="W41" s="84"/>
      <c r="X41" s="84"/>
      <c r="Y41" s="84"/>
      <c r="Z41" s="84"/>
      <c r="AA41" s="84"/>
      <c r="AB41" s="84"/>
      <c r="AC41" s="84"/>
      <c r="AD41" s="84"/>
      <c r="AE41" s="84"/>
      <c r="AF41" s="84"/>
      <c r="AG41" s="84"/>
      <c r="AH41" s="84"/>
      <c r="AI41" s="84"/>
      <c r="AJ41" s="84"/>
      <c r="AK41" s="184"/>
    </row>
    <row r="42" spans="1:37" ht="24.95" customHeight="1" thickBot="1">
      <c r="A42" s="374"/>
      <c r="B42" s="218"/>
      <c r="C42" s="114">
        <v>20</v>
      </c>
      <c r="D42" s="224" t="s">
        <v>409</v>
      </c>
      <c r="E42" s="225"/>
      <c r="F42" s="225"/>
      <c r="G42" s="225"/>
      <c r="H42" s="225"/>
      <c r="I42" s="225"/>
      <c r="J42" s="226"/>
      <c r="K42" s="84"/>
      <c r="L42" s="84"/>
      <c r="M42" s="84"/>
      <c r="N42" s="84"/>
      <c r="O42" s="84"/>
      <c r="P42" s="83"/>
      <c r="Q42" s="183"/>
      <c r="R42" s="184"/>
      <c r="S42" s="83"/>
      <c r="T42" s="83"/>
      <c r="U42" s="84"/>
      <c r="V42" s="84"/>
      <c r="W42" s="84"/>
      <c r="X42" s="84"/>
      <c r="Y42" s="84"/>
      <c r="Z42" s="84"/>
      <c r="AA42" s="84"/>
      <c r="AB42" s="84"/>
      <c r="AC42" s="84"/>
      <c r="AD42" s="84"/>
      <c r="AE42" s="84"/>
      <c r="AF42" s="84"/>
      <c r="AG42" s="84"/>
      <c r="AH42" s="84"/>
      <c r="AI42" s="84"/>
      <c r="AJ42" s="84"/>
      <c r="AK42" s="184"/>
    </row>
    <row r="43" spans="1:37" ht="24.95" customHeight="1" thickBot="1">
      <c r="A43" s="374"/>
      <c r="B43" s="218"/>
      <c r="C43" s="114">
        <v>21</v>
      </c>
      <c r="D43" s="380" t="s">
        <v>63</v>
      </c>
      <c r="E43" s="381"/>
      <c r="F43" s="381"/>
      <c r="G43" s="381"/>
      <c r="H43" s="381"/>
      <c r="I43" s="381"/>
      <c r="J43" s="382"/>
      <c r="K43" s="84"/>
      <c r="L43" s="85"/>
      <c r="M43" s="193"/>
      <c r="N43" s="84"/>
      <c r="O43" s="84"/>
      <c r="P43" s="83"/>
      <c r="Q43" s="183"/>
      <c r="R43" s="184"/>
      <c r="S43" s="83"/>
      <c r="T43" s="83"/>
      <c r="U43" s="84"/>
      <c r="V43" s="84"/>
      <c r="W43" s="84"/>
      <c r="X43" s="84"/>
      <c r="Y43" s="142"/>
      <c r="Z43" s="84"/>
      <c r="AA43" s="84"/>
      <c r="AB43" s="84"/>
      <c r="AC43" s="84"/>
      <c r="AD43" s="84"/>
      <c r="AE43" s="84"/>
      <c r="AF43" s="84"/>
      <c r="AG43" s="84"/>
      <c r="AH43" s="84"/>
      <c r="AI43" s="84"/>
      <c r="AJ43" s="84"/>
      <c r="AK43" s="184"/>
    </row>
    <row r="44" spans="1:37" ht="24.95" customHeight="1" thickBot="1">
      <c r="A44" s="374"/>
      <c r="B44" s="218"/>
      <c r="C44" s="114">
        <v>22</v>
      </c>
      <c r="D44" s="380" t="s">
        <v>64</v>
      </c>
      <c r="E44" s="381"/>
      <c r="F44" s="381"/>
      <c r="G44" s="381"/>
      <c r="H44" s="381"/>
      <c r="I44" s="381"/>
      <c r="J44" s="382"/>
      <c r="K44" s="84"/>
      <c r="L44" s="85"/>
      <c r="M44" s="193"/>
      <c r="N44" s="84"/>
      <c r="O44" s="84"/>
      <c r="P44" s="83"/>
      <c r="Q44" s="183"/>
      <c r="R44" s="184"/>
      <c r="S44" s="83"/>
      <c r="T44" s="83"/>
      <c r="U44" s="84"/>
      <c r="V44" s="84"/>
      <c r="W44" s="84"/>
      <c r="X44" s="84"/>
      <c r="Y44" s="142"/>
      <c r="Z44" s="84"/>
      <c r="AA44" s="84"/>
      <c r="AB44" s="84"/>
      <c r="AC44" s="84"/>
      <c r="AD44" s="84"/>
      <c r="AE44" s="84"/>
      <c r="AF44" s="84"/>
      <c r="AG44" s="84"/>
      <c r="AH44" s="84"/>
      <c r="AI44" s="84"/>
      <c r="AJ44" s="84"/>
      <c r="AK44" s="184"/>
    </row>
    <row r="45" spans="1:37" ht="24.95" customHeight="1" thickBot="1">
      <c r="A45" s="374"/>
      <c r="B45" s="218"/>
      <c r="C45" s="114">
        <v>23</v>
      </c>
      <c r="D45" s="380" t="s">
        <v>65</v>
      </c>
      <c r="E45" s="381"/>
      <c r="F45" s="381"/>
      <c r="G45" s="381"/>
      <c r="H45" s="381"/>
      <c r="I45" s="381"/>
      <c r="J45" s="382"/>
      <c r="K45" s="84"/>
      <c r="L45" s="85"/>
      <c r="M45" s="193"/>
      <c r="N45" s="84"/>
      <c r="O45" s="84"/>
      <c r="P45" s="83"/>
      <c r="Q45" s="183"/>
      <c r="R45" s="184"/>
      <c r="S45" s="83"/>
      <c r="T45" s="83"/>
      <c r="U45" s="84"/>
      <c r="V45" s="84"/>
      <c r="W45" s="84"/>
      <c r="X45" s="84"/>
      <c r="Y45" s="142"/>
      <c r="Z45" s="84"/>
      <c r="AA45" s="84"/>
      <c r="AB45" s="84"/>
      <c r="AC45" s="84"/>
      <c r="AD45" s="84"/>
      <c r="AE45" s="84"/>
      <c r="AF45" s="84"/>
      <c r="AG45" s="84"/>
      <c r="AH45" s="84"/>
      <c r="AI45" s="84"/>
      <c r="AJ45" s="84"/>
      <c r="AK45" s="184"/>
    </row>
    <row r="46" spans="1:37" ht="24.95" customHeight="1" thickBot="1">
      <c r="A46" s="374"/>
      <c r="B46" s="219"/>
      <c r="C46" s="114">
        <v>24</v>
      </c>
      <c r="D46" s="380" t="s">
        <v>66</v>
      </c>
      <c r="E46" s="381"/>
      <c r="F46" s="381"/>
      <c r="G46" s="381"/>
      <c r="H46" s="381"/>
      <c r="I46" s="381"/>
      <c r="J46" s="382"/>
      <c r="K46" s="84"/>
      <c r="L46" s="85"/>
      <c r="M46" s="193"/>
      <c r="N46" s="84"/>
      <c r="O46" s="84"/>
      <c r="P46" s="83"/>
      <c r="Q46" s="183"/>
      <c r="R46" s="184"/>
      <c r="S46" s="83"/>
      <c r="T46" s="83"/>
      <c r="U46" s="84"/>
      <c r="V46" s="84"/>
      <c r="W46" s="84"/>
      <c r="X46" s="84"/>
      <c r="Y46" s="142"/>
      <c r="Z46" s="84"/>
      <c r="AA46" s="84"/>
      <c r="AB46" s="84"/>
      <c r="AC46" s="84"/>
      <c r="AD46" s="84"/>
      <c r="AE46" s="84"/>
      <c r="AF46" s="84"/>
      <c r="AG46" s="84"/>
      <c r="AH46" s="84"/>
      <c r="AI46" s="84"/>
      <c r="AJ46" s="84"/>
      <c r="AK46" s="184"/>
    </row>
    <row r="47" spans="1:37" ht="24.95" customHeight="1" thickBot="1">
      <c r="A47" s="374"/>
      <c r="B47" s="217" t="s">
        <v>23</v>
      </c>
      <c r="C47" s="114">
        <v>25</v>
      </c>
      <c r="D47" s="214"/>
      <c r="E47" s="215"/>
      <c r="F47" s="215"/>
      <c r="G47" s="215"/>
      <c r="H47" s="215"/>
      <c r="I47" s="215"/>
      <c r="J47" s="216"/>
      <c r="K47" s="67"/>
      <c r="L47" s="83"/>
      <c r="M47" s="193"/>
      <c r="N47" s="83"/>
      <c r="O47" s="83"/>
      <c r="P47" s="83"/>
      <c r="Q47" s="184"/>
      <c r="R47" s="184"/>
      <c r="S47" s="83"/>
      <c r="T47" s="83"/>
      <c r="U47" s="67"/>
      <c r="V47" s="102"/>
      <c r="W47" s="68"/>
      <c r="X47" s="103"/>
      <c r="Y47" s="142"/>
      <c r="Z47" s="142"/>
      <c r="AA47" s="142"/>
      <c r="AB47" s="142"/>
      <c r="AC47" s="142"/>
      <c r="AD47" s="142"/>
      <c r="AE47" s="142"/>
      <c r="AF47" s="142"/>
      <c r="AG47" s="142"/>
      <c r="AH47" s="142"/>
      <c r="AI47" s="142"/>
      <c r="AJ47" s="142"/>
      <c r="AK47" s="184"/>
    </row>
    <row r="48" spans="1:37" ht="24.95" customHeight="1" thickBot="1">
      <c r="A48" s="374"/>
      <c r="B48" s="218"/>
      <c r="C48" s="114">
        <v>26</v>
      </c>
      <c r="D48" s="214"/>
      <c r="E48" s="215"/>
      <c r="F48" s="215"/>
      <c r="G48" s="215"/>
      <c r="H48" s="215"/>
      <c r="I48" s="215"/>
      <c r="J48" s="216"/>
      <c r="K48" s="67"/>
      <c r="L48" s="83"/>
      <c r="M48" s="193"/>
      <c r="N48" s="83"/>
      <c r="O48" s="83"/>
      <c r="P48" s="83"/>
      <c r="Q48" s="184"/>
      <c r="R48" s="184"/>
      <c r="S48" s="83"/>
      <c r="T48" s="83"/>
      <c r="U48" s="67"/>
      <c r="V48" s="102"/>
      <c r="W48" s="68"/>
      <c r="X48" s="103"/>
      <c r="Y48" s="142"/>
      <c r="Z48" s="142"/>
      <c r="AA48" s="142"/>
      <c r="AB48" s="142"/>
      <c r="AC48" s="142"/>
      <c r="AD48" s="142"/>
      <c r="AE48" s="142"/>
      <c r="AF48" s="142"/>
      <c r="AG48" s="142"/>
      <c r="AH48" s="142"/>
      <c r="AI48" s="142"/>
      <c r="AJ48" s="142"/>
      <c r="AK48" s="184"/>
    </row>
    <row r="49" spans="1:37" ht="24.95" customHeight="1" thickBot="1">
      <c r="A49" s="374"/>
      <c r="B49" s="218"/>
      <c r="C49" s="114">
        <v>27</v>
      </c>
      <c r="D49" s="214"/>
      <c r="E49" s="215"/>
      <c r="F49" s="215"/>
      <c r="G49" s="215"/>
      <c r="H49" s="215"/>
      <c r="I49" s="215"/>
      <c r="J49" s="216"/>
      <c r="K49" s="67"/>
      <c r="L49" s="83"/>
      <c r="M49" s="193"/>
      <c r="N49" s="83"/>
      <c r="O49" s="83"/>
      <c r="P49" s="83"/>
      <c r="Q49" s="184"/>
      <c r="R49" s="184"/>
      <c r="S49" s="83"/>
      <c r="T49" s="83"/>
      <c r="U49" s="67"/>
      <c r="V49" s="102"/>
      <c r="W49" s="68"/>
      <c r="X49" s="103"/>
      <c r="Y49" s="142"/>
      <c r="Z49" s="142"/>
      <c r="AA49" s="142"/>
      <c r="AB49" s="142"/>
      <c r="AC49" s="142"/>
      <c r="AD49" s="142"/>
      <c r="AE49" s="142"/>
      <c r="AF49" s="142"/>
      <c r="AG49" s="142"/>
      <c r="AH49" s="142"/>
      <c r="AI49" s="142"/>
      <c r="AJ49" s="142"/>
      <c r="AK49" s="184"/>
    </row>
    <row r="50" spans="1:37" ht="24.95" customHeight="1" thickBot="1">
      <c r="A50" s="374"/>
      <c r="B50" s="218"/>
      <c r="C50" s="114">
        <v>28</v>
      </c>
      <c r="D50" s="214"/>
      <c r="E50" s="215"/>
      <c r="F50" s="215"/>
      <c r="G50" s="215"/>
      <c r="H50" s="215"/>
      <c r="I50" s="215"/>
      <c r="J50" s="216"/>
      <c r="K50" s="67"/>
      <c r="L50" s="83"/>
      <c r="M50" s="193"/>
      <c r="N50" s="83"/>
      <c r="O50" s="83"/>
      <c r="P50" s="83"/>
      <c r="Q50" s="184"/>
      <c r="R50" s="184"/>
      <c r="S50" s="83"/>
      <c r="T50" s="83"/>
      <c r="U50" s="67"/>
      <c r="V50" s="102"/>
      <c r="W50" s="68"/>
      <c r="X50" s="103"/>
      <c r="Y50" s="142"/>
      <c r="Z50" s="142"/>
      <c r="AA50" s="142"/>
      <c r="AB50" s="142"/>
      <c r="AC50" s="142"/>
      <c r="AD50" s="142"/>
      <c r="AE50" s="142"/>
      <c r="AF50" s="142"/>
      <c r="AG50" s="142"/>
      <c r="AH50" s="142"/>
      <c r="AI50" s="142"/>
      <c r="AJ50" s="142"/>
      <c r="AK50" s="184"/>
    </row>
    <row r="51" spans="1:37" ht="24.95" customHeight="1" thickBot="1">
      <c r="A51" s="374"/>
      <c r="B51" s="218"/>
      <c r="C51" s="114">
        <v>29</v>
      </c>
      <c r="D51" s="214"/>
      <c r="E51" s="215"/>
      <c r="F51" s="215"/>
      <c r="G51" s="215"/>
      <c r="H51" s="215"/>
      <c r="I51" s="215"/>
      <c r="J51" s="216"/>
      <c r="K51" s="67"/>
      <c r="L51" s="83"/>
      <c r="M51" s="193"/>
      <c r="N51" s="83"/>
      <c r="O51" s="83"/>
      <c r="P51" s="83"/>
      <c r="Q51" s="184"/>
      <c r="R51" s="184"/>
      <c r="S51" s="83"/>
      <c r="T51" s="83"/>
      <c r="U51" s="67"/>
      <c r="V51" s="102"/>
      <c r="W51" s="68"/>
      <c r="X51" s="103"/>
      <c r="Y51" s="142"/>
      <c r="Z51" s="142"/>
      <c r="AA51" s="142"/>
      <c r="AB51" s="142"/>
      <c r="AC51" s="142"/>
      <c r="AD51" s="142"/>
      <c r="AE51" s="142"/>
      <c r="AF51" s="142"/>
      <c r="AG51" s="142"/>
      <c r="AH51" s="142"/>
      <c r="AI51" s="142"/>
      <c r="AJ51" s="142"/>
      <c r="AK51" s="184"/>
    </row>
    <row r="52" spans="1:37" ht="24.95" customHeight="1" thickBot="1">
      <c r="A52" s="374"/>
      <c r="B52" s="218"/>
      <c r="C52" s="114">
        <v>30</v>
      </c>
      <c r="D52" s="214"/>
      <c r="E52" s="215"/>
      <c r="F52" s="215"/>
      <c r="G52" s="215"/>
      <c r="H52" s="215"/>
      <c r="I52" s="215"/>
      <c r="J52" s="216"/>
      <c r="K52" s="67"/>
      <c r="L52" s="83"/>
      <c r="M52" s="193"/>
      <c r="N52" s="86"/>
      <c r="O52" s="86"/>
      <c r="P52" s="86"/>
      <c r="Q52" s="184"/>
      <c r="R52" s="184"/>
      <c r="S52" s="83"/>
      <c r="T52" s="83"/>
      <c r="U52" s="67"/>
      <c r="V52" s="102"/>
      <c r="W52" s="68"/>
      <c r="X52" s="103"/>
      <c r="Y52" s="142"/>
      <c r="Z52" s="142"/>
      <c r="AA52" s="142"/>
      <c r="AB52" s="142"/>
      <c r="AC52" s="142"/>
      <c r="AD52" s="142"/>
      <c r="AE52" s="142"/>
      <c r="AF52" s="142"/>
      <c r="AG52" s="142"/>
      <c r="AH52" s="142"/>
      <c r="AI52" s="142"/>
      <c r="AJ52" s="142"/>
      <c r="AK52" s="184"/>
    </row>
    <row r="53" spans="1:37" ht="24.95" customHeight="1" thickBot="1">
      <c r="A53" s="374"/>
      <c r="B53" s="218"/>
      <c r="C53" s="114">
        <v>31</v>
      </c>
      <c r="D53" s="214"/>
      <c r="E53" s="215"/>
      <c r="F53" s="215"/>
      <c r="G53" s="215"/>
      <c r="H53" s="215"/>
      <c r="I53" s="215"/>
      <c r="J53" s="216"/>
      <c r="K53" s="67"/>
      <c r="L53" s="83"/>
      <c r="M53" s="193"/>
      <c r="N53" s="86"/>
      <c r="O53" s="86"/>
      <c r="P53" s="86"/>
      <c r="Q53" s="184"/>
      <c r="R53" s="184"/>
      <c r="S53" s="83"/>
      <c r="T53" s="83"/>
      <c r="U53" s="67"/>
      <c r="V53" s="102"/>
      <c r="W53" s="68"/>
      <c r="X53" s="103"/>
      <c r="Y53" s="142"/>
      <c r="Z53" s="142"/>
      <c r="AA53" s="142"/>
      <c r="AB53" s="142"/>
      <c r="AC53" s="142"/>
      <c r="AD53" s="142"/>
      <c r="AE53" s="142"/>
      <c r="AF53" s="142"/>
      <c r="AG53" s="142"/>
      <c r="AH53" s="142"/>
      <c r="AI53" s="142"/>
      <c r="AJ53" s="142"/>
      <c r="AK53" s="184"/>
    </row>
    <row r="54" spans="1:37" ht="24.95" customHeight="1" thickBot="1">
      <c r="A54" s="374"/>
      <c r="B54" s="218"/>
      <c r="C54" s="114">
        <v>32</v>
      </c>
      <c r="D54" s="214"/>
      <c r="E54" s="215"/>
      <c r="F54" s="215"/>
      <c r="G54" s="215"/>
      <c r="H54" s="215"/>
      <c r="I54" s="215"/>
      <c r="J54" s="216"/>
      <c r="K54" s="67"/>
      <c r="L54" s="83"/>
      <c r="M54" s="193"/>
      <c r="N54" s="86"/>
      <c r="O54" s="86"/>
      <c r="P54" s="86"/>
      <c r="Q54" s="184"/>
      <c r="R54" s="184"/>
      <c r="S54" s="83"/>
      <c r="T54" s="83"/>
      <c r="U54" s="67"/>
      <c r="V54" s="102"/>
      <c r="W54" s="68"/>
      <c r="X54" s="103"/>
      <c r="Y54" s="142"/>
      <c r="Z54" s="142"/>
      <c r="AA54" s="142"/>
      <c r="AB54" s="142"/>
      <c r="AC54" s="142"/>
      <c r="AD54" s="142"/>
      <c r="AE54" s="142"/>
      <c r="AF54" s="142"/>
      <c r="AG54" s="142"/>
      <c r="AH54" s="142"/>
      <c r="AI54" s="142"/>
      <c r="AJ54" s="142"/>
      <c r="AK54" s="184"/>
    </row>
    <row r="55" spans="1:37" ht="24.95" customHeight="1" thickBot="1">
      <c r="A55" s="374"/>
      <c r="B55" s="218"/>
      <c r="C55" s="114">
        <v>33</v>
      </c>
      <c r="D55" s="214"/>
      <c r="E55" s="215"/>
      <c r="F55" s="215"/>
      <c r="G55" s="215"/>
      <c r="H55" s="215"/>
      <c r="I55" s="215"/>
      <c r="J55" s="216"/>
      <c r="K55" s="67"/>
      <c r="L55" s="83"/>
      <c r="M55" s="193"/>
      <c r="N55" s="86"/>
      <c r="O55" s="86"/>
      <c r="P55" s="86"/>
      <c r="Q55" s="184"/>
      <c r="R55" s="184"/>
      <c r="S55" s="83"/>
      <c r="T55" s="83"/>
      <c r="U55" s="67"/>
      <c r="V55" s="102"/>
      <c r="W55" s="68"/>
      <c r="X55" s="103"/>
      <c r="Y55" s="142"/>
      <c r="Z55" s="142"/>
      <c r="AA55" s="142"/>
      <c r="AB55" s="142"/>
      <c r="AC55" s="142"/>
      <c r="AD55" s="142"/>
      <c r="AE55" s="142"/>
      <c r="AF55" s="142"/>
      <c r="AG55" s="142"/>
      <c r="AH55" s="142"/>
      <c r="AI55" s="142"/>
      <c r="AJ55" s="142"/>
      <c r="AK55" s="184"/>
    </row>
    <row r="56" spans="1:37" ht="24.95" customHeight="1" thickBot="1">
      <c r="A56" s="374"/>
      <c r="B56" s="218"/>
      <c r="C56" s="114">
        <v>34</v>
      </c>
      <c r="D56" s="214"/>
      <c r="E56" s="215"/>
      <c r="F56" s="215"/>
      <c r="G56" s="215"/>
      <c r="H56" s="215"/>
      <c r="I56" s="215"/>
      <c r="J56" s="216"/>
      <c r="K56" s="67"/>
      <c r="L56" s="83"/>
      <c r="M56" s="193"/>
      <c r="N56" s="86"/>
      <c r="O56" s="86"/>
      <c r="P56" s="86"/>
      <c r="Q56" s="184"/>
      <c r="R56" s="184"/>
      <c r="S56" s="83"/>
      <c r="T56" s="83"/>
      <c r="U56" s="67"/>
      <c r="V56" s="102"/>
      <c r="W56" s="68"/>
      <c r="X56" s="103"/>
      <c r="Y56" s="142"/>
      <c r="Z56" s="142"/>
      <c r="AA56" s="142"/>
      <c r="AB56" s="142"/>
      <c r="AC56" s="142"/>
      <c r="AD56" s="142"/>
      <c r="AE56" s="142"/>
      <c r="AF56" s="142"/>
      <c r="AG56" s="142"/>
      <c r="AH56" s="142"/>
      <c r="AI56" s="142"/>
      <c r="AJ56" s="142"/>
      <c r="AK56" s="184"/>
    </row>
    <row r="57" spans="1:37" ht="24.95" customHeight="1" thickBot="1">
      <c r="A57" s="374"/>
      <c r="B57" s="218"/>
      <c r="C57" s="114">
        <v>35</v>
      </c>
      <c r="D57" s="214"/>
      <c r="E57" s="215"/>
      <c r="F57" s="215"/>
      <c r="G57" s="215"/>
      <c r="H57" s="215"/>
      <c r="I57" s="215"/>
      <c r="J57" s="216"/>
      <c r="K57" s="67"/>
      <c r="L57" s="83"/>
      <c r="M57" s="193"/>
      <c r="N57" s="83"/>
      <c r="O57" s="83"/>
      <c r="P57" s="83"/>
      <c r="Q57" s="184"/>
      <c r="R57" s="184"/>
      <c r="S57" s="83"/>
      <c r="T57" s="83"/>
      <c r="U57" s="67"/>
      <c r="V57" s="102"/>
      <c r="W57" s="68"/>
      <c r="X57" s="103"/>
      <c r="Y57" s="142"/>
      <c r="Z57" s="142"/>
      <c r="AA57" s="142"/>
      <c r="AB57" s="142"/>
      <c r="AC57" s="142"/>
      <c r="AD57" s="142"/>
      <c r="AE57" s="142"/>
      <c r="AF57" s="142"/>
      <c r="AG57" s="142"/>
      <c r="AH57" s="142"/>
      <c r="AI57" s="142"/>
      <c r="AJ57" s="142"/>
      <c r="AK57" s="184"/>
    </row>
    <row r="58" spans="1:37" ht="24.95" customHeight="1" thickBot="1">
      <c r="A58" s="375"/>
      <c r="B58" s="219"/>
      <c r="C58" s="114">
        <v>36</v>
      </c>
      <c r="D58" s="214"/>
      <c r="E58" s="215"/>
      <c r="F58" s="215"/>
      <c r="G58" s="215"/>
      <c r="H58" s="215"/>
      <c r="I58" s="215"/>
      <c r="J58" s="216"/>
      <c r="K58" s="67"/>
      <c r="L58" s="83"/>
      <c r="M58" s="193"/>
      <c r="N58" s="83"/>
      <c r="O58" s="83"/>
      <c r="P58" s="83"/>
      <c r="Q58" s="184"/>
      <c r="R58" s="184"/>
      <c r="S58" s="83"/>
      <c r="T58" s="83"/>
      <c r="U58" s="67"/>
      <c r="V58" s="102"/>
      <c r="W58" s="68"/>
      <c r="X58" s="103"/>
      <c r="Y58" s="142"/>
      <c r="Z58" s="142"/>
      <c r="AA58" s="142"/>
      <c r="AB58" s="142"/>
      <c r="AC58" s="142"/>
      <c r="AD58" s="142"/>
      <c r="AE58" s="142"/>
      <c r="AF58" s="142"/>
      <c r="AG58" s="142"/>
      <c r="AH58" s="142"/>
      <c r="AI58" s="142"/>
      <c r="AJ58" s="142"/>
      <c r="AK58" s="184"/>
    </row>
    <row r="59" spans="1:37" s="160" customFormat="1" ht="24.75" customHeight="1">
      <c r="A59" s="175"/>
      <c r="B59" s="506" t="s">
        <v>488</v>
      </c>
      <c r="C59" s="506"/>
      <c r="D59" s="506"/>
      <c r="E59" s="362"/>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176"/>
    </row>
    <row r="60" spans="1:37" s="160" customFormat="1" ht="24.75" customHeight="1">
      <c r="A60" s="175"/>
      <c r="B60" s="362" t="s">
        <v>457</v>
      </c>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176"/>
    </row>
    <row r="61" spans="1:37" s="160" customFormat="1" ht="31.5" customHeight="1">
      <c r="A61" s="175"/>
      <c r="B61" s="362" t="s">
        <v>458</v>
      </c>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176"/>
    </row>
    <row r="62" spans="1:37" s="160" customFormat="1" ht="33.75" customHeight="1">
      <c r="A62" s="175"/>
      <c r="B62" s="362" t="s">
        <v>456</v>
      </c>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176"/>
    </row>
    <row r="63" spans="1:37" ht="24.95" customHeight="1">
      <c r="A63" s="13"/>
      <c r="B63" s="13"/>
      <c r="C63" s="161"/>
      <c r="D63" s="161"/>
      <c r="E63" s="161"/>
      <c r="F63" s="161"/>
      <c r="G63" s="161"/>
      <c r="H63" s="161"/>
      <c r="I63" s="161"/>
      <c r="J63" s="161"/>
      <c r="K63" s="161"/>
      <c r="L63" s="161"/>
      <c r="M63" s="161"/>
      <c r="N63" s="161"/>
      <c r="O63" s="161"/>
      <c r="P63" s="161"/>
      <c r="Q63" s="3"/>
      <c r="R63" s="3"/>
      <c r="S63" s="3"/>
      <c r="T63" s="3"/>
      <c r="U63" s="3"/>
      <c r="V63" s="3"/>
      <c r="W63" s="3"/>
      <c r="X63" s="3"/>
      <c r="Y63" s="3"/>
    </row>
    <row r="64" spans="1:37" ht="24.95" customHeight="1">
      <c r="A64" s="13"/>
      <c r="R64" s="5"/>
      <c r="S64" s="5"/>
      <c r="T64" s="5"/>
      <c r="U64" s="5"/>
    </row>
    <row r="65" spans="1:39" ht="24.75" customHeight="1">
      <c r="A65" s="10"/>
      <c r="B65" s="7"/>
    </row>
    <row r="67" spans="1:39" ht="24.75" customHeight="1">
      <c r="AK67" s="7"/>
      <c r="AL67" s="7"/>
      <c r="AM67" s="7"/>
    </row>
  </sheetData>
  <mergeCells count="115">
    <mergeCell ref="B61:AJ61"/>
    <mergeCell ref="B62:AJ62"/>
    <mergeCell ref="Z11:AJ11"/>
    <mergeCell ref="A9:E11"/>
    <mergeCell ref="B29:AJ29"/>
    <mergeCell ref="B30:AJ30"/>
    <mergeCell ref="B31:AJ31"/>
    <mergeCell ref="B32:AJ32"/>
    <mergeCell ref="Z39:AJ39"/>
    <mergeCell ref="B59:AJ59"/>
    <mergeCell ref="B60:AJ60"/>
    <mergeCell ref="A40:A58"/>
    <mergeCell ref="F24:G24"/>
    <mergeCell ref="B25:D26"/>
    <mergeCell ref="D43:J43"/>
    <mergeCell ref="D44:J44"/>
    <mergeCell ref="D45:J45"/>
    <mergeCell ref="D46:J46"/>
    <mergeCell ref="D57:J57"/>
    <mergeCell ref="D58:J58"/>
    <mergeCell ref="D47:J47"/>
    <mergeCell ref="D48:J48"/>
    <mergeCell ref="D49:J49"/>
    <mergeCell ref="D50:J50"/>
    <mergeCell ref="A37:A38"/>
    <mergeCell ref="A12:A28"/>
    <mergeCell ref="F27:G27"/>
    <mergeCell ref="F28:G28"/>
    <mergeCell ref="F19:G19"/>
    <mergeCell ref="F14:G14"/>
    <mergeCell ref="F15:G15"/>
    <mergeCell ref="F16:G16"/>
    <mergeCell ref="F21:G21"/>
    <mergeCell ref="B12:D15"/>
    <mergeCell ref="F12:G12"/>
    <mergeCell ref="F13:G13"/>
    <mergeCell ref="B24:D24"/>
    <mergeCell ref="F18:G18"/>
    <mergeCell ref="A5:A8"/>
    <mergeCell ref="K5:K8"/>
    <mergeCell ref="Q5:R8"/>
    <mergeCell ref="AJ5:AK8"/>
    <mergeCell ref="A2:U3"/>
    <mergeCell ref="K9:M9"/>
    <mergeCell ref="J9:J10"/>
    <mergeCell ref="I9:I10"/>
    <mergeCell ref="H9:H10"/>
    <mergeCell ref="F9:G10"/>
    <mergeCell ref="W5:Y6"/>
    <mergeCell ref="W7:Y8"/>
    <mergeCell ref="S5:V6"/>
    <mergeCell ref="S7:V8"/>
    <mergeCell ref="Z5:Z8"/>
    <mergeCell ref="P9:P10"/>
    <mergeCell ref="AA5:AC8"/>
    <mergeCell ref="AD5:AD8"/>
    <mergeCell ref="AH5:AI8"/>
    <mergeCell ref="AE5:AG8"/>
    <mergeCell ref="L5:O8"/>
    <mergeCell ref="P5:P8"/>
    <mergeCell ref="AK9:AK10"/>
    <mergeCell ref="Y9:Y10"/>
    <mergeCell ref="B1:AJ1"/>
    <mergeCell ref="Z4:AB4"/>
    <mergeCell ref="B5:J8"/>
    <mergeCell ref="W9:W10"/>
    <mergeCell ref="F22:G22"/>
    <mergeCell ref="X9:X10"/>
    <mergeCell ref="B20:D21"/>
    <mergeCell ref="F20:G20"/>
    <mergeCell ref="N9:O9"/>
    <mergeCell ref="B16:D17"/>
    <mergeCell ref="B22:D23"/>
    <mergeCell ref="F11:G11"/>
    <mergeCell ref="S9:S10"/>
    <mergeCell ref="T9:T10"/>
    <mergeCell ref="U9:U10"/>
    <mergeCell ref="V9:V10"/>
    <mergeCell ref="Z9:AJ10"/>
    <mergeCell ref="F17:G17"/>
    <mergeCell ref="B18:D19"/>
    <mergeCell ref="Q9:Q10"/>
    <mergeCell ref="R9:R10"/>
    <mergeCell ref="AK37:AK38"/>
    <mergeCell ref="W37:W38"/>
    <mergeCell ref="X37:X38"/>
    <mergeCell ref="Y37:Y38"/>
    <mergeCell ref="Z37:AJ38"/>
    <mergeCell ref="S37:S38"/>
    <mergeCell ref="T37:T38"/>
    <mergeCell ref="B33:AJ33"/>
    <mergeCell ref="Z36:AB36"/>
    <mergeCell ref="U37:U38"/>
    <mergeCell ref="V37:V38"/>
    <mergeCell ref="N37:P37"/>
    <mergeCell ref="Q37:R37"/>
    <mergeCell ref="D56:J56"/>
    <mergeCell ref="B47:B58"/>
    <mergeCell ref="F23:G23"/>
    <mergeCell ref="D55:J55"/>
    <mergeCell ref="L37:L38"/>
    <mergeCell ref="M37:M38"/>
    <mergeCell ref="D41:J41"/>
    <mergeCell ref="D42:J42"/>
    <mergeCell ref="D52:J52"/>
    <mergeCell ref="D53:J53"/>
    <mergeCell ref="D51:J51"/>
    <mergeCell ref="D40:J40"/>
    <mergeCell ref="F25:G25"/>
    <mergeCell ref="F26:G26"/>
    <mergeCell ref="B27:D28"/>
    <mergeCell ref="D54:J54"/>
    <mergeCell ref="B40:B46"/>
    <mergeCell ref="B37:J38"/>
    <mergeCell ref="K37:K38"/>
  </mergeCells>
  <phoneticPr fontId="1"/>
  <conditionalFormatting sqref="R4">
    <cfRule type="expression" dxfId="32" priority="14">
      <formula>$Q$5&lt;&gt;""</formula>
    </cfRule>
  </conditionalFormatting>
  <conditionalFormatting sqref="H12:H14 H22 H25 H27">
    <cfRule type="expression" dxfId="31" priority="11">
      <formula>$F12="⑨"</formula>
    </cfRule>
  </conditionalFormatting>
  <conditionalFormatting sqref="H16:H17">
    <cfRule type="expression" dxfId="30" priority="10">
      <formula>$F16="⑬"</formula>
    </cfRule>
  </conditionalFormatting>
  <conditionalFormatting sqref="J12:J14">
    <cfRule type="expression" dxfId="29" priority="9">
      <formula>AND($F12&lt;&gt;"",COUNTIF($F12,"①－１*")=0,$F12&lt;&gt;"③")</formula>
    </cfRule>
  </conditionalFormatting>
  <conditionalFormatting sqref="Z12:AJ14 Z22:AJ22 Z25:AJ25 Z27:AJ27">
    <cfRule type="expression" dxfId="28" priority="8">
      <formula>AND($X12&lt;&gt;"②",$X12&lt;&gt;"④",$Y12="①")</formula>
    </cfRule>
  </conditionalFormatting>
  <conditionalFormatting sqref="Y47:Y62">
    <cfRule type="expression" dxfId="27" priority="7">
      <formula>AND(COUNTIF($D47,"*地域包括ケア病棟入院料*")+COUNTIF($D47,"*精神科救急急性期医療入院料*")+COUNTIF($D47,"*精神科救急・合併症入院料")=0, $D47&lt;&gt;"")</formula>
    </cfRule>
  </conditionalFormatting>
  <conditionalFormatting sqref="Z47:AJ62">
    <cfRule type="expression" dxfId="26" priority="6">
      <formula>AND(COUNTIF($D47,"*精神科救急急性期医療入院料*")+COUNTIF($D47,"*精神科救急・合併症入院料")=0, $D47&lt;&gt;"")</formula>
    </cfRule>
  </conditionalFormatting>
  <conditionalFormatting sqref="M47:M62">
    <cfRule type="expression" dxfId="25" priority="5">
      <formula>AND(COUNTIF($D47,"㉑*")+COUNTIF($D47,"㉒*")+ COUNTIF($D47,"㉓*")+ COUNTIF($D47,"㉔*")+ COUNTIF($D47,"㉖*")+ COUNTIF($D47,"㉗*")+  COUNTIF($D47,"㉘*")+ COUNTIF($D47,"㉙*")+ COUNTIF($D47,"㊺*")+ COUNTIF($D47,"㊼*")=0, $D47&lt;&gt;"")</formula>
    </cfRule>
  </conditionalFormatting>
  <conditionalFormatting sqref="K47:K62">
    <cfRule type="expression" dxfId="24" priority="3">
      <formula>AND(COUNTIF($D47,"㉑*")+ COUNTIF($D47,"㉒*")+ COUNTIF($D47,"㉓*")+ COUNTIF($D47,"㉔*")+ COUNTIF($D47,"㉕*")+ COUNTIF($D47,"㉖*")+ COUNTIF($D47,"㉗*")+  COUNTIF($D47,"㉘*")+ COUNTIF($D47,"㉙*")+ COUNTIF($D47,"㉚*") + COUNTIF($D47,"㉛*")+ COUNTIF($D47,"㉟*")+ COUNTIF($D47,"㊱*")+ COUNTIF($D47,"㊴*")+ COUNTIF($D47,"㊵*")+ COUNTIF($D47,"㊶*")+ COUNTIF($D47,"㊷*")+ COUNTIF($D47,"㊸*")+ COUNTIF($D47,"㊹*")+ COUNTIF($D47,"㊺*")+ COUNTIF($D47,"㊻*")+ COUNTIF($D47,"㊼*")=0, $D47&lt;&gt;"")</formula>
    </cfRule>
  </conditionalFormatting>
  <dataValidations count="8">
    <dataValidation type="list" allowBlank="1" showInputMessage="1" showErrorMessage="1" sqref="AC4" xr:uid="{00000000-0002-0000-0000-000000000000}">
      <formula1>"1,2,3"</formula1>
    </dataValidation>
    <dataValidation type="list" allowBlank="1" showInputMessage="1" showErrorMessage="1" sqref="AD4" xr:uid="{00000000-0002-0000-0000-000001000000}">
      <formula1>"0,5,6,7,8,9"</formula1>
    </dataValidation>
    <dataValidation type="whole" operator="greaterThanOrEqual" allowBlank="1" showInputMessage="1" showErrorMessage="1" errorTitle="入力エラー" error="整数で入力してください。" sqref="K22:P22 K25:P25 K27:P27 K16:P18 K20:P20 K12:P14 N47:O62 Q47:Q62 R40:S62 P40:P62" xr:uid="{00000000-0002-0000-0000-000002000000}">
      <formula1>0</formula1>
    </dataValidation>
    <dataValidation type="custom" operator="greaterThanOrEqual" allowBlank="1" showInputMessage="1" showErrorMessage="1" errorTitle="入力エラー" error="小数第２位を切り捨て、小数第１位までの数値を入力してください。_x000a_" sqref="R12:U14 R16:U18 R20:U20 R22:U22 R25:U25 R27:U27 U47:X62" xr:uid="{00000000-0002-0000-0000-000003000000}">
      <formula1>R12*10=INT(R12*10)</formula1>
    </dataValidation>
    <dataValidation type="whole" operator="greaterThanOrEqual" allowBlank="1" showInputMessage="1" showErrorMessage="1" errorTitle="入力エラー" error="小数第１位を切り上げ、整数で入力してください。" sqref="I12:I14 I16:I18 I20 I22 I25 I27 T40:T62 Q12:Q14 Q16:Q18 Q20 Q22 Q25 Q27 L40:L41 L43:L62" xr:uid="{00000000-0002-0000-0000-000004000000}">
      <formula1>0</formula1>
    </dataValidation>
    <dataValidation type="whole" operator="greaterThanOrEqual" allowBlank="1" showInputMessage="1" showErrorMessage="1" errorTitle="入力エラー" error="小数第１位を切り捨て、整数で入力してください。" sqref="M59:M62" xr:uid="{00000000-0002-0000-0000-000005000000}">
      <formula1>0</formula1>
    </dataValidation>
    <dataValidation type="custom" allowBlank="1" showInputMessage="1" showErrorMessage="1" sqref="J12" xr:uid="{EF024194-B330-497E-A02A-687C15AB1A29}">
      <formula1>J12*10=INT(J12*10)</formula1>
    </dataValidation>
    <dataValidation type="custom" imeMode="off" operator="greaterThanOrEqual" allowBlank="1" showInputMessage="1" showErrorMessage="1" errorTitle="入力エラー" error="小数第１位を切り捨て、整数で入力してください。" sqref="J13:J14 M43:M58" xr:uid="{59EE1C3C-278F-4E0E-B739-B0EAD116E5AD}">
      <formula1>J13*10=INT(J13*10)</formula1>
    </dataValidation>
  </dataValidations>
  <printOptions horizontalCentered="1" verticalCentered="1"/>
  <pageMargins left="0" right="0" top="0" bottom="0" header="0.31496062992125984" footer="0.31496062992125984"/>
  <pageSetup paperSize="9" scale="65" fitToHeight="0" orientation="landscape" cellComments="asDisplayed" r:id="rId1"/>
  <headerFooter>
    <oddHeader>&amp;L&amp;14【書類番号1】</oddHeader>
  </headerFooter>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35</xdr:col>
                    <xdr:colOff>257175</xdr:colOff>
                    <xdr:row>5</xdr:row>
                    <xdr:rowOff>66675</xdr:rowOff>
                  </from>
                  <to>
                    <xdr:col>36</xdr:col>
                    <xdr:colOff>247650</xdr:colOff>
                    <xdr:row>6</xdr:row>
                    <xdr:rowOff>180975</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11</xdr:col>
                    <xdr:colOff>257175</xdr:colOff>
                    <xdr:row>4</xdr:row>
                    <xdr:rowOff>28575</xdr:rowOff>
                  </from>
                  <to>
                    <xdr:col>14</xdr:col>
                    <xdr:colOff>57150</xdr:colOff>
                    <xdr:row>5</xdr:row>
                    <xdr:rowOff>85725</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11</xdr:col>
                    <xdr:colOff>257175</xdr:colOff>
                    <xdr:row>6</xdr:row>
                    <xdr:rowOff>228600</xdr:rowOff>
                  </from>
                  <to>
                    <xdr:col>14</xdr:col>
                    <xdr:colOff>57150</xdr:colOff>
                    <xdr:row>7</xdr:row>
                    <xdr:rowOff>276225</xdr:rowOff>
                  </to>
                </anchor>
              </controlPr>
            </control>
          </mc:Choice>
        </mc:AlternateContent>
        <mc:AlternateContent xmlns:mc="http://schemas.openxmlformats.org/markup-compatibility/2006">
          <mc:Choice Requires="x14">
            <control shapeId="48137" r:id="rId8" name="Check Box 9">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48138" r:id="rId9" name="Check Box 10">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48139" r:id="rId10" name="Check Box 11">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48140" r:id="rId11" name="Check Box 12">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48141" r:id="rId12" name="Check Box 13">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48142" r:id="rId13" name="Check Box 14">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48143" r:id="rId14" name="Check Box 15">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48144" r:id="rId15" name="Check Box 16">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48145" r:id="rId16" name="Check Box 17">
              <controlPr defaultSize="0" autoFill="0" autoLine="0" autoPict="0">
                <anchor moveWithCells="1">
                  <from>
                    <xdr:col>22</xdr:col>
                    <xdr:colOff>438150</xdr:colOff>
                    <xdr:row>4</xdr:row>
                    <xdr:rowOff>28575</xdr:rowOff>
                  </from>
                  <to>
                    <xdr:col>23</xdr:col>
                    <xdr:colOff>180975</xdr:colOff>
                    <xdr:row>5</xdr:row>
                    <xdr:rowOff>9525</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22</xdr:col>
                    <xdr:colOff>447675</xdr:colOff>
                    <xdr:row>5</xdr:row>
                    <xdr:rowOff>9525</xdr:rowOff>
                  </from>
                  <to>
                    <xdr:col>23</xdr:col>
                    <xdr:colOff>180975</xdr:colOff>
                    <xdr:row>5</xdr:row>
                    <xdr:rowOff>295275</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22</xdr:col>
                    <xdr:colOff>438150</xdr:colOff>
                    <xdr:row>6</xdr:row>
                    <xdr:rowOff>28575</xdr:rowOff>
                  </from>
                  <to>
                    <xdr:col>23</xdr:col>
                    <xdr:colOff>180975</xdr:colOff>
                    <xdr:row>7</xdr:row>
                    <xdr:rowOff>9525</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22</xdr:col>
                    <xdr:colOff>447675</xdr:colOff>
                    <xdr:row>7</xdr:row>
                    <xdr:rowOff>9525</xdr:rowOff>
                  </from>
                  <to>
                    <xdr:col>23</xdr:col>
                    <xdr:colOff>180975</xdr:colOff>
                    <xdr:row>7</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1AD2A6BB-186C-4D7F-B5AF-A743154A2BDE}">
            <xm:f>COUNTIF(別紙様式１対応表!$R$2:$R$4,TRUE)&gt;1</xm:f>
            <x14:dxf>
              <fill>
                <patternFill>
                  <bgColor rgb="FFFF0000"/>
                </patternFill>
              </fill>
            </x14:dxf>
          </x14:cfRule>
          <xm:sqref>L5:O8</xm:sqref>
        </x14:conditionalFormatting>
        <x14:conditionalFormatting xmlns:xm="http://schemas.microsoft.com/office/excel/2006/main">
          <x14:cfRule type="expression" priority="17" id="{E25D79D9-75CD-48B3-8810-D9374465E1EF}">
            <xm:f>COUNTIF(別紙様式１対応表!$R$5:$R$6,TRUE)&gt;1</xm:f>
            <x14:dxf>
              <fill>
                <patternFill>
                  <bgColor rgb="FFFF0000"/>
                </patternFill>
              </fill>
            </x14:dxf>
          </x14:cfRule>
          <xm:sqref>W5:Y6</xm:sqref>
        </x14:conditionalFormatting>
        <x14:conditionalFormatting xmlns:xm="http://schemas.microsoft.com/office/excel/2006/main">
          <x14:cfRule type="expression" priority="15" id="{E9D16A21-522B-4769-AEC8-5A6D9647FA47}">
            <xm:f>別紙様式１対応表!$R$6=TRUE</xm:f>
            <x14:dxf>
              <fill>
                <patternFill>
                  <bgColor theme="1" tint="0.34998626667073579"/>
                </patternFill>
              </fill>
            </x14:dxf>
          </x14:cfRule>
          <xm:sqref>S7:Y8</xm:sqref>
        </x14:conditionalFormatting>
        <x14:conditionalFormatting xmlns:xm="http://schemas.microsoft.com/office/excel/2006/main">
          <x14:cfRule type="expression" priority="16" id="{8B4982F2-DEB1-41C2-B136-44B5AEF47B0E}">
            <xm:f>AND(別紙様式１対応表!$R$5=TRUE,COUNTIF(別紙様式１対応表!$R$7:$R$8,TRUE)&gt;1)</xm:f>
            <x14:dxf>
              <fill>
                <patternFill>
                  <bgColor rgb="FFFF0000"/>
                </patternFill>
              </fill>
            </x14:dxf>
          </x14:cfRule>
          <xm:sqref>W7:Y8</xm:sqref>
        </x14:conditionalFormatting>
        <x14:conditionalFormatting xmlns:xm="http://schemas.microsoft.com/office/excel/2006/main">
          <x14:cfRule type="expression" priority="13" id="{5ACAB71A-2704-424C-954C-794A6BDB480E}">
            <xm:f>AND($AJ$5="該当しない",別紙様式１対応表!$R$9=TRUE)</xm:f>
            <x14:dxf>
              <fill>
                <patternFill>
                  <bgColor rgb="FFFF0000"/>
                </patternFill>
              </fill>
            </x14:dxf>
          </x14:cfRule>
          <xm:sqref>AJ5:AK8</xm:sqref>
        </x14:conditionalFormatting>
        <x14:conditionalFormatting xmlns:xm="http://schemas.microsoft.com/office/excel/2006/main">
          <x14:cfRule type="expression" priority="12" id="{E2822E7D-EE30-478F-93D5-BC14A56747BD}">
            <xm:f>AND(別紙様式１対応表!$R$4=TRUE,OR($F12="③",$F12="④",$F12="⑤"))</xm:f>
            <x14:dxf>
              <fill>
                <patternFill>
                  <bgColor rgb="FFFF0000"/>
                </patternFill>
              </fill>
            </x14:dxf>
          </x14:cfRule>
          <xm:sqref>F12:G14</xm:sqref>
        </x14:conditionalFormatting>
        <x14:conditionalFormatting xmlns:xm="http://schemas.microsoft.com/office/excel/2006/main">
          <x14:cfRule type="expression" priority="4" id="{620D27FC-582A-466E-9888-4A2CB58CFE45}">
            <xm:f>COUNTIF(別紙様式１対応表!$R$10:$R$17,TRUE)&gt;1</xm:f>
            <x14:dxf>
              <fill>
                <patternFill>
                  <bgColor rgb="FFFF0000"/>
                </patternFill>
              </fill>
            </x14:dxf>
          </x14:cfRule>
          <xm:sqref>D43:J46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6000000}">
          <x14:formula1>
            <xm:f>別紙様式１対応表!$A$11:$A$35</xm:f>
          </x14:formula1>
          <xm:sqref>Q5:R8</xm:sqref>
        </x14:dataValidation>
        <x14:dataValidation type="list" allowBlank="1" showInputMessage="1" showErrorMessage="1" xr:uid="{00000000-0002-0000-0000-000008000000}">
          <x14:formula1>
            <xm:f>別紙様式１対応表!$D$44:$D$68</xm:f>
          </x14:formula1>
          <xm:sqref>F22:G22</xm:sqref>
        </x14:dataValidation>
        <x14:dataValidation type="list" allowBlank="1" showInputMessage="1" showErrorMessage="1" xr:uid="{00000000-0002-0000-0000-000009000000}">
          <x14:formula1>
            <xm:f>別紙様式１対応表!$D$71:$D$86</xm:f>
          </x14:formula1>
          <xm:sqref>F25:G25</xm:sqref>
        </x14:dataValidation>
        <x14:dataValidation type="list" allowBlank="1" showInputMessage="1" showErrorMessage="1" xr:uid="{00000000-0002-0000-0000-00000A000000}">
          <x14:formula1>
            <xm:f>別紙様式１対応表!$D$89:$D$100</xm:f>
          </x14:formula1>
          <xm:sqref>F27:G27</xm:sqref>
        </x14:dataValidation>
        <x14:dataValidation type="list" allowBlank="1" showInputMessage="1" showErrorMessage="1" xr:uid="{00000000-0002-0000-0000-00000B000000}">
          <x14:formula1>
            <xm:f>別紙様式１対応表!$D$38:$D$41</xm:f>
          </x14:formula1>
          <xm:sqref>F16:G17 F19:G19 F21:G21</xm:sqref>
        </x14:dataValidation>
        <x14:dataValidation type="list" allowBlank="1" showInputMessage="1" showErrorMessage="1" xr:uid="{00000000-0002-0000-0000-00000C000000}">
          <x14:formula1>
            <xm:f>別紙様式１対応表!$A$38:$A$41</xm:f>
          </x14:formula1>
          <xm:sqref>H27 H25 H22 H20 H12:H14 H16:H18 K47:K62</xm:sqref>
        </x14:dataValidation>
        <x14:dataValidation type="list" allowBlank="1" showInputMessage="1" showErrorMessage="1" xr:uid="{00000000-0002-0000-0000-00000D000000}">
          <x14:formula1>
            <xm:f>別紙様式１対応表!$F$2:$F$9</xm:f>
          </x14:formula1>
          <xm:sqref>V12:V14</xm:sqref>
        </x14:dataValidation>
        <x14:dataValidation type="list" allowBlank="1" showInputMessage="1" showErrorMessage="1" xr:uid="{00000000-0002-0000-0000-00000E000000}">
          <x14:formula1>
            <xm:f>別紙様式１対応表!$F$12:$F$15</xm:f>
          </x14:formula1>
          <xm:sqref>V25 V22</xm:sqref>
        </x14:dataValidation>
        <x14:dataValidation type="list" allowBlank="1" showInputMessage="1" showErrorMessage="1" xr:uid="{00000000-0002-0000-0000-00000F000000}">
          <x14:formula1>
            <xm:f>別紙様式１対応表!$F$18:$F$22</xm:f>
          </x14:formula1>
          <xm:sqref>V27</xm:sqref>
        </x14:dataValidation>
        <x14:dataValidation type="list" allowBlank="1" showInputMessage="1" showErrorMessage="1" xr:uid="{00000000-0002-0000-0000-000010000000}">
          <x14:formula1>
            <xm:f>別紙様式１対応表!$F$25:$F$29</xm:f>
          </x14:formula1>
          <xm:sqref>W12:W14</xm:sqref>
        </x14:dataValidation>
        <x14:dataValidation type="list" allowBlank="1" showInputMessage="1" showErrorMessage="1" xr:uid="{00000000-0002-0000-0000-000012000000}">
          <x14:formula1>
            <xm:f>別紙様式１対応表!$F$48:$F$50</xm:f>
          </x14:formula1>
          <xm:sqref>Y12:Y14</xm:sqref>
        </x14:dataValidation>
        <x14:dataValidation type="list" allowBlank="1" showInputMessage="1" showErrorMessage="1" xr:uid="{00000000-0002-0000-0000-000013000000}">
          <x14:formula1>
            <xm:f>別紙様式１対応表!$F$53:$F$54</xm:f>
          </x14:formula1>
          <xm:sqref>Y22 Y25</xm:sqref>
        </x14:dataValidation>
        <x14:dataValidation type="list" allowBlank="1" showInputMessage="1" showErrorMessage="1" xr:uid="{00000000-0002-0000-0000-000014000000}">
          <x14:formula1>
            <xm:f>別紙様式１対応表!$F$57:$F$59</xm:f>
          </x14:formula1>
          <xm:sqref>Y27</xm:sqref>
        </x14:dataValidation>
        <x14:dataValidation type="list" allowBlank="1" showInputMessage="1" showErrorMessage="1" xr:uid="{00000000-0002-0000-0000-000015000000}">
          <x14:formula1>
            <xm:f>別紙様式１対応表!$F$62:$F$72</xm:f>
          </x14:formula1>
          <xm:sqref>Z12:AJ14 Z22:AJ22 Z25:AJ25 Z27:AJ27 Z47:AJ62</xm:sqref>
        </x14:dataValidation>
        <x14:dataValidation type="list" allowBlank="1" showInputMessage="1" showErrorMessage="1" xr:uid="{00000000-0002-0000-0000-000016000000}">
          <x14:formula1>
            <xm:f>別紙様式１対応表!$F$75:$F$78</xm:f>
          </x14:formula1>
          <xm:sqref>AK27 AK25 AK22 AK20 AK16:AK18 AK12:AK14 AK40:AK62</xm:sqref>
        </x14:dataValidation>
        <x14:dataValidation type="list" allowBlank="1" showInputMessage="1" showErrorMessage="1" xr:uid="{00000000-0002-0000-0000-000017000000}">
          <x14:formula1>
            <xm:f>別紙様式１対応表!$F$44:$F$45</xm:f>
          </x14:formula1>
          <xm:sqref>Y43:Y62</xm:sqref>
        </x14:dataValidation>
        <x14:dataValidation type="list" allowBlank="1" showInputMessage="1" showErrorMessage="1" xr:uid="{00000000-0002-0000-0000-000018000000}">
          <x14:formula1>
            <xm:f>別紙様式１対応表!$F$36:$F$40</xm:f>
          </x14:formula1>
          <xm:sqref>X12:X14</xm:sqref>
        </x14:dataValidation>
        <x14:dataValidation type="list" allowBlank="1" showInputMessage="1" showErrorMessage="1" xr:uid="{00000000-0002-0000-0000-000019000000}">
          <x14:formula1>
            <xm:f>別紙様式１対応表!$F$32:$F$33</xm:f>
          </x14:formula1>
          <xm:sqref>W22 W25 W27</xm:sqref>
        </x14:dataValidation>
        <x14:dataValidation type="list" allowBlank="1" showInputMessage="1" showErrorMessage="1" xr:uid="{8B7B5FD2-A68B-44D2-A866-6806635AE8AC}">
          <x14:formula1>
            <xm:f>別紙様式１対応表!$J$2:$J$47</xm:f>
          </x14:formula1>
          <xm:sqref>D47:J62</xm:sqref>
        </x14:dataValidation>
        <x14:dataValidation type="list" allowBlank="1" showInputMessage="1" showErrorMessage="1" xr:uid="{226CE16D-EC10-4612-8291-D9F7B9590DDA}">
          <x14:formula1>
            <xm:f>別紙様式１対応表!$D$2:$D$32</xm:f>
          </x14:formula1>
          <xm:sqref>F12:G14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28"/>
  <sheetViews>
    <sheetView view="pageBreakPreview" zoomScale="85" zoomScaleNormal="80" zoomScaleSheetLayoutView="85" workbookViewId="0">
      <selection sqref="A1:S1"/>
    </sheetView>
  </sheetViews>
  <sheetFormatPr defaultColWidth="8.125" defaultRowHeight="24" customHeight="1"/>
  <cols>
    <col min="1" max="1" width="7.5" style="2" customWidth="1"/>
    <col min="2" max="9" width="8" style="2" customWidth="1"/>
    <col min="10" max="10" width="2" style="2" customWidth="1"/>
    <col min="11" max="18" width="8" style="2" customWidth="1"/>
    <col min="19" max="16384" width="8.125" style="2"/>
  </cols>
  <sheetData>
    <row r="1" spans="1:21" ht="24" customHeight="1" thickBot="1">
      <c r="A1" s="428" t="s">
        <v>459</v>
      </c>
      <c r="B1" s="428"/>
      <c r="C1" s="428"/>
      <c r="D1" s="428"/>
      <c r="E1" s="428"/>
      <c r="F1" s="428"/>
      <c r="G1" s="428"/>
      <c r="H1" s="428"/>
      <c r="I1" s="428"/>
      <c r="J1" s="428"/>
      <c r="K1" s="428"/>
      <c r="L1" s="428"/>
      <c r="M1" s="428"/>
      <c r="N1" s="428"/>
      <c r="O1" s="428"/>
      <c r="P1" s="428"/>
      <c r="Q1" s="428"/>
      <c r="R1" s="428"/>
      <c r="S1" s="428"/>
      <c r="T1" s="150" t="str">
        <f>IF(COUNTIF('別紙様式１－１'!$F$12:$F$14,"①*")+COUNTIF('別紙様式１－１'!$F$12:$F$14,"②－１*")+COUNTIF('別紙様式１－１'!$F$12:$F$14,"③*")+COUNTIF('別紙様式１－１'!$F$12:$F$14,"④*")+COUNTIF('別紙様式１－１'!$F$12:$F$14,"⑤*")+COUNTIF('別紙様式１－１'!$F$22,"③*")=0,"別紙様式１－２は提出不要です。","")</f>
        <v>別紙様式１－２は提出不要です。</v>
      </c>
      <c r="U1" s="1"/>
    </row>
    <row r="2" spans="1:21" ht="24" customHeight="1" thickBot="1">
      <c r="D2" s="39"/>
      <c r="E2" s="39"/>
      <c r="F2" s="39"/>
      <c r="G2" s="39"/>
      <c r="H2" s="39"/>
      <c r="I2" s="39"/>
      <c r="J2" s="39"/>
      <c r="K2" s="12"/>
      <c r="L2" s="16"/>
      <c r="M2" s="202" t="s">
        <v>34</v>
      </c>
      <c r="N2" s="203"/>
      <c r="O2" s="203"/>
      <c r="P2" s="204"/>
      <c r="Q2" s="205" t="s">
        <v>447</v>
      </c>
      <c r="R2" s="206"/>
      <c r="S2" s="210"/>
      <c r="T2" s="111"/>
      <c r="U2" s="111"/>
    </row>
    <row r="3" spans="1:21" ht="26.25" customHeight="1" thickBot="1">
      <c r="A3" s="40" t="s">
        <v>16</v>
      </c>
      <c r="B3" s="110"/>
      <c r="C3" s="110"/>
      <c r="D3" s="39"/>
      <c r="E3" s="39"/>
      <c r="F3" s="39"/>
      <c r="G3" s="39"/>
      <c r="H3" s="39"/>
      <c r="I3" s="39"/>
      <c r="J3" s="39"/>
      <c r="K3" s="409" t="s">
        <v>95</v>
      </c>
      <c r="L3" s="409"/>
      <c r="M3" s="427" t="s">
        <v>446</v>
      </c>
      <c r="N3" s="427"/>
      <c r="O3" s="427"/>
      <c r="P3" s="427"/>
      <c r="Q3" s="427"/>
      <c r="R3" s="427"/>
      <c r="S3" s="427"/>
    </row>
    <row r="4" spans="1:21" ht="24" customHeight="1" thickTop="1" thickBot="1">
      <c r="A4" s="429" t="s">
        <v>35</v>
      </c>
      <c r="B4" s="429"/>
      <c r="C4" s="429"/>
      <c r="D4" s="429"/>
      <c r="E4" s="429"/>
      <c r="G4" s="422" t="s">
        <v>14</v>
      </c>
      <c r="H4" s="423"/>
      <c r="I4" s="423"/>
      <c r="J4" s="424"/>
      <c r="K4" s="51">
        <f>'別紙様式１－１'!AC4</f>
        <v>0</v>
      </c>
      <c r="L4" s="51">
        <f>'別紙様式１－１'!AD4</f>
        <v>0</v>
      </c>
      <c r="M4" s="69">
        <f>'別紙様式１－１'!AE4</f>
        <v>0</v>
      </c>
      <c r="N4" s="52">
        <f>'別紙様式１－１'!AF4</f>
        <v>0</v>
      </c>
      <c r="O4" s="70">
        <f>'別紙様式１－１'!AG4</f>
        <v>0</v>
      </c>
      <c r="P4" s="70">
        <f>'別紙様式１－１'!AH4</f>
        <v>0</v>
      </c>
      <c r="Q4" s="70">
        <f>'別紙様式１－１'!AI4</f>
        <v>0</v>
      </c>
      <c r="R4" s="52">
        <f>'別紙様式１－１'!AJ4</f>
        <v>0</v>
      </c>
      <c r="S4" s="52">
        <f>'別紙様式１－１'!AK4</f>
        <v>0</v>
      </c>
    </row>
    <row r="5" spans="1:21" ht="9" customHeight="1">
      <c r="A5" s="6"/>
      <c r="B5" s="110"/>
      <c r="C5" s="110"/>
      <c r="D5" s="110"/>
      <c r="E5" s="110"/>
      <c r="F5" s="15"/>
      <c r="G5" s="15"/>
      <c r="H5" s="15"/>
      <c r="I5" s="3"/>
      <c r="J5" s="3"/>
      <c r="K5" s="3"/>
      <c r="L5" s="3"/>
      <c r="M5" s="3"/>
      <c r="N5" s="3"/>
      <c r="O5" s="3"/>
      <c r="P5" s="3"/>
      <c r="Q5" s="3"/>
    </row>
    <row r="6" spans="1:21" ht="18" customHeight="1" thickBot="1">
      <c r="B6" s="13"/>
      <c r="C6" s="13"/>
      <c r="D6" s="37"/>
      <c r="E6" s="37"/>
      <c r="F6" s="37"/>
      <c r="G6" s="37"/>
      <c r="H6" s="38"/>
      <c r="I6" s="38"/>
      <c r="J6"/>
      <c r="K6" s="38"/>
      <c r="L6" s="38"/>
      <c r="M6" s="38"/>
      <c r="N6" s="38"/>
    </row>
    <row r="7" spans="1:21" s="13" customFormat="1" ht="32.25" customHeight="1">
      <c r="B7" s="430" t="s">
        <v>7</v>
      </c>
      <c r="C7" s="431"/>
      <c r="D7" s="434" t="s">
        <v>460</v>
      </c>
      <c r="E7" s="434"/>
      <c r="F7" s="434"/>
      <c r="G7" s="434"/>
      <c r="H7" s="434"/>
      <c r="I7" s="435"/>
      <c r="J7" s="41"/>
      <c r="K7" s="436" t="s">
        <v>73</v>
      </c>
      <c r="L7" s="437"/>
      <c r="M7" s="434" t="s">
        <v>460</v>
      </c>
      <c r="N7" s="434"/>
      <c r="O7" s="434"/>
      <c r="P7" s="434"/>
      <c r="Q7" s="434"/>
      <c r="R7" s="435"/>
    </row>
    <row r="8" spans="1:21" s="9" customFormat="1" ht="32.25" customHeight="1">
      <c r="B8" s="432"/>
      <c r="C8" s="433"/>
      <c r="D8" s="440"/>
      <c r="E8" s="440"/>
      <c r="F8" s="440"/>
      <c r="G8" s="440"/>
      <c r="H8" s="440"/>
      <c r="I8" s="441"/>
      <c r="J8" s="41"/>
      <c r="K8" s="438"/>
      <c r="L8" s="439"/>
      <c r="M8" s="442"/>
      <c r="N8" s="443"/>
      <c r="O8" s="443"/>
      <c r="P8" s="443"/>
      <c r="Q8" s="443"/>
      <c r="R8" s="444"/>
    </row>
    <row r="9" spans="1:21" s="9" customFormat="1" ht="38.25" customHeight="1">
      <c r="B9" s="432"/>
      <c r="C9" s="433"/>
      <c r="D9" s="448" t="s">
        <v>38</v>
      </c>
      <c r="E9" s="449"/>
      <c r="F9" s="449"/>
      <c r="G9" s="450"/>
      <c r="H9" s="451"/>
      <c r="I9" s="452"/>
      <c r="J9" s="41"/>
      <c r="K9" s="438"/>
      <c r="L9" s="439"/>
      <c r="M9" s="445"/>
      <c r="N9" s="446"/>
      <c r="O9" s="446"/>
      <c r="P9" s="446"/>
      <c r="Q9" s="446"/>
      <c r="R9" s="447"/>
    </row>
    <row r="10" spans="1:21" s="9" customFormat="1" ht="32.25" customHeight="1">
      <c r="B10" s="432"/>
      <c r="C10" s="433"/>
      <c r="D10" s="453" t="s">
        <v>36</v>
      </c>
      <c r="E10" s="454"/>
      <c r="F10" s="454"/>
      <c r="G10" s="454"/>
      <c r="H10" s="454"/>
      <c r="I10" s="455"/>
      <c r="J10" s="41"/>
      <c r="K10" s="438"/>
      <c r="L10" s="439"/>
      <c r="M10" s="453" t="s">
        <v>37</v>
      </c>
      <c r="N10" s="454"/>
      <c r="O10" s="454"/>
      <c r="P10" s="454"/>
      <c r="Q10" s="454"/>
      <c r="R10" s="455"/>
    </row>
    <row r="11" spans="1:21" s="9" customFormat="1" ht="32.25" customHeight="1" thickBot="1">
      <c r="B11" s="432"/>
      <c r="C11" s="433"/>
      <c r="D11" s="425" t="s">
        <v>87</v>
      </c>
      <c r="E11" s="426"/>
      <c r="F11" s="426"/>
      <c r="G11" s="426" t="s">
        <v>88</v>
      </c>
      <c r="H11" s="426"/>
      <c r="I11" s="456"/>
      <c r="J11" s="41"/>
      <c r="K11" s="438"/>
      <c r="L11" s="439"/>
      <c r="M11" s="425" t="s">
        <v>87</v>
      </c>
      <c r="N11" s="426"/>
      <c r="O11" s="426"/>
      <c r="P11" s="426" t="s">
        <v>88</v>
      </c>
      <c r="Q11" s="426"/>
      <c r="R11" s="456"/>
      <c r="T11" s="149" t="str">
        <f>IF(OR(COUNTIF(別紙様式１対応表!$R$18:$R$19,TRUE)&gt;1,COUNTIF(別紙様式１対応表!$R$26:$R$27,TRUE)&gt;1),"いずれか一方のみ選択してください。",IF(OR(AND(D8&lt;&gt;"",COUNTIF(別紙様式１対応表!$R$18:$R$19,TRUE)&lt;1),AND(M8&lt;&gt;"",COUNTIF(別紙様式１対応表!$R$26:$R$27,TRUE)&lt;1)),"いずれか一方を選択してください。",""))</f>
        <v/>
      </c>
    </row>
    <row r="12" spans="1:21" s="9" customFormat="1" ht="54.75" customHeight="1">
      <c r="A12" s="410"/>
      <c r="B12" s="411" t="s">
        <v>407</v>
      </c>
      <c r="C12" s="412"/>
      <c r="D12" s="393" t="s">
        <v>461</v>
      </c>
      <c r="E12" s="394"/>
      <c r="F12" s="394"/>
      <c r="G12" s="394"/>
      <c r="H12" s="394"/>
      <c r="I12" s="395"/>
      <c r="J12" s="41"/>
      <c r="K12" s="393" t="s">
        <v>8</v>
      </c>
      <c r="L12" s="417"/>
      <c r="M12" s="393" t="s">
        <v>461</v>
      </c>
      <c r="N12" s="394"/>
      <c r="O12" s="394"/>
      <c r="P12" s="394"/>
      <c r="Q12" s="394"/>
      <c r="R12" s="395"/>
    </row>
    <row r="13" spans="1:21" s="9" customFormat="1" ht="32.25" customHeight="1">
      <c r="A13" s="410"/>
      <c r="B13" s="413"/>
      <c r="C13" s="414"/>
      <c r="D13" s="406" t="s">
        <v>75</v>
      </c>
      <c r="E13" s="397"/>
      <c r="F13" s="396" t="s">
        <v>74</v>
      </c>
      <c r="G13" s="397"/>
      <c r="H13" s="396" t="s">
        <v>91</v>
      </c>
      <c r="I13" s="402"/>
      <c r="J13" s="41"/>
      <c r="K13" s="418"/>
      <c r="L13" s="419"/>
      <c r="M13" s="406" t="s">
        <v>75</v>
      </c>
      <c r="N13" s="397"/>
      <c r="O13" s="396" t="s">
        <v>74</v>
      </c>
      <c r="P13" s="397"/>
      <c r="Q13" s="396" t="s">
        <v>91</v>
      </c>
      <c r="R13" s="402"/>
    </row>
    <row r="14" spans="1:21" s="9" customFormat="1" ht="32.25" customHeight="1">
      <c r="A14" s="410"/>
      <c r="B14" s="413"/>
      <c r="C14" s="414"/>
      <c r="D14" s="407"/>
      <c r="E14" s="399"/>
      <c r="F14" s="398"/>
      <c r="G14" s="399"/>
      <c r="H14" s="398"/>
      <c r="I14" s="403"/>
      <c r="J14" s="41"/>
      <c r="K14" s="418"/>
      <c r="L14" s="419"/>
      <c r="M14" s="407"/>
      <c r="N14" s="399"/>
      <c r="O14" s="398"/>
      <c r="P14" s="399"/>
      <c r="Q14" s="398"/>
      <c r="R14" s="403"/>
    </row>
    <row r="15" spans="1:21" s="9" customFormat="1" ht="32.25" customHeight="1">
      <c r="A15" s="410"/>
      <c r="B15" s="413"/>
      <c r="C15" s="414"/>
      <c r="D15" s="407"/>
      <c r="E15" s="399"/>
      <c r="F15" s="398"/>
      <c r="G15" s="399"/>
      <c r="H15" s="398"/>
      <c r="I15" s="403"/>
      <c r="J15" s="41"/>
      <c r="K15" s="418"/>
      <c r="L15" s="419"/>
      <c r="M15" s="407"/>
      <c r="N15" s="399"/>
      <c r="O15" s="398"/>
      <c r="P15" s="399"/>
      <c r="Q15" s="398"/>
      <c r="R15" s="403"/>
    </row>
    <row r="16" spans="1:21" s="9" customFormat="1" ht="32.25" customHeight="1">
      <c r="A16" s="410"/>
      <c r="B16" s="413"/>
      <c r="C16" s="414"/>
      <c r="D16" s="407"/>
      <c r="E16" s="399"/>
      <c r="F16" s="398"/>
      <c r="G16" s="399"/>
      <c r="H16" s="398"/>
      <c r="I16" s="403"/>
      <c r="J16" s="41"/>
      <c r="K16" s="418"/>
      <c r="L16" s="419"/>
      <c r="M16" s="407"/>
      <c r="N16" s="399"/>
      <c r="O16" s="398"/>
      <c r="P16" s="399"/>
      <c r="Q16" s="398"/>
      <c r="R16" s="403"/>
    </row>
    <row r="17" spans="1:20" s="9" customFormat="1" ht="63" customHeight="1" thickBot="1">
      <c r="A17" s="410"/>
      <c r="B17" s="415"/>
      <c r="C17" s="416"/>
      <c r="D17" s="408"/>
      <c r="E17" s="401"/>
      <c r="F17" s="400"/>
      <c r="G17" s="401"/>
      <c r="H17" s="400"/>
      <c r="I17" s="404"/>
      <c r="J17" s="41"/>
      <c r="K17" s="420"/>
      <c r="L17" s="421"/>
      <c r="M17" s="408"/>
      <c r="N17" s="401"/>
      <c r="O17" s="400"/>
      <c r="P17" s="401"/>
      <c r="Q17" s="400"/>
      <c r="R17" s="404"/>
    </row>
    <row r="18" spans="1:20" ht="78.75" customHeight="1" thickBot="1">
      <c r="A18" s="112"/>
      <c r="B18" s="386">
        <v>0</v>
      </c>
      <c r="C18" s="387"/>
      <c r="D18" s="388"/>
      <c r="E18" s="389"/>
      <c r="F18" s="390"/>
      <c r="G18" s="389"/>
      <c r="H18" s="391" t="e">
        <f>ROUNDDOWN(F18/D18,3)</f>
        <v>#DIV/0!</v>
      </c>
      <c r="I18" s="392"/>
      <c r="J18" s="41"/>
      <c r="K18" s="386">
        <v>0</v>
      </c>
      <c r="L18" s="387"/>
      <c r="M18" s="388"/>
      <c r="N18" s="389"/>
      <c r="O18" s="390"/>
      <c r="P18" s="389"/>
      <c r="Q18" s="391" t="e">
        <f>ROUNDDOWN(O18/M18,3)</f>
        <v>#DIV/0!</v>
      </c>
      <c r="R18" s="392"/>
    </row>
    <row r="19" spans="1:20" ht="33.75" customHeight="1" thickBot="1">
      <c r="A19" s="157"/>
      <c r="B19" s="383" t="s">
        <v>89</v>
      </c>
      <c r="C19" s="384"/>
      <c r="D19" s="385"/>
      <c r="E19" s="139" t="s">
        <v>43</v>
      </c>
      <c r="F19" s="139" t="s">
        <v>44</v>
      </c>
      <c r="G19" s="139" t="s">
        <v>45</v>
      </c>
      <c r="H19" s="139" t="s">
        <v>46</v>
      </c>
      <c r="I19" s="140"/>
      <c r="J19" s="41"/>
      <c r="K19" s="383" t="s">
        <v>89</v>
      </c>
      <c r="L19" s="384"/>
      <c r="M19" s="385"/>
      <c r="N19" s="139" t="s">
        <v>43</v>
      </c>
      <c r="O19" s="139" t="s">
        <v>44</v>
      </c>
      <c r="P19" s="139" t="s">
        <v>45</v>
      </c>
      <c r="Q19" s="139" t="s">
        <v>46</v>
      </c>
      <c r="R19" s="140"/>
      <c r="T19" s="149" t="str">
        <f>IF(OR(COUNTIF(別紙様式１対応表!$R$20:$R$23,TRUE)&gt;1,COUNTIF(別紙様式１対応表!$R$28:$R$31,TRUE)&gt;1),"いずれか一方のみ選択してください。",IF(OR(AND($D$8&lt;&gt;"",COUNTIF(別紙様式１対応表!$R$20:$R$23,TRUE)&lt;1),AND($M$8&lt;&gt;"",COUNTIF(別紙様式１対応表!$R$28:$R$31,TRUE)&lt;1)),"いずれか1つを選択してください。",""))</f>
        <v/>
      </c>
    </row>
    <row r="20" spans="1:20" ht="24" customHeight="1">
      <c r="A20" s="159" t="str">
        <f>IF(COUNTA('別紙様式１－１'!$F$12:$G$14)+COUNTA('別紙様式１－１'!$F$22:$G22)=0,"一般病棟または結核病棟をお持ちの場合、別紙様式１－１①内「一般病棟」「結核病棟」に係る「届出区分」欄を入力してください。","")</f>
        <v>一般病棟または結核病棟をお持ちの場合、別紙様式１－１①内「一般病棟」「結核病棟」に係る「届出区分」欄を入力してください。</v>
      </c>
      <c r="B20" s="23"/>
      <c r="C20" s="23"/>
      <c r="D20" s="23"/>
      <c r="E20" s="23"/>
      <c r="F20" s="112"/>
      <c r="G20" s="23"/>
      <c r="H20" s="23"/>
      <c r="I20" s="23"/>
      <c r="J20"/>
      <c r="K20" s="112"/>
      <c r="L20" s="23"/>
      <c r="M20" s="23"/>
      <c r="N20" s="23"/>
      <c r="O20" s="23"/>
      <c r="P20" s="158"/>
      <c r="Q20" s="158"/>
    </row>
    <row r="21" spans="1:20" ht="24" customHeight="1">
      <c r="A21" s="112"/>
      <c r="B21" s="23"/>
      <c r="C21" s="23"/>
      <c r="D21" s="23"/>
      <c r="E21" s="23"/>
      <c r="F21" s="112"/>
      <c r="G21" s="23"/>
      <c r="H21" s="23"/>
      <c r="I21" s="23"/>
      <c r="J21" s="23"/>
      <c r="K21" s="112"/>
      <c r="L21" s="23"/>
      <c r="M21" s="23"/>
      <c r="N21" s="23"/>
      <c r="O21" s="23"/>
      <c r="P21" s="405"/>
      <c r="Q21" s="405"/>
    </row>
    <row r="22" spans="1:20" ht="24" customHeight="1">
      <c r="A22" s="112"/>
      <c r="B22" s="23"/>
      <c r="C22" s="23"/>
      <c r="D22" s="23"/>
      <c r="E22" s="23"/>
      <c r="F22" s="112"/>
      <c r="G22" s="23"/>
      <c r="H22" s="23"/>
      <c r="I22" s="23"/>
      <c r="J22" s="23"/>
      <c r="K22" s="112"/>
      <c r="L22" s="23"/>
      <c r="M22" s="23"/>
      <c r="N22" s="23"/>
      <c r="O22" s="23"/>
      <c r="P22" s="405"/>
      <c r="Q22" s="405"/>
    </row>
    <row r="23" spans="1:20" ht="24" customHeight="1">
      <c r="A23" s="112"/>
      <c r="B23" s="23"/>
      <c r="C23" s="23"/>
      <c r="D23" s="23"/>
      <c r="E23" s="23"/>
      <c r="F23" s="112"/>
      <c r="G23" s="23"/>
      <c r="H23" s="23"/>
      <c r="I23" s="23"/>
      <c r="J23" s="23"/>
      <c r="K23" s="112"/>
      <c r="L23" s="23"/>
      <c r="M23" s="23"/>
      <c r="N23" s="23"/>
      <c r="O23" s="23"/>
      <c r="P23" s="405"/>
      <c r="Q23" s="405"/>
    </row>
    <row r="24" spans="1:20" ht="24" customHeight="1">
      <c r="A24" s="112"/>
      <c r="B24" s="23"/>
      <c r="C24" s="23"/>
      <c r="D24" s="23"/>
      <c r="E24" s="23"/>
      <c r="F24" s="112"/>
      <c r="G24" s="23"/>
      <c r="H24" s="23"/>
      <c r="I24" s="23"/>
      <c r="J24" s="23"/>
      <c r="K24" s="112"/>
      <c r="L24" s="23"/>
      <c r="M24" s="23"/>
      <c r="N24" s="23"/>
      <c r="O24" s="23"/>
      <c r="P24" s="405"/>
      <c r="Q24" s="405"/>
    </row>
    <row r="25" spans="1:20" ht="24" customHeight="1">
      <c r="A25" s="112"/>
      <c r="B25" s="23"/>
      <c r="C25" s="23"/>
      <c r="D25" s="23"/>
      <c r="E25" s="23"/>
      <c r="F25" s="112"/>
      <c r="G25" s="23"/>
      <c r="H25" s="23"/>
      <c r="I25" s="23"/>
      <c r="J25" s="23"/>
      <c r="K25" s="112"/>
      <c r="L25" s="23"/>
      <c r="M25" s="23"/>
      <c r="N25" s="23"/>
      <c r="O25" s="23"/>
      <c r="P25" s="405"/>
      <c r="Q25" s="405"/>
    </row>
    <row r="26" spans="1:20" ht="24" customHeight="1">
      <c r="A26" s="112"/>
      <c r="B26" s="23"/>
      <c r="C26" s="23"/>
      <c r="D26" s="23"/>
      <c r="E26" s="23"/>
      <c r="F26" s="112"/>
      <c r="G26" s="23"/>
      <c r="H26" s="23"/>
      <c r="I26" s="23"/>
      <c r="J26" s="23"/>
      <c r="K26" s="112"/>
      <c r="L26" s="23"/>
      <c r="M26" s="23"/>
      <c r="N26" s="23"/>
      <c r="O26" s="23"/>
      <c r="P26" s="405"/>
      <c r="Q26" s="405"/>
    </row>
    <row r="27" spans="1:20" ht="24" customHeight="1">
      <c r="A27" s="112"/>
      <c r="B27" s="23"/>
      <c r="C27" s="23"/>
      <c r="D27" s="23"/>
      <c r="E27" s="23"/>
      <c r="F27" s="112"/>
      <c r="G27" s="23"/>
      <c r="H27" s="23"/>
      <c r="I27" s="23"/>
      <c r="J27" s="23"/>
      <c r="K27" s="112"/>
      <c r="L27" s="23"/>
      <c r="M27" s="23"/>
      <c r="N27" s="23"/>
      <c r="O27" s="23"/>
      <c r="P27" s="405"/>
      <c r="Q27" s="405"/>
    </row>
    <row r="28" spans="1:20" ht="24" customHeight="1">
      <c r="A28" s="112"/>
      <c r="B28" s="23"/>
      <c r="C28" s="23"/>
      <c r="D28" s="23"/>
      <c r="E28" s="23"/>
      <c r="F28" s="112"/>
      <c r="G28" s="23"/>
      <c r="H28" s="23"/>
      <c r="I28" s="23"/>
      <c r="J28" s="23"/>
      <c r="K28" s="112"/>
      <c r="L28" s="23"/>
      <c r="M28" s="23"/>
      <c r="N28" s="23"/>
      <c r="O28" s="23"/>
      <c r="P28" s="405"/>
      <c r="Q28" s="405"/>
    </row>
  </sheetData>
  <mergeCells count="48">
    <mergeCell ref="M3:S3"/>
    <mergeCell ref="A1:S1"/>
    <mergeCell ref="A4:E4"/>
    <mergeCell ref="B7:C11"/>
    <mergeCell ref="D7:I7"/>
    <mergeCell ref="K7:L11"/>
    <mergeCell ref="M7:R7"/>
    <mergeCell ref="D8:I8"/>
    <mergeCell ref="M8:R9"/>
    <mergeCell ref="D9:G9"/>
    <mergeCell ref="H9:I9"/>
    <mergeCell ref="D10:I10"/>
    <mergeCell ref="M10:R10"/>
    <mergeCell ref="G11:I11"/>
    <mergeCell ref="M11:O11"/>
    <mergeCell ref="P11:R11"/>
    <mergeCell ref="K3:L3"/>
    <mergeCell ref="A12:A17"/>
    <mergeCell ref="B12:C17"/>
    <mergeCell ref="D12:I12"/>
    <mergeCell ref="K12:L17"/>
    <mergeCell ref="G4:J4"/>
    <mergeCell ref="D13:E17"/>
    <mergeCell ref="F13:G17"/>
    <mergeCell ref="H13:I17"/>
    <mergeCell ref="D11:F11"/>
    <mergeCell ref="M12:R12"/>
    <mergeCell ref="O13:P17"/>
    <mergeCell ref="Q13:R17"/>
    <mergeCell ref="P28:Q28"/>
    <mergeCell ref="O18:P18"/>
    <mergeCell ref="Q18:R18"/>
    <mergeCell ref="P21:Q21"/>
    <mergeCell ref="P22:Q22"/>
    <mergeCell ref="P23:Q23"/>
    <mergeCell ref="P24:Q24"/>
    <mergeCell ref="P25:Q25"/>
    <mergeCell ref="P26:Q26"/>
    <mergeCell ref="P27:Q27"/>
    <mergeCell ref="M18:N18"/>
    <mergeCell ref="M13:N17"/>
    <mergeCell ref="B19:D19"/>
    <mergeCell ref="K19:M19"/>
    <mergeCell ref="B18:C18"/>
    <mergeCell ref="D18:E18"/>
    <mergeCell ref="F18:G18"/>
    <mergeCell ref="H18:I18"/>
    <mergeCell ref="K18:L18"/>
  </mergeCells>
  <phoneticPr fontId="1"/>
  <conditionalFormatting sqref="H9:I9">
    <cfRule type="expression" dxfId="16" priority="13">
      <formula>AND(COUNTIF($D$8,"④*")+COUNTIF($D$8,"⑤*")=0,$D$8&lt;&gt;"")</formula>
    </cfRule>
  </conditionalFormatting>
  <printOptions horizontalCentered="1" verticalCentered="1"/>
  <pageMargins left="0" right="0" top="0" bottom="0" header="0.31496062992125984" footer="0.31496062992125984"/>
  <pageSetup paperSize="9" scale="88" fitToWidth="0" fitToHeight="0" orientation="landscape" cellComments="asDisplayed" r:id="rId1"/>
  <headerFooter>
    <oddHeader>&amp;L&amp;14【書類番号1】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438150</xdr:colOff>
                    <xdr:row>10</xdr:row>
                    <xdr:rowOff>47625</xdr:rowOff>
                  </from>
                  <to>
                    <xdr:col>4</xdr:col>
                    <xdr:colOff>66675</xdr:colOff>
                    <xdr:row>10</xdr:row>
                    <xdr:rowOff>352425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342900</xdr:colOff>
                    <xdr:row>10</xdr:row>
                    <xdr:rowOff>38100</xdr:rowOff>
                  </from>
                  <to>
                    <xdr:col>6</xdr:col>
                    <xdr:colOff>581025</xdr:colOff>
                    <xdr:row>10</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438150</xdr:colOff>
                    <xdr:row>10</xdr:row>
                    <xdr:rowOff>47625</xdr:rowOff>
                  </from>
                  <to>
                    <xdr:col>13</xdr:col>
                    <xdr:colOff>66675</xdr:colOff>
                    <xdr:row>10</xdr:row>
                    <xdr:rowOff>352425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15</xdr:col>
                    <xdr:colOff>342900</xdr:colOff>
                    <xdr:row>10</xdr:row>
                    <xdr:rowOff>38100</xdr:rowOff>
                  </from>
                  <to>
                    <xdr:col>15</xdr:col>
                    <xdr:colOff>581025</xdr:colOff>
                    <xdr:row>10</xdr:row>
                    <xdr:rowOff>342900</xdr:rowOff>
                  </to>
                </anchor>
              </controlPr>
            </control>
          </mc:Choice>
        </mc:AlternateContent>
        <mc:AlternateContent xmlns:mc="http://schemas.openxmlformats.org/markup-compatibility/2006">
          <mc:Choice Requires="x14">
            <control shapeId="55315" r:id="rId8" name="Check Box 19">
              <controlPr defaultSize="0" autoFill="0" autoLine="0" autoPict="0">
                <anchor moveWithCells="1">
                  <from>
                    <xdr:col>5</xdr:col>
                    <xdr:colOff>95250</xdr:colOff>
                    <xdr:row>18</xdr:row>
                    <xdr:rowOff>47625</xdr:rowOff>
                  </from>
                  <to>
                    <xdr:col>5</xdr:col>
                    <xdr:colOff>323850</xdr:colOff>
                    <xdr:row>18</xdr:row>
                    <xdr:rowOff>361950</xdr:rowOff>
                  </to>
                </anchor>
              </controlPr>
            </control>
          </mc:Choice>
        </mc:AlternateContent>
        <mc:AlternateContent xmlns:mc="http://schemas.openxmlformats.org/markup-compatibility/2006">
          <mc:Choice Requires="x14">
            <control shapeId="55316" r:id="rId9" name="Check Box 20">
              <controlPr defaultSize="0" autoFill="0" autoLine="0" autoPict="0">
                <anchor moveWithCells="1">
                  <from>
                    <xdr:col>6</xdr:col>
                    <xdr:colOff>95250</xdr:colOff>
                    <xdr:row>18</xdr:row>
                    <xdr:rowOff>47625</xdr:rowOff>
                  </from>
                  <to>
                    <xdr:col>6</xdr:col>
                    <xdr:colOff>323850</xdr:colOff>
                    <xdr:row>18</xdr:row>
                    <xdr:rowOff>361950</xdr:rowOff>
                  </to>
                </anchor>
              </controlPr>
            </control>
          </mc:Choice>
        </mc:AlternateContent>
        <mc:AlternateContent xmlns:mc="http://schemas.openxmlformats.org/markup-compatibility/2006">
          <mc:Choice Requires="x14">
            <control shapeId="55317" r:id="rId10" name="Check Box 21">
              <controlPr defaultSize="0" autoFill="0" autoLine="0" autoPict="0">
                <anchor moveWithCells="1">
                  <from>
                    <xdr:col>7</xdr:col>
                    <xdr:colOff>95250</xdr:colOff>
                    <xdr:row>18</xdr:row>
                    <xdr:rowOff>47625</xdr:rowOff>
                  </from>
                  <to>
                    <xdr:col>7</xdr:col>
                    <xdr:colOff>323850</xdr:colOff>
                    <xdr:row>18</xdr:row>
                    <xdr:rowOff>361950</xdr:rowOff>
                  </to>
                </anchor>
              </controlPr>
            </control>
          </mc:Choice>
        </mc:AlternateContent>
        <mc:AlternateContent xmlns:mc="http://schemas.openxmlformats.org/markup-compatibility/2006">
          <mc:Choice Requires="x14">
            <control shapeId="55318" r:id="rId11" name="Check Box 22">
              <controlPr defaultSize="0" autoFill="0" autoLine="0" autoPict="0">
                <anchor moveWithCells="1">
                  <from>
                    <xdr:col>4</xdr:col>
                    <xdr:colOff>95250</xdr:colOff>
                    <xdr:row>18</xdr:row>
                    <xdr:rowOff>47625</xdr:rowOff>
                  </from>
                  <to>
                    <xdr:col>4</xdr:col>
                    <xdr:colOff>323850</xdr:colOff>
                    <xdr:row>18</xdr:row>
                    <xdr:rowOff>352425</xdr:rowOff>
                  </to>
                </anchor>
              </controlPr>
            </control>
          </mc:Choice>
        </mc:AlternateContent>
        <mc:AlternateContent xmlns:mc="http://schemas.openxmlformats.org/markup-compatibility/2006">
          <mc:Choice Requires="x14">
            <control shapeId="55319" r:id="rId12" name="Check Box 23">
              <controlPr defaultSize="0" autoFill="0" autoLine="0" autoPict="0">
                <anchor moveWithCells="1">
                  <from>
                    <xdr:col>14</xdr:col>
                    <xdr:colOff>95250</xdr:colOff>
                    <xdr:row>18</xdr:row>
                    <xdr:rowOff>47625</xdr:rowOff>
                  </from>
                  <to>
                    <xdr:col>14</xdr:col>
                    <xdr:colOff>323850</xdr:colOff>
                    <xdr:row>18</xdr:row>
                    <xdr:rowOff>352425</xdr:rowOff>
                  </to>
                </anchor>
              </controlPr>
            </control>
          </mc:Choice>
        </mc:AlternateContent>
        <mc:AlternateContent xmlns:mc="http://schemas.openxmlformats.org/markup-compatibility/2006">
          <mc:Choice Requires="x14">
            <control shapeId="55320" r:id="rId13" name="Check Box 24">
              <controlPr defaultSize="0" autoFill="0" autoLine="0" autoPict="0">
                <anchor moveWithCells="1">
                  <from>
                    <xdr:col>15</xdr:col>
                    <xdr:colOff>95250</xdr:colOff>
                    <xdr:row>18</xdr:row>
                    <xdr:rowOff>47625</xdr:rowOff>
                  </from>
                  <to>
                    <xdr:col>15</xdr:col>
                    <xdr:colOff>323850</xdr:colOff>
                    <xdr:row>18</xdr:row>
                    <xdr:rowOff>352425</xdr:rowOff>
                  </to>
                </anchor>
              </controlPr>
            </control>
          </mc:Choice>
        </mc:AlternateContent>
        <mc:AlternateContent xmlns:mc="http://schemas.openxmlformats.org/markup-compatibility/2006">
          <mc:Choice Requires="x14">
            <control shapeId="55321" r:id="rId14" name="Check Box 25">
              <controlPr defaultSize="0" autoFill="0" autoLine="0" autoPict="0">
                <anchor moveWithCells="1">
                  <from>
                    <xdr:col>16</xdr:col>
                    <xdr:colOff>95250</xdr:colOff>
                    <xdr:row>18</xdr:row>
                    <xdr:rowOff>47625</xdr:rowOff>
                  </from>
                  <to>
                    <xdr:col>16</xdr:col>
                    <xdr:colOff>323850</xdr:colOff>
                    <xdr:row>18</xdr:row>
                    <xdr:rowOff>352425</xdr:rowOff>
                  </to>
                </anchor>
              </controlPr>
            </control>
          </mc:Choice>
        </mc:AlternateContent>
        <mc:AlternateContent xmlns:mc="http://schemas.openxmlformats.org/markup-compatibility/2006">
          <mc:Choice Requires="x14">
            <control shapeId="55322" r:id="rId15" name="Check Box 26">
              <controlPr defaultSize="0" autoFill="0" autoLine="0" autoPict="0">
                <anchor moveWithCells="1">
                  <from>
                    <xdr:col>13</xdr:col>
                    <xdr:colOff>95250</xdr:colOff>
                    <xdr:row>18</xdr:row>
                    <xdr:rowOff>47625</xdr:rowOff>
                  </from>
                  <to>
                    <xdr:col>13</xdr:col>
                    <xdr:colOff>323850</xdr:colOff>
                    <xdr:row>18</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6D658DAD-9929-4A33-8E76-B7C6E7E51392}">
            <xm:f>COUNTIF(別紙様式１対応表!$R$18:$R$19,TRUE)&gt;1</xm:f>
            <x14:dxf>
              <fill>
                <patternFill>
                  <bgColor rgb="FFFF0000"/>
                </patternFill>
              </fill>
            </x14:dxf>
          </x14:cfRule>
          <xm:sqref>D11:I11</xm:sqref>
        </x14:conditionalFormatting>
        <x14:conditionalFormatting xmlns:xm="http://schemas.microsoft.com/office/excel/2006/main">
          <x14:cfRule type="expression" priority="5" id="{692B30D9-2574-44AB-B9AA-16BACEB97B88}">
            <xm:f>COUNTIF('別紙様式１－１'!$F$12:$F$14,"①*")+COUNTIF('別紙様式１－１'!$F$12:$F$14,"②－１*")+COUNTIF('別紙様式１－１'!$F$12:$F$14,"③*")+COUNTIF('別紙様式１－１'!$F$12:$F$14,"④*")+COUNTIF('別紙様式１－１'!$F$12:$F$14,"⑤*")+COUNTIF('別紙様式１－１'!$F$22,"③*")=0</xm:f>
            <x14:dxf>
              <fill>
                <patternFill>
                  <bgColor theme="1" tint="0.34998626667073579"/>
                </patternFill>
              </fill>
            </x14:dxf>
          </x14:cfRule>
          <xm:sqref>A1:S1 A20:S20 A3:S18 A2:K2</xm:sqref>
        </x14:conditionalFormatting>
        <x14:conditionalFormatting xmlns:xm="http://schemas.microsoft.com/office/excel/2006/main">
          <x14:cfRule type="expression" priority="2" id="{52B6D7AA-4794-4F21-AAD8-3710E5FAFC07}">
            <xm:f>COUNTIF('別紙様式１－１'!$F$12:$F$14,"①*")+COUNTIF('別紙様式１－１'!$F$12:$F$14,"②－１*")+COUNTIF('別紙様式１－１'!$F$12:$F$14,"③*")+COUNTIF('別紙様式１－１'!$F$12:$F$14,"④*")+COUNTIF('別紙様式１－１'!$F$12:$F$14,"⑤*")+COUNTIF('別紙様式１－１'!$F$22,"③*")=0</xm:f>
            <x14:dxf>
              <fill>
                <patternFill>
                  <bgColor theme="1" tint="0.34998626667073579"/>
                </patternFill>
              </fill>
            </x14:dxf>
          </x14:cfRule>
          <xm:sqref>A19:S19</xm:sqref>
        </x14:conditionalFormatting>
        <x14:conditionalFormatting xmlns:xm="http://schemas.microsoft.com/office/excel/2006/main">
          <x14:cfRule type="expression" priority="3" id="{202E78B6-957D-4F6C-A0D1-B15CE638A613}">
            <xm:f>COUNTIF(別紙様式１対応表!$R$20:$R$23,TRUE)&gt;1</xm:f>
            <x14:dxf>
              <fill>
                <patternFill>
                  <bgColor rgb="FFFF0000"/>
                </patternFill>
              </fill>
            </x14:dxf>
          </x14:cfRule>
          <xm:sqref>E19:I19</xm:sqref>
        </x14:conditionalFormatting>
        <x14:conditionalFormatting xmlns:xm="http://schemas.microsoft.com/office/excel/2006/main">
          <x14:cfRule type="expression" priority="24" id="{6A00E1FA-77E7-4A5B-90BE-E1B4E6344FCC}">
            <xm:f>COUNTIF(別紙様式１対応表!$R$26:$R$27,TRUE)&gt;1</xm:f>
            <x14:dxf>
              <fill>
                <patternFill>
                  <bgColor rgb="FFFF0000"/>
                </patternFill>
              </fill>
            </x14:dxf>
          </x14:cfRule>
          <xm:sqref>M11:R11</xm:sqref>
        </x14:conditionalFormatting>
        <x14:conditionalFormatting xmlns:xm="http://schemas.microsoft.com/office/excel/2006/main">
          <x14:cfRule type="expression" priority="29" id="{CBC6215B-F2D2-4BC0-AB97-DEE08095F5BD}">
            <xm:f>COUNTIF(別紙様式１対応表!$R$28:$R$31,TRUE)&gt;1</xm:f>
            <x14:dxf>
              <fill>
                <patternFill>
                  <bgColor rgb="FFFF0000"/>
                </patternFill>
              </fill>
            </x14:dxf>
          </x14:cfRule>
          <xm:sqref>N19:R19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別紙様式１対応表!$L$2:$L$6</xm:f>
          </x14:formula1>
          <xm:sqref>H9:I9</xm:sqref>
        </x14:dataValidation>
        <x14:dataValidation type="list" allowBlank="1" showInputMessage="1" showErrorMessage="1" xr:uid="{00000000-0002-0000-0100-000001000000}">
          <x14:formula1>
            <xm:f>別紙様式１対応表!$K$2:$K$15</xm:f>
          </x14:formula1>
          <xm:sqref>D8:I8</xm:sqref>
        </x14:dataValidation>
        <x14:dataValidation type="list" allowBlank="1" showInputMessage="1" showErrorMessage="1" xr:uid="{00000000-0002-0000-0100-000002000000}">
          <x14:formula1>
            <xm:f>別紙様式１対応表!$K$19:$K$20</xm:f>
          </x14:formula1>
          <xm:sqref>M8:R9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5"/>
  <sheetViews>
    <sheetView view="pageBreakPreview" zoomScale="85" zoomScaleNormal="80" zoomScaleSheetLayoutView="85" zoomScalePageLayoutView="85" workbookViewId="0"/>
  </sheetViews>
  <sheetFormatPr defaultColWidth="8.125" defaultRowHeight="24" customHeight="1"/>
  <cols>
    <col min="1" max="7" width="8.125" style="2"/>
    <col min="8" max="8" width="8.125" style="2" customWidth="1"/>
    <col min="9" max="11" width="8.125" style="2"/>
    <col min="12" max="12" width="8.125" style="2" customWidth="1"/>
    <col min="13" max="17" width="8.125" style="2"/>
    <col min="18" max="18" width="8.125" style="2" customWidth="1"/>
    <col min="19" max="19" width="8.875" style="2" bestFit="1" customWidth="1"/>
    <col min="20" max="16384" width="8.125" style="2"/>
  </cols>
  <sheetData>
    <row r="1" spans="1:19" s="24" customFormat="1" ht="27.95" customHeight="1" thickBot="1">
      <c r="A1" s="16"/>
      <c r="B1" s="428" t="s">
        <v>462</v>
      </c>
      <c r="C1" s="428"/>
      <c r="D1" s="428"/>
      <c r="E1" s="428"/>
      <c r="F1" s="428"/>
      <c r="G1" s="428"/>
      <c r="H1" s="428"/>
      <c r="I1" s="428"/>
      <c r="J1" s="428"/>
      <c r="K1" s="428"/>
      <c r="L1" s="428"/>
      <c r="M1" s="428"/>
      <c r="N1" s="428"/>
      <c r="O1" s="428"/>
      <c r="P1" s="428"/>
      <c r="Q1" s="428"/>
    </row>
    <row r="2" spans="1:19" s="24" customFormat="1" ht="27.95" customHeight="1" thickBot="1">
      <c r="A2" s="16"/>
      <c r="B2" s="1"/>
      <c r="C2" s="16"/>
      <c r="D2" s="16"/>
      <c r="E2" s="16"/>
      <c r="G2" s="16"/>
      <c r="H2" s="16"/>
      <c r="I2" s="16"/>
      <c r="J2" s="16"/>
      <c r="K2" s="16"/>
      <c r="L2" s="202" t="s">
        <v>34</v>
      </c>
      <c r="M2" s="203"/>
      <c r="N2" s="203"/>
      <c r="O2" s="204"/>
      <c r="P2" s="205" t="s">
        <v>447</v>
      </c>
      <c r="Q2" s="206"/>
      <c r="R2" s="210"/>
    </row>
    <row r="3" spans="1:19" s="24" customFormat="1" ht="24.75" customHeight="1" thickBot="1">
      <c r="A3" s="35" t="s">
        <v>25</v>
      </c>
      <c r="B3" s="25"/>
      <c r="C3" s="25"/>
      <c r="D3" s="25"/>
      <c r="J3" s="409" t="s">
        <v>95</v>
      </c>
      <c r="K3" s="409"/>
      <c r="L3" s="427" t="s">
        <v>446</v>
      </c>
      <c r="M3" s="427"/>
      <c r="N3" s="427"/>
      <c r="O3" s="427"/>
      <c r="P3" s="427"/>
      <c r="Q3" s="427"/>
      <c r="R3" s="427"/>
    </row>
    <row r="4" spans="1:19" s="24" customFormat="1" ht="27.75" customHeight="1" thickTop="1" thickBot="1">
      <c r="A4" s="104" t="s">
        <v>40</v>
      </c>
      <c r="B4" s="104"/>
      <c r="C4" s="104"/>
      <c r="D4" s="105"/>
      <c r="E4" s="105"/>
      <c r="G4" s="491" t="s">
        <v>41</v>
      </c>
      <c r="H4" s="491"/>
      <c r="I4" s="492"/>
      <c r="J4" s="71">
        <f>'別紙様式１－１'!AC4</f>
        <v>0</v>
      </c>
      <c r="K4" s="71">
        <f>'別紙様式１－１'!AD4</f>
        <v>0</v>
      </c>
      <c r="L4" s="72">
        <f>'別紙様式１－１'!AE4</f>
        <v>0</v>
      </c>
      <c r="M4" s="73">
        <f>'別紙様式１－１'!AF4</f>
        <v>0</v>
      </c>
      <c r="N4" s="73">
        <f>'別紙様式１－１'!AG4</f>
        <v>0</v>
      </c>
      <c r="O4" s="73">
        <f>'別紙様式１－１'!AH4</f>
        <v>0</v>
      </c>
      <c r="P4" s="73">
        <f>'別紙様式１－１'!AI4</f>
        <v>0</v>
      </c>
      <c r="Q4" s="73">
        <f>'別紙様式１－１'!AJ4</f>
        <v>0</v>
      </c>
      <c r="R4" s="73">
        <f>'別紙様式１－１'!AK4</f>
        <v>0</v>
      </c>
    </row>
    <row r="5" spans="1:19" s="24" customFormat="1" ht="10.5" customHeight="1">
      <c r="A5" s="106"/>
      <c r="B5" s="493" t="s">
        <v>42</v>
      </c>
      <c r="C5" s="493"/>
      <c r="D5" s="493"/>
      <c r="E5" s="493"/>
      <c r="F5" s="107"/>
      <c r="G5" s="107"/>
      <c r="H5" s="107"/>
      <c r="I5" s="107"/>
      <c r="J5" s="107"/>
      <c r="K5" s="107"/>
      <c r="L5" s="107"/>
      <c r="M5" s="107"/>
      <c r="N5" s="107"/>
      <c r="O5" s="107"/>
      <c r="P5" s="107"/>
      <c r="Q5" s="107"/>
      <c r="R5"/>
      <c r="S5"/>
    </row>
    <row r="6" spans="1:19" s="24" customFormat="1" ht="10.5" customHeight="1">
      <c r="A6" s="106"/>
      <c r="B6" s="493"/>
      <c r="C6" s="493"/>
      <c r="D6" s="493"/>
      <c r="E6" s="493"/>
      <c r="F6" s="108"/>
      <c r="G6" s="108"/>
      <c r="H6" s="108"/>
      <c r="I6" s="108"/>
      <c r="J6" s="108"/>
      <c r="K6" s="108"/>
      <c r="L6" s="108"/>
      <c r="M6" s="108"/>
      <c r="N6" s="108"/>
      <c r="O6" s="108"/>
      <c r="P6" s="108"/>
      <c r="Q6" s="108"/>
      <c r="R6"/>
      <c r="S6"/>
    </row>
    <row r="7" spans="1:19" s="24" customFormat="1" ht="13.5" customHeight="1">
      <c r="B7" s="108" t="s">
        <v>76</v>
      </c>
      <c r="C7" s="108"/>
      <c r="D7" s="108"/>
      <c r="E7" s="108"/>
      <c r="F7" s="108"/>
      <c r="G7" s="108"/>
      <c r="H7" s="108"/>
      <c r="I7" s="108" t="s">
        <v>86</v>
      </c>
      <c r="J7" s="108"/>
      <c r="K7" s="108"/>
      <c r="M7" s="108"/>
      <c r="N7" s="108"/>
      <c r="O7" s="108"/>
      <c r="P7" s="108"/>
      <c r="Q7" s="108"/>
      <c r="R7" s="108"/>
    </row>
    <row r="8" spans="1:19" s="24" customFormat="1" ht="13.5" customHeight="1">
      <c r="B8" s="108" t="s">
        <v>77</v>
      </c>
      <c r="C8" s="108"/>
      <c r="D8" s="108"/>
      <c r="E8" s="108"/>
      <c r="F8" s="108"/>
      <c r="G8" s="108"/>
      <c r="H8" s="108"/>
      <c r="I8" s="108" t="s">
        <v>85</v>
      </c>
      <c r="J8" s="108"/>
      <c r="K8" s="108"/>
      <c r="L8" s="108"/>
      <c r="M8" s="108"/>
      <c r="N8" s="108"/>
      <c r="O8" s="108"/>
      <c r="P8" s="108"/>
      <c r="Q8" s="108"/>
      <c r="R8" s="108"/>
    </row>
    <row r="9" spans="1:19" s="24" customFormat="1" ht="10.5" customHeight="1">
      <c r="B9" s="108"/>
      <c r="C9" s="108"/>
      <c r="D9" s="108"/>
      <c r="E9" s="108"/>
      <c r="F9" s="108"/>
      <c r="G9" s="108"/>
      <c r="H9" s="108"/>
      <c r="I9" s="108"/>
      <c r="J9" s="108"/>
      <c r="K9" s="108"/>
      <c r="L9" s="108"/>
      <c r="M9" s="108"/>
      <c r="N9" s="108"/>
      <c r="O9" s="108"/>
      <c r="P9" s="108"/>
      <c r="Q9" s="108"/>
      <c r="R9" s="108"/>
    </row>
    <row r="10" spans="1:19" s="24" customFormat="1" ht="31.5" customHeight="1" thickBot="1">
      <c r="A10" s="108"/>
      <c r="B10" s="494" t="s">
        <v>463</v>
      </c>
      <c r="C10" s="495"/>
      <c r="D10" s="495"/>
      <c r="E10" s="495"/>
      <c r="F10" s="495"/>
      <c r="G10" s="495"/>
      <c r="H10" s="495"/>
      <c r="I10" s="495"/>
      <c r="J10" s="495"/>
      <c r="K10" s="496"/>
      <c r="L10" s="500" t="s">
        <v>389</v>
      </c>
      <c r="M10" s="501"/>
      <c r="N10" s="500" t="s">
        <v>390</v>
      </c>
      <c r="O10" s="501"/>
      <c r="P10" s="503" t="s">
        <v>391</v>
      </c>
      <c r="Q10" s="501"/>
      <c r="R10" s="502"/>
    </row>
    <row r="11" spans="1:19" s="24" customFormat="1" ht="50.25" customHeight="1" thickBot="1">
      <c r="A11" s="109"/>
      <c r="B11" s="497"/>
      <c r="C11" s="498"/>
      <c r="D11" s="498"/>
      <c r="E11" s="498"/>
      <c r="F11" s="498"/>
      <c r="G11" s="498"/>
      <c r="H11" s="498"/>
      <c r="I11" s="498"/>
      <c r="J11" s="498"/>
      <c r="K11" s="499"/>
      <c r="L11" s="26" t="s">
        <v>452</v>
      </c>
      <c r="M11" s="52" t="str">
        <f>SUBSTITUTE(LEFT('別紙様式１－１'!$F$12,1)&amp;LEFT('別紙様式１－１'!$F$13,1)&amp;LEFT('別紙様式１－１'!$F$14,1),"⑨","")</f>
        <v/>
      </c>
      <c r="N11" s="131" t="s">
        <v>452</v>
      </c>
      <c r="O11" s="52" t="str">
        <f>SUBSTITUTE(LEFT('別紙様式１－１'!$F$16,1)&amp;LEFT('別紙様式１－１'!$F$17,1),"⑬","")</f>
        <v/>
      </c>
      <c r="P11" s="504" t="s">
        <v>408</v>
      </c>
      <c r="Q11" s="505"/>
      <c r="R11" s="502"/>
    </row>
    <row r="12" spans="1:19" s="24" customFormat="1" ht="21.95" customHeight="1">
      <c r="A12" s="107"/>
      <c r="B12" s="195" t="s">
        <v>43</v>
      </c>
      <c r="C12" s="27" t="s">
        <v>464</v>
      </c>
      <c r="D12" s="27"/>
      <c r="E12" s="27"/>
      <c r="F12" s="27"/>
      <c r="G12" s="27"/>
      <c r="H12" s="27"/>
      <c r="I12" s="27"/>
      <c r="J12" s="27"/>
      <c r="K12" s="27"/>
      <c r="L12" s="119"/>
      <c r="M12" s="120" t="s">
        <v>26</v>
      </c>
      <c r="N12" s="119"/>
      <c r="O12" s="120" t="s">
        <v>26</v>
      </c>
      <c r="P12" s="119"/>
      <c r="Q12" s="120" t="s">
        <v>26</v>
      </c>
      <c r="R12" s="105"/>
    </row>
    <row r="13" spans="1:19" s="24" customFormat="1" ht="21.95" customHeight="1">
      <c r="A13" s="107"/>
      <c r="B13" s="29" t="s">
        <v>44</v>
      </c>
      <c r="C13" s="30" t="s">
        <v>27</v>
      </c>
      <c r="D13" s="30"/>
      <c r="E13" s="30"/>
      <c r="F13" s="30"/>
      <c r="G13" s="30"/>
      <c r="H13" s="30"/>
      <c r="I13" s="30"/>
      <c r="J13" s="30"/>
      <c r="K13" s="30"/>
      <c r="L13" s="119"/>
      <c r="M13" s="120" t="s">
        <v>26</v>
      </c>
      <c r="N13" s="119"/>
      <c r="O13" s="120" t="s">
        <v>26</v>
      </c>
      <c r="P13" s="119"/>
      <c r="Q13" s="120" t="s">
        <v>26</v>
      </c>
      <c r="R13" s="28"/>
      <c r="S13" s="151" t="str">
        <f>IF(OR($L$12&lt;$L$13,$N$12&lt;$N$13,$P$12&lt;$P$13),"①の患者数を見直してください。","")</f>
        <v/>
      </c>
    </row>
    <row r="14" spans="1:19" s="24" customFormat="1" ht="21.95" customHeight="1">
      <c r="B14" s="29" t="s">
        <v>45</v>
      </c>
      <c r="C14" s="27" t="s">
        <v>28</v>
      </c>
      <c r="D14" s="30"/>
      <c r="E14" s="30"/>
      <c r="F14" s="30"/>
      <c r="G14" s="30"/>
      <c r="H14" s="30"/>
      <c r="I14" s="30"/>
      <c r="J14" s="30"/>
      <c r="K14" s="30"/>
      <c r="L14" s="119"/>
      <c r="M14" s="120" t="s">
        <v>26</v>
      </c>
      <c r="N14" s="119"/>
      <c r="O14" s="120" t="s">
        <v>26</v>
      </c>
      <c r="P14" s="119"/>
      <c r="Q14" s="120" t="s">
        <v>26</v>
      </c>
      <c r="R14" s="41"/>
      <c r="S14" s="151" t="str">
        <f>IF(OR($L$13&lt;$L$14,$N$13&lt;$N$14,$P$13&lt;$P$14),"②の患者数を見直してください。","")</f>
        <v/>
      </c>
    </row>
    <row r="15" spans="1:19" s="24" customFormat="1" ht="21.75" customHeight="1" thickBot="1">
      <c r="B15" s="29" t="s">
        <v>46</v>
      </c>
      <c r="C15" s="27" t="s">
        <v>47</v>
      </c>
      <c r="D15" s="27"/>
      <c r="E15" s="27"/>
      <c r="F15" s="27"/>
      <c r="G15" s="27"/>
      <c r="H15" s="27"/>
      <c r="I15" s="27"/>
      <c r="J15" s="27"/>
      <c r="K15" s="27"/>
      <c r="L15" s="119">
        <f>L13-L14</f>
        <v>0</v>
      </c>
      <c r="M15" s="124" t="s">
        <v>26</v>
      </c>
      <c r="N15" s="119">
        <f>N13-N14</f>
        <v>0</v>
      </c>
      <c r="O15" s="120" t="s">
        <v>26</v>
      </c>
      <c r="P15" s="119">
        <f>P13-P14</f>
        <v>0</v>
      </c>
      <c r="Q15" s="120" t="s">
        <v>26</v>
      </c>
      <c r="R15" s="41"/>
      <c r="S15" s="151" t="str">
        <f>IF(OR($L$15&lt;0,$N$15&lt;0,$P$15&lt;0,$L$13-$L$14&lt;&gt;$L$15,$N$13-$N$14&lt;&gt;$N$15,$P$13-$P$14&lt;&gt;$P$15),"②③各欄の患者数を見直してください。","")</f>
        <v/>
      </c>
    </row>
    <row r="16" spans="1:19" s="122" customFormat="1" ht="17.25" customHeight="1" thickBot="1">
      <c r="B16" s="134"/>
      <c r="C16" s="134"/>
      <c r="D16" s="134"/>
      <c r="E16" s="134"/>
      <c r="F16" s="134"/>
      <c r="G16" s="134"/>
      <c r="H16" s="134"/>
      <c r="I16" s="134"/>
      <c r="J16" s="134"/>
      <c r="K16" s="135" t="s">
        <v>465</v>
      </c>
      <c r="L16" s="136" t="s">
        <v>84</v>
      </c>
      <c r="M16" s="138" t="str">
        <f>IF(L13-L14=L15,"○","✕")</f>
        <v>○</v>
      </c>
      <c r="N16" s="136" t="s">
        <v>84</v>
      </c>
      <c r="O16" s="138" t="str">
        <f>IF(N13-N14=N15,"○","✕")</f>
        <v>○</v>
      </c>
      <c r="P16" s="136" t="s">
        <v>84</v>
      </c>
      <c r="Q16" s="138" t="str">
        <f>IF(P13-P14=P15,"○","✕")</f>
        <v>○</v>
      </c>
      <c r="R16" s="123"/>
    </row>
    <row r="17" spans="1:19" s="122" customFormat="1" ht="18.75">
      <c r="B17" s="134"/>
      <c r="C17" s="134"/>
      <c r="D17" s="134"/>
      <c r="E17" s="134"/>
      <c r="F17" s="134"/>
      <c r="G17" s="134"/>
      <c r="H17" s="134"/>
      <c r="I17" s="134"/>
      <c r="J17" s="134"/>
      <c r="K17" s="134"/>
      <c r="L17" s="137"/>
      <c r="M17" s="137"/>
      <c r="N17" s="137"/>
      <c r="O17" s="137"/>
      <c r="P17" s="137"/>
      <c r="Q17" s="137"/>
      <c r="R17" s="123"/>
      <c r="S17" s="151" t="str">
        <f>IF(COUNTIF(別紙様式１対応表!R34:R38,TRUE)=0,"⑤欄については、該当するものを選択してください。","")</f>
        <v>⑤欄については、該当するものを選択してください。</v>
      </c>
    </row>
    <row r="18" spans="1:19" s="24" customFormat="1" ht="15.75" customHeight="1">
      <c r="B18" s="462" t="s">
        <v>48</v>
      </c>
      <c r="C18" s="483" t="s">
        <v>448</v>
      </c>
      <c r="D18" s="483"/>
      <c r="E18" s="483"/>
      <c r="F18" s="483"/>
      <c r="G18" s="483"/>
      <c r="H18" s="483"/>
      <c r="I18" s="483"/>
      <c r="J18" s="484"/>
      <c r="K18" s="187"/>
      <c r="L18" s="476" t="s">
        <v>400</v>
      </c>
      <c r="M18" s="477"/>
      <c r="N18" s="477"/>
      <c r="O18" s="477"/>
      <c r="P18" s="477"/>
      <c r="Q18" s="155">
        <v>0</v>
      </c>
      <c r="R18" s="28"/>
      <c r="S18" s="151" t="str">
        <f>IF(AND(別紙様式１対応表!$R34=TRUE,$Q18=0),"台数を入力してください。","")</f>
        <v/>
      </c>
    </row>
    <row r="19" spans="1:19" s="24" customFormat="1" ht="15.75" customHeight="1">
      <c r="B19" s="463"/>
      <c r="C19" s="485"/>
      <c r="D19" s="485"/>
      <c r="E19" s="485"/>
      <c r="F19" s="485"/>
      <c r="G19" s="485"/>
      <c r="H19" s="485"/>
      <c r="I19" s="485"/>
      <c r="J19" s="486"/>
      <c r="K19" s="188"/>
      <c r="L19" s="478" t="s">
        <v>401</v>
      </c>
      <c r="M19" s="479"/>
      <c r="N19" s="479"/>
      <c r="O19" s="479"/>
      <c r="P19" s="479"/>
      <c r="Q19" s="156">
        <v>0</v>
      </c>
      <c r="R19" s="28"/>
      <c r="S19" s="151" t="str">
        <f>IF(AND(別紙様式１対応表!$R35=TRUE,$Q19=0),"台数を入力してください。","")</f>
        <v/>
      </c>
    </row>
    <row r="20" spans="1:19" s="24" customFormat="1" ht="15.75" customHeight="1">
      <c r="B20" s="463"/>
      <c r="C20" s="485"/>
      <c r="D20" s="485"/>
      <c r="E20" s="485"/>
      <c r="F20" s="485"/>
      <c r="G20" s="485"/>
      <c r="H20" s="485"/>
      <c r="I20" s="485"/>
      <c r="J20" s="486"/>
      <c r="K20" s="188"/>
      <c r="L20" s="489" t="s">
        <v>392</v>
      </c>
      <c r="M20" s="489"/>
      <c r="N20" s="489"/>
      <c r="O20" s="489"/>
      <c r="P20" s="489"/>
      <c r="Q20" s="489"/>
      <c r="R20" s="28"/>
      <c r="S20" s="151"/>
    </row>
    <row r="21" spans="1:19" s="24" customFormat="1" ht="15.75" customHeight="1">
      <c r="B21" s="463"/>
      <c r="C21" s="487" t="s">
        <v>466</v>
      </c>
      <c r="D21" s="487"/>
      <c r="E21" s="487"/>
      <c r="F21" s="487"/>
      <c r="G21" s="487"/>
      <c r="H21" s="487"/>
      <c r="I21" s="487"/>
      <c r="J21" s="487"/>
      <c r="K21" s="188"/>
      <c r="L21" s="489" t="s">
        <v>393</v>
      </c>
      <c r="M21" s="489"/>
      <c r="N21" s="489"/>
      <c r="O21" s="489"/>
      <c r="P21" s="489"/>
      <c r="Q21" s="489"/>
      <c r="R21" s="28"/>
      <c r="S21" s="151"/>
    </row>
    <row r="22" spans="1:19" s="24" customFormat="1" ht="15.75" customHeight="1">
      <c r="B22" s="463"/>
      <c r="C22" s="487"/>
      <c r="D22" s="487"/>
      <c r="E22" s="487"/>
      <c r="F22" s="487"/>
      <c r="G22" s="487"/>
      <c r="H22" s="487"/>
      <c r="I22" s="487"/>
      <c r="J22" s="487"/>
      <c r="K22" s="188"/>
      <c r="L22" s="480" t="s">
        <v>402</v>
      </c>
      <c r="M22" s="481"/>
      <c r="N22" s="481"/>
      <c r="O22" s="481"/>
      <c r="P22" s="481"/>
      <c r="Q22" s="482"/>
      <c r="R22" s="28"/>
      <c r="S22" s="151" t="str">
        <f>IF(AND(別紙様式１対応表!$R38=TRUE,$L$23=""),"整備状況を記載してください。","")</f>
        <v/>
      </c>
    </row>
    <row r="23" spans="1:19" s="24" customFormat="1" ht="26.25" customHeight="1">
      <c r="B23" s="464"/>
      <c r="C23" s="488"/>
      <c r="D23" s="488"/>
      <c r="E23" s="488"/>
      <c r="F23" s="488"/>
      <c r="G23" s="488"/>
      <c r="H23" s="488"/>
      <c r="I23" s="488"/>
      <c r="J23" s="488"/>
      <c r="K23" s="189"/>
      <c r="L23" s="490"/>
      <c r="M23" s="490"/>
      <c r="N23" s="490"/>
      <c r="O23" s="490"/>
      <c r="P23" s="490"/>
      <c r="Q23" s="490"/>
      <c r="R23" s="28"/>
      <c r="S23" s="151"/>
    </row>
    <row r="24" spans="1:19" s="24" customFormat="1" ht="11.25" customHeight="1">
      <c r="A24" s="41"/>
      <c r="B24" s="41"/>
      <c r="C24" s="41"/>
      <c r="D24" s="41"/>
      <c r="E24" s="41"/>
      <c r="F24" s="41"/>
      <c r="G24" s="41"/>
      <c r="H24" s="41"/>
      <c r="I24" s="41"/>
      <c r="J24" s="41"/>
      <c r="K24" s="41"/>
      <c r="L24" s="41"/>
      <c r="M24" s="41"/>
      <c r="N24" s="41"/>
      <c r="O24" s="41"/>
      <c r="P24" s="41"/>
      <c r="Q24" s="41"/>
      <c r="R24" s="41"/>
    </row>
    <row r="25" spans="1:19" s="24" customFormat="1" ht="30" customHeight="1">
      <c r="B25" s="465" t="s">
        <v>49</v>
      </c>
      <c r="C25" s="468" t="s">
        <v>50</v>
      </c>
      <c r="D25" s="468"/>
      <c r="E25" s="468"/>
      <c r="F25" s="468"/>
      <c r="G25" s="468"/>
      <c r="H25" s="468"/>
      <c r="I25" s="468"/>
      <c r="J25" s="469"/>
      <c r="K25" s="31"/>
      <c r="L25" s="473" t="s">
        <v>29</v>
      </c>
      <c r="M25" s="474"/>
      <c r="N25" s="475"/>
      <c r="O25" s="473" t="s">
        <v>30</v>
      </c>
      <c r="P25" s="474"/>
      <c r="Q25" s="475"/>
      <c r="R25" s="28"/>
    </row>
    <row r="26" spans="1:19" s="24" customFormat="1" ht="21.95" customHeight="1">
      <c r="B26" s="466"/>
      <c r="C26" s="470"/>
      <c r="D26" s="470"/>
      <c r="E26" s="470"/>
      <c r="F26" s="470"/>
      <c r="G26" s="470"/>
      <c r="H26" s="470"/>
      <c r="I26" s="470"/>
      <c r="J26" s="439"/>
      <c r="K26" s="32" t="s">
        <v>51</v>
      </c>
      <c r="L26" s="459"/>
      <c r="M26" s="460"/>
      <c r="N26" s="42" t="s">
        <v>26</v>
      </c>
      <c r="O26" s="459"/>
      <c r="P26" s="460"/>
      <c r="Q26" s="43" t="s">
        <v>26</v>
      </c>
      <c r="R26" s="28"/>
    </row>
    <row r="27" spans="1:19" s="24" customFormat="1" ht="21.95" customHeight="1">
      <c r="B27" s="466"/>
      <c r="C27" s="470"/>
      <c r="D27" s="470"/>
      <c r="E27" s="470"/>
      <c r="F27" s="470"/>
      <c r="G27" s="470"/>
      <c r="H27" s="470"/>
      <c r="I27" s="470"/>
      <c r="J27" s="439"/>
      <c r="K27" s="32" t="s">
        <v>52</v>
      </c>
      <c r="L27" s="459"/>
      <c r="M27" s="460"/>
      <c r="N27" s="42" t="s">
        <v>26</v>
      </c>
      <c r="O27" s="459"/>
      <c r="P27" s="460"/>
      <c r="Q27" s="42" t="s">
        <v>26</v>
      </c>
      <c r="R27" s="28"/>
    </row>
    <row r="28" spans="1:19" s="24" customFormat="1" ht="21.95" customHeight="1">
      <c r="B28" s="466"/>
      <c r="C28" s="470"/>
      <c r="D28" s="470"/>
      <c r="E28" s="470"/>
      <c r="F28" s="470"/>
      <c r="G28" s="470"/>
      <c r="H28" s="470"/>
      <c r="I28" s="470"/>
      <c r="J28" s="439"/>
      <c r="K28" s="32" t="s">
        <v>31</v>
      </c>
      <c r="L28" s="459"/>
      <c r="M28" s="460"/>
      <c r="N28" s="42" t="s">
        <v>26</v>
      </c>
      <c r="O28" s="459"/>
      <c r="P28" s="460"/>
      <c r="Q28" s="42" t="s">
        <v>26</v>
      </c>
      <c r="R28" s="28"/>
    </row>
    <row r="29" spans="1:19" s="24" customFormat="1" ht="21.95" customHeight="1">
      <c r="B29" s="466"/>
      <c r="C29" s="470"/>
      <c r="D29" s="470"/>
      <c r="E29" s="470"/>
      <c r="F29" s="470"/>
      <c r="G29" s="470"/>
      <c r="H29" s="470"/>
      <c r="I29" s="470"/>
      <c r="J29" s="439"/>
      <c r="K29" s="32" t="s">
        <v>53</v>
      </c>
      <c r="L29" s="459"/>
      <c r="M29" s="460"/>
      <c r="N29" s="42" t="s">
        <v>26</v>
      </c>
      <c r="O29" s="459"/>
      <c r="P29" s="460"/>
      <c r="Q29" s="42" t="s">
        <v>26</v>
      </c>
      <c r="R29" s="28"/>
    </row>
    <row r="30" spans="1:19" s="24" customFormat="1" ht="21.95" customHeight="1">
      <c r="B30" s="466"/>
      <c r="C30" s="470"/>
      <c r="D30" s="470"/>
      <c r="E30" s="470"/>
      <c r="F30" s="470"/>
      <c r="G30" s="470"/>
      <c r="H30" s="470"/>
      <c r="I30" s="470"/>
      <c r="J30" s="439"/>
      <c r="K30" s="32" t="s">
        <v>54</v>
      </c>
      <c r="L30" s="459"/>
      <c r="M30" s="460"/>
      <c r="N30" s="42" t="s">
        <v>26</v>
      </c>
      <c r="O30" s="459"/>
      <c r="P30" s="460"/>
      <c r="Q30" s="42" t="s">
        <v>26</v>
      </c>
      <c r="R30" s="28"/>
    </row>
    <row r="31" spans="1:19" s="24" customFormat="1" ht="21.95" customHeight="1">
      <c r="B31" s="466"/>
      <c r="C31" s="470"/>
      <c r="D31" s="470"/>
      <c r="E31" s="470"/>
      <c r="F31" s="470"/>
      <c r="G31" s="470"/>
      <c r="H31" s="470"/>
      <c r="I31" s="470"/>
      <c r="J31" s="439"/>
      <c r="K31" s="32" t="s">
        <v>424</v>
      </c>
      <c r="L31" s="459"/>
      <c r="M31" s="460"/>
      <c r="N31" s="42" t="s">
        <v>26</v>
      </c>
      <c r="O31" s="459"/>
      <c r="P31" s="460"/>
      <c r="Q31" s="42" t="s">
        <v>26</v>
      </c>
      <c r="R31" s="28"/>
    </row>
    <row r="32" spans="1:19" s="24" customFormat="1" ht="21.95" customHeight="1">
      <c r="B32" s="467"/>
      <c r="C32" s="471"/>
      <c r="D32" s="471"/>
      <c r="E32" s="471"/>
      <c r="F32" s="471"/>
      <c r="G32" s="471"/>
      <c r="H32" s="471"/>
      <c r="I32" s="471"/>
      <c r="J32" s="472"/>
      <c r="K32" s="32" t="s">
        <v>55</v>
      </c>
      <c r="L32" s="459"/>
      <c r="M32" s="460"/>
      <c r="N32" s="42" t="s">
        <v>26</v>
      </c>
      <c r="O32" s="459"/>
      <c r="P32" s="460"/>
      <c r="Q32" s="42" t="s">
        <v>26</v>
      </c>
      <c r="R32" s="28"/>
      <c r="S32" s="151" t="str">
        <f>IF(OR(L14+N14+P14&lt;&gt;SUM(L26:M32),L15+N15+P15&lt;&gt;SUM(O26:P32)),"各欄の患者数を正しく入力してください。","")</f>
        <v/>
      </c>
    </row>
    <row r="33" spans="2:18" s="122" customFormat="1" ht="17.25" customHeight="1" thickBot="1">
      <c r="B33" s="134"/>
      <c r="C33" s="134"/>
      <c r="D33" s="134"/>
      <c r="E33" s="134"/>
      <c r="F33" s="134"/>
      <c r="G33" s="134"/>
      <c r="H33" s="134"/>
      <c r="I33" s="134"/>
      <c r="J33" s="134"/>
      <c r="K33" s="134"/>
      <c r="L33" s="461" t="s">
        <v>82</v>
      </c>
      <c r="M33" s="461"/>
      <c r="N33" s="461"/>
      <c r="O33" s="461" t="s">
        <v>83</v>
      </c>
      <c r="P33" s="461"/>
      <c r="Q33" s="461"/>
      <c r="R33" s="123"/>
    </row>
    <row r="34" spans="2:18" s="24" customFormat="1" ht="17.25" customHeight="1" thickBot="1">
      <c r="B34" s="41"/>
      <c r="C34" s="41"/>
      <c r="D34" s="41"/>
      <c r="E34" s="41"/>
      <c r="F34" s="41"/>
      <c r="G34" s="41"/>
      <c r="H34" s="41"/>
      <c r="I34" s="41"/>
      <c r="J34" s="41"/>
      <c r="K34" s="41"/>
      <c r="L34" s="136" t="s">
        <v>84</v>
      </c>
      <c r="M34" s="457" t="str">
        <f>IF(L14+N14+P14=SUM(L26:M32),"○","✕")</f>
        <v>○</v>
      </c>
      <c r="N34" s="458"/>
      <c r="O34" s="136" t="s">
        <v>84</v>
      </c>
      <c r="P34" s="457" t="str">
        <f>IF(L15+N15+P15=SUM(O26:P32),"○","✕")</f>
        <v>○</v>
      </c>
      <c r="Q34" s="458"/>
      <c r="R34" s="28"/>
    </row>
    <row r="35" spans="2:18" s="24" customFormat="1" ht="13.5">
      <c r="B35" s="9"/>
      <c r="C35" s="121"/>
      <c r="D35" s="9"/>
      <c r="E35" s="9"/>
      <c r="F35" s="9"/>
      <c r="G35" s="9"/>
      <c r="H35" s="9"/>
      <c r="I35" s="9"/>
      <c r="J35" s="9"/>
      <c r="K35" s="9"/>
      <c r="L35" s="9"/>
      <c r="M35" s="9"/>
      <c r="N35" s="33"/>
      <c r="O35" s="33"/>
      <c r="P35" s="33"/>
      <c r="Q35" s="33"/>
      <c r="R35" s="28"/>
    </row>
  </sheetData>
  <mergeCells count="42">
    <mergeCell ref="B1:Q1"/>
    <mergeCell ref="G4:I4"/>
    <mergeCell ref="B5:E6"/>
    <mergeCell ref="B10:K11"/>
    <mergeCell ref="L10:M10"/>
    <mergeCell ref="N10:O10"/>
    <mergeCell ref="J3:K3"/>
    <mergeCell ref="L3:R3"/>
    <mergeCell ref="R10:R11"/>
    <mergeCell ref="P10:Q10"/>
    <mergeCell ref="P11:Q11"/>
    <mergeCell ref="B18:B23"/>
    <mergeCell ref="B25:B32"/>
    <mergeCell ref="C25:J32"/>
    <mergeCell ref="L25:N25"/>
    <mergeCell ref="L26:M26"/>
    <mergeCell ref="L18:P18"/>
    <mergeCell ref="L19:P19"/>
    <mergeCell ref="L22:Q22"/>
    <mergeCell ref="C18:J20"/>
    <mergeCell ref="C21:J23"/>
    <mergeCell ref="L20:Q20"/>
    <mergeCell ref="L21:Q21"/>
    <mergeCell ref="L23:Q23"/>
    <mergeCell ref="O25:Q25"/>
    <mergeCell ref="O26:P26"/>
    <mergeCell ref="L27:M27"/>
    <mergeCell ref="O27:P27"/>
    <mergeCell ref="L28:M28"/>
    <mergeCell ref="O28:P28"/>
    <mergeCell ref="L29:M29"/>
    <mergeCell ref="O29:P29"/>
    <mergeCell ref="M34:N34"/>
    <mergeCell ref="P34:Q34"/>
    <mergeCell ref="L30:M30"/>
    <mergeCell ref="O30:P30"/>
    <mergeCell ref="L32:M32"/>
    <mergeCell ref="O32:P32"/>
    <mergeCell ref="L31:M31"/>
    <mergeCell ref="O31:P31"/>
    <mergeCell ref="L33:N33"/>
    <mergeCell ref="O33:Q33"/>
  </mergeCells>
  <phoneticPr fontId="1"/>
  <conditionalFormatting sqref="L26:M32">
    <cfRule type="expression" dxfId="9" priority="10">
      <formula>$L$14+$N$14+$P$14&lt;&gt;SUM($L$26:$L$32)</formula>
    </cfRule>
  </conditionalFormatting>
  <conditionalFormatting sqref="O26:P32">
    <cfRule type="expression" dxfId="8" priority="9">
      <formula>$L$15+$N$15+$P$15&lt;&gt;SUM($O$26:$O$32)</formula>
    </cfRule>
  </conditionalFormatting>
  <conditionalFormatting sqref="L12:L13 N12:N13 P12:P13">
    <cfRule type="expression" dxfId="7" priority="6">
      <formula>L$12&lt;L$13</formula>
    </cfRule>
  </conditionalFormatting>
  <conditionalFormatting sqref="L13:L14 N13:N14 P13:P14">
    <cfRule type="expression" dxfId="6" priority="5">
      <formula>L$13&lt;L$14</formula>
    </cfRule>
  </conditionalFormatting>
  <conditionalFormatting sqref="L13:L15 N13:N15 P13:P15">
    <cfRule type="expression" dxfId="5" priority="4">
      <formula>OR(L$13-L$14&lt;&gt;L$15,L$15&lt;0)</formula>
    </cfRule>
  </conditionalFormatting>
  <printOptions horizontalCentered="1" verticalCentered="1"/>
  <pageMargins left="0" right="0" top="0" bottom="0" header="0.31496062992125984" footer="0.31496062992125984"/>
  <pageSetup paperSize="9" scale="84" fitToWidth="0" fitToHeight="0" orientation="landscape" cellComments="asDisplayed" r:id="rId1"/>
  <headerFooter>
    <oddHeader>&amp;L&amp;14【書類番号1】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0422" r:id="rId4" name="Check Box 6">
              <controlPr defaultSize="0" autoFill="0" autoLine="0" autoPict="0">
                <anchor moveWithCells="1">
                  <from>
                    <xdr:col>11</xdr:col>
                    <xdr:colOff>57150</xdr:colOff>
                    <xdr:row>18</xdr:row>
                    <xdr:rowOff>180975</xdr:rowOff>
                  </from>
                  <to>
                    <xdr:col>11</xdr:col>
                    <xdr:colOff>304800</xdr:colOff>
                    <xdr:row>20</xdr:row>
                    <xdr:rowOff>28575</xdr:rowOff>
                  </to>
                </anchor>
              </controlPr>
            </control>
          </mc:Choice>
        </mc:AlternateContent>
        <mc:AlternateContent xmlns:mc="http://schemas.openxmlformats.org/markup-compatibility/2006">
          <mc:Choice Requires="x14">
            <control shapeId="60423" r:id="rId5" name="Check Box 7">
              <controlPr defaultSize="0" autoFill="0" autoLine="0" autoPict="0">
                <anchor moveWithCells="1">
                  <from>
                    <xdr:col>11</xdr:col>
                    <xdr:colOff>47625</xdr:colOff>
                    <xdr:row>17</xdr:row>
                    <xdr:rowOff>180975</xdr:rowOff>
                  </from>
                  <to>
                    <xdr:col>11</xdr:col>
                    <xdr:colOff>295275</xdr:colOff>
                    <xdr:row>19</xdr:row>
                    <xdr:rowOff>28575</xdr:rowOff>
                  </to>
                </anchor>
              </controlPr>
            </control>
          </mc:Choice>
        </mc:AlternateContent>
        <mc:AlternateContent xmlns:mc="http://schemas.openxmlformats.org/markup-compatibility/2006">
          <mc:Choice Requires="x14">
            <control shapeId="60424" r:id="rId6" name="Check Box 8">
              <controlPr defaultSize="0" autoFill="0" autoLine="0" autoPict="0">
                <anchor moveWithCells="1">
                  <from>
                    <xdr:col>11</xdr:col>
                    <xdr:colOff>57150</xdr:colOff>
                    <xdr:row>16</xdr:row>
                    <xdr:rowOff>228600</xdr:rowOff>
                  </from>
                  <to>
                    <xdr:col>11</xdr:col>
                    <xdr:colOff>304800</xdr:colOff>
                    <xdr:row>18</xdr:row>
                    <xdr:rowOff>28575</xdr:rowOff>
                  </to>
                </anchor>
              </controlPr>
            </control>
          </mc:Choice>
        </mc:AlternateContent>
        <mc:AlternateContent xmlns:mc="http://schemas.openxmlformats.org/markup-compatibility/2006">
          <mc:Choice Requires="x14">
            <control shapeId="60425" r:id="rId7" name="Check Box 9">
              <controlPr defaultSize="0" autoFill="0" autoLine="0" autoPict="0">
                <anchor moveWithCells="1">
                  <from>
                    <xdr:col>11</xdr:col>
                    <xdr:colOff>47625</xdr:colOff>
                    <xdr:row>19</xdr:row>
                    <xdr:rowOff>180975</xdr:rowOff>
                  </from>
                  <to>
                    <xdr:col>11</xdr:col>
                    <xdr:colOff>304800</xdr:colOff>
                    <xdr:row>21</xdr:row>
                    <xdr:rowOff>28575</xdr:rowOff>
                  </to>
                </anchor>
              </controlPr>
            </control>
          </mc:Choice>
        </mc:AlternateContent>
        <mc:AlternateContent xmlns:mc="http://schemas.openxmlformats.org/markup-compatibility/2006">
          <mc:Choice Requires="x14">
            <control shapeId="60426" r:id="rId8" name="Check Box 10">
              <controlPr defaultSize="0" autoFill="0" autoLine="0" autoPict="0">
                <anchor moveWithCells="1">
                  <from>
                    <xdr:col>11</xdr:col>
                    <xdr:colOff>47625</xdr:colOff>
                    <xdr:row>20</xdr:row>
                    <xdr:rowOff>171450</xdr:rowOff>
                  </from>
                  <to>
                    <xdr:col>11</xdr:col>
                    <xdr:colOff>295275</xdr:colOff>
                    <xdr:row>22</xdr:row>
                    <xdr:rowOff>19050</xdr:rowOff>
                  </to>
                </anchor>
              </controlPr>
            </control>
          </mc:Choice>
        </mc:AlternateContent>
        <mc:AlternateContent xmlns:mc="http://schemas.openxmlformats.org/markup-compatibility/2006">
          <mc:Choice Requires="x14">
            <control shapeId="60427" r:id="rId9" name="Check Box 11">
              <controlPr defaultSize="0" autoFill="0" autoLine="0" autoPict="0">
                <anchor moveWithCells="1">
                  <from>
                    <xdr:col>2</xdr:col>
                    <xdr:colOff>152400</xdr:colOff>
                    <xdr:row>19</xdr:row>
                    <xdr:rowOff>123825</xdr:rowOff>
                  </from>
                  <to>
                    <xdr:col>2</xdr:col>
                    <xdr:colOff>447675</xdr:colOff>
                    <xdr:row>21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1E050918-C4E3-4D44-A967-86DF39C05370}">
            <xm:f>AND($M$11="",COUNTA('別紙様式１－１'!$F$12:$G$14)&gt;0)</xm:f>
            <x14:dxf>
              <fill>
                <patternFill>
                  <bgColor theme="1" tint="0.34998626667073579"/>
                </patternFill>
              </fill>
            </x14:dxf>
          </x14:cfRule>
          <xm:sqref>L10:M15</xm:sqref>
        </x14:conditionalFormatting>
        <x14:conditionalFormatting xmlns:xm="http://schemas.microsoft.com/office/excel/2006/main">
          <x14:cfRule type="expression" priority="7" id="{61E30512-61F3-4430-A4D2-01FA6B70BC89}">
            <xm:f>AND($O$11="",COUNTA('別紙様式１－１'!$F$16:$G$17)&gt;0)</xm:f>
            <x14:dxf>
              <fill>
                <patternFill>
                  <bgColor theme="1" tint="0.34998626667073579"/>
                </patternFill>
              </fill>
            </x14:dxf>
          </x14:cfRule>
          <xm:sqref>N10:O15</xm:sqref>
        </x14:conditionalFormatting>
        <x14:conditionalFormatting xmlns:xm="http://schemas.microsoft.com/office/excel/2006/main">
          <x14:cfRule type="expression" priority="29" id="{8A593038-436D-4493-8A9A-53A477DE41D8}">
            <xm:f>AND(別紙様式１対応表!$R34=TRUE,$Q18=0)</xm:f>
            <x14:dxf>
              <fill>
                <patternFill>
                  <bgColor rgb="FFFF0000"/>
                </patternFill>
              </fill>
            </x14:dxf>
          </x14:cfRule>
          <xm:sqref>Q18:Q19</xm:sqref>
        </x14:conditionalFormatting>
        <x14:conditionalFormatting xmlns:xm="http://schemas.microsoft.com/office/excel/2006/main">
          <x14:cfRule type="expression" priority="30" id="{17A67C13-16BC-4F52-9A13-2B56320BBE6D}">
            <xm:f>AND(別紙様式１対応表!$R38=TRUE,$L23=0)</xm:f>
            <x14:dxf>
              <fill>
                <patternFill>
                  <bgColor rgb="FFFF0000"/>
                </patternFill>
              </fill>
            </x14:dxf>
          </x14:cfRule>
          <xm:sqref>L23:Q23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100"/>
  <sheetViews>
    <sheetView view="pageBreakPreview" zoomScale="90" zoomScaleNormal="100" zoomScaleSheetLayoutView="90" workbookViewId="0"/>
  </sheetViews>
  <sheetFormatPr defaultRowHeight="13.5"/>
  <cols>
    <col min="1" max="1" width="7.25" style="41" bestFit="1" customWidth="1"/>
    <col min="2" max="2" width="27.375" style="41" bestFit="1" customWidth="1"/>
    <col min="3" max="4" width="9" style="41"/>
    <col min="5" max="5" width="44.75" style="41" bestFit="1" customWidth="1"/>
    <col min="6" max="9" width="9" style="41"/>
    <col min="10" max="11" width="40.625" style="41" customWidth="1"/>
    <col min="12" max="12" width="10.125" style="41" customWidth="1"/>
    <col min="13" max="13" width="27.625" style="41" bestFit="1" customWidth="1"/>
    <col min="14" max="14" width="10.125" style="41" customWidth="1"/>
    <col min="15" max="15" width="9" style="41" customWidth="1"/>
    <col min="16" max="16384" width="9" style="41"/>
  </cols>
  <sheetData>
    <row r="1" spans="1:18">
      <c r="A1" s="144" t="s">
        <v>95</v>
      </c>
      <c r="B1" s="144" t="s">
        <v>39</v>
      </c>
      <c r="D1" s="41" t="s">
        <v>243</v>
      </c>
      <c r="E1" s="41" t="s">
        <v>282</v>
      </c>
      <c r="F1" s="41" t="s">
        <v>296</v>
      </c>
      <c r="G1" s="41" t="s">
        <v>282</v>
      </c>
      <c r="J1" s="41" t="s">
        <v>358</v>
      </c>
      <c r="K1" s="41" t="s">
        <v>380</v>
      </c>
      <c r="L1" s="41" t="s">
        <v>381</v>
      </c>
      <c r="M1" s="41" t="s">
        <v>282</v>
      </c>
    </row>
    <row r="2" spans="1:18">
      <c r="A2" s="41">
        <v>18</v>
      </c>
      <c r="B2" s="41" t="s">
        <v>96</v>
      </c>
      <c r="D2" s="41" t="s">
        <v>181</v>
      </c>
      <c r="E2" s="41" t="s">
        <v>182</v>
      </c>
      <c r="F2" s="41" t="s">
        <v>113</v>
      </c>
      <c r="G2" s="41" t="s">
        <v>297</v>
      </c>
      <c r="J2" s="41" t="s">
        <v>339</v>
      </c>
      <c r="K2" s="41" t="s">
        <v>366</v>
      </c>
      <c r="L2" s="41" t="s">
        <v>171</v>
      </c>
      <c r="M2" s="41" t="s">
        <v>375</v>
      </c>
      <c r="O2" s="211" t="s">
        <v>103</v>
      </c>
      <c r="P2" s="41" t="s">
        <v>104</v>
      </c>
      <c r="Q2" s="41">
        <v>1</v>
      </c>
      <c r="R2" s="41" t="b">
        <v>0</v>
      </c>
    </row>
    <row r="3" spans="1:18">
      <c r="A3" s="41">
        <v>25</v>
      </c>
      <c r="B3" s="41" t="s">
        <v>97</v>
      </c>
      <c r="D3" s="41" t="s">
        <v>207</v>
      </c>
      <c r="E3" s="41" t="s">
        <v>208</v>
      </c>
      <c r="F3" s="41" t="s">
        <v>115</v>
      </c>
      <c r="G3" s="41" t="s">
        <v>298</v>
      </c>
      <c r="J3" s="41" t="s">
        <v>340</v>
      </c>
      <c r="K3" s="41" t="s">
        <v>382</v>
      </c>
      <c r="L3" s="41" t="s">
        <v>172</v>
      </c>
      <c r="M3" s="41" t="s">
        <v>376</v>
      </c>
      <c r="Q3" s="41">
        <v>2</v>
      </c>
      <c r="R3" s="41" t="b">
        <v>0</v>
      </c>
    </row>
    <row r="4" spans="1:18">
      <c r="A4" s="41">
        <v>26</v>
      </c>
      <c r="B4" s="41" t="s">
        <v>98</v>
      </c>
      <c r="D4" s="41" t="s">
        <v>209</v>
      </c>
      <c r="E4" s="41" t="s">
        <v>210</v>
      </c>
      <c r="F4" s="41" t="s">
        <v>117</v>
      </c>
      <c r="G4" s="41" t="s">
        <v>299</v>
      </c>
      <c r="J4" s="41" t="s">
        <v>341</v>
      </c>
      <c r="K4" s="41" t="s">
        <v>362</v>
      </c>
      <c r="L4" s="41" t="s">
        <v>173</v>
      </c>
      <c r="M4" s="41" t="s">
        <v>377</v>
      </c>
      <c r="Q4" s="41">
        <v>3</v>
      </c>
      <c r="R4" s="41" t="b">
        <v>0</v>
      </c>
    </row>
    <row r="5" spans="1:18">
      <c r="A5" s="41">
        <v>27</v>
      </c>
      <c r="B5" s="41" t="s">
        <v>99</v>
      </c>
      <c r="D5" s="41" t="s">
        <v>183</v>
      </c>
      <c r="E5" s="41" t="s">
        <v>184</v>
      </c>
      <c r="F5" s="41" t="s">
        <v>119</v>
      </c>
      <c r="G5" s="41" t="s">
        <v>300</v>
      </c>
      <c r="J5" s="41" t="s">
        <v>342</v>
      </c>
      <c r="K5" s="41" t="s">
        <v>363</v>
      </c>
      <c r="L5" s="41" t="s">
        <v>174</v>
      </c>
      <c r="M5" s="41" t="s">
        <v>378</v>
      </c>
      <c r="P5" s="41" t="s">
        <v>156</v>
      </c>
      <c r="Q5" s="41" t="s">
        <v>157</v>
      </c>
      <c r="R5" s="41" t="b">
        <v>0</v>
      </c>
    </row>
    <row r="6" spans="1:18">
      <c r="A6" s="41">
        <v>28</v>
      </c>
      <c r="B6" s="41" t="s">
        <v>100</v>
      </c>
      <c r="D6" s="41" t="s">
        <v>211</v>
      </c>
      <c r="E6" s="41" t="s">
        <v>212</v>
      </c>
      <c r="F6" s="41" t="s">
        <v>121</v>
      </c>
      <c r="G6" s="41" t="s">
        <v>301</v>
      </c>
      <c r="J6" s="41" t="s">
        <v>343</v>
      </c>
      <c r="K6" s="41" t="s">
        <v>179</v>
      </c>
      <c r="L6" s="41" t="s">
        <v>175</v>
      </c>
      <c r="M6" s="41" t="s">
        <v>379</v>
      </c>
      <c r="Q6" s="41" t="s">
        <v>158</v>
      </c>
      <c r="R6" s="41" t="b">
        <v>0</v>
      </c>
    </row>
    <row r="7" spans="1:18">
      <c r="A7" s="41">
        <v>29</v>
      </c>
      <c r="B7" s="41" t="s">
        <v>101</v>
      </c>
      <c r="D7" s="41" t="s">
        <v>213</v>
      </c>
      <c r="E7" s="41" t="s">
        <v>214</v>
      </c>
      <c r="F7" s="41" t="s">
        <v>123</v>
      </c>
      <c r="G7" s="41" t="s">
        <v>302</v>
      </c>
      <c r="J7" s="41" t="s">
        <v>344</v>
      </c>
      <c r="K7" s="41" t="s">
        <v>364</v>
      </c>
      <c r="P7" s="41" t="s">
        <v>159</v>
      </c>
      <c r="Q7" s="41" t="s">
        <v>157</v>
      </c>
      <c r="R7" s="41" t="b">
        <v>0</v>
      </c>
    </row>
    <row r="8" spans="1:18">
      <c r="A8" s="41">
        <v>30</v>
      </c>
      <c r="B8" s="41" t="s">
        <v>102</v>
      </c>
      <c r="D8" s="41" t="s">
        <v>185</v>
      </c>
      <c r="E8" s="41" t="s">
        <v>186</v>
      </c>
      <c r="F8" s="41" t="s">
        <v>303</v>
      </c>
      <c r="G8" s="41" t="s">
        <v>304</v>
      </c>
      <c r="J8" s="41" t="s">
        <v>345</v>
      </c>
      <c r="K8" s="41" t="s">
        <v>365</v>
      </c>
      <c r="Q8" s="41" t="s">
        <v>158</v>
      </c>
      <c r="R8" s="41" t="b">
        <v>0</v>
      </c>
    </row>
    <row r="9" spans="1:18">
      <c r="D9" s="41" t="s">
        <v>215</v>
      </c>
      <c r="E9" s="41" t="s">
        <v>216</v>
      </c>
      <c r="F9" s="41" t="s">
        <v>305</v>
      </c>
      <c r="G9" s="41" t="s">
        <v>306</v>
      </c>
      <c r="J9" s="41" t="s">
        <v>346</v>
      </c>
      <c r="K9" s="41" t="s">
        <v>367</v>
      </c>
      <c r="P9" s="41" t="s">
        <v>160</v>
      </c>
      <c r="R9" s="41" t="b">
        <v>0</v>
      </c>
    </row>
    <row r="10" spans="1:18">
      <c r="A10" s="144" t="s">
        <v>111</v>
      </c>
      <c r="B10" s="144" t="s">
        <v>112</v>
      </c>
      <c r="D10" s="41" t="s">
        <v>217</v>
      </c>
      <c r="E10" s="41" t="s">
        <v>218</v>
      </c>
      <c r="J10" s="41" t="s">
        <v>347</v>
      </c>
      <c r="K10" s="41" t="s">
        <v>368</v>
      </c>
      <c r="P10" s="41" t="s">
        <v>161</v>
      </c>
      <c r="Q10" s="41" t="s">
        <v>165</v>
      </c>
      <c r="R10" s="41" t="b">
        <v>0</v>
      </c>
    </row>
    <row r="11" spans="1:18">
      <c r="A11" s="41" t="s">
        <v>113</v>
      </c>
      <c r="B11" s="41" t="s">
        <v>114</v>
      </c>
      <c r="D11" s="41" t="s">
        <v>187</v>
      </c>
      <c r="E11" s="41" t="s">
        <v>188</v>
      </c>
      <c r="F11" s="41" t="s">
        <v>308</v>
      </c>
      <c r="G11" s="41" t="s">
        <v>282</v>
      </c>
      <c r="J11" s="41" t="s">
        <v>348</v>
      </c>
      <c r="K11" s="41" t="s">
        <v>383</v>
      </c>
      <c r="Q11" s="41" t="s">
        <v>166</v>
      </c>
      <c r="R11" s="41" t="b">
        <v>0</v>
      </c>
    </row>
    <row r="12" spans="1:18">
      <c r="A12" s="41" t="s">
        <v>115</v>
      </c>
      <c r="B12" s="41" t="s">
        <v>116</v>
      </c>
      <c r="D12" s="41" t="s">
        <v>219</v>
      </c>
      <c r="E12" s="41" t="s">
        <v>220</v>
      </c>
      <c r="F12" s="41" t="s">
        <v>113</v>
      </c>
      <c r="G12" s="41" t="s">
        <v>297</v>
      </c>
      <c r="J12" s="41" t="s">
        <v>349</v>
      </c>
      <c r="K12" s="41" t="s">
        <v>370</v>
      </c>
      <c r="P12" s="41" t="s">
        <v>162</v>
      </c>
      <c r="Q12" s="41" t="s">
        <v>165</v>
      </c>
      <c r="R12" s="41" t="b">
        <v>0</v>
      </c>
    </row>
    <row r="13" spans="1:18">
      <c r="A13" s="41" t="s">
        <v>117</v>
      </c>
      <c r="B13" s="41" t="s">
        <v>118</v>
      </c>
      <c r="D13" s="41" t="s">
        <v>221</v>
      </c>
      <c r="E13" s="41" t="s">
        <v>222</v>
      </c>
      <c r="F13" s="41" t="s">
        <v>123</v>
      </c>
      <c r="G13" s="41" t="s">
        <v>302</v>
      </c>
      <c r="J13" s="41" t="s">
        <v>350</v>
      </c>
      <c r="K13" s="41" t="s">
        <v>372</v>
      </c>
      <c r="Q13" s="41" t="s">
        <v>166</v>
      </c>
      <c r="R13" s="41" t="b">
        <v>0</v>
      </c>
    </row>
    <row r="14" spans="1:18">
      <c r="A14" s="41" t="s">
        <v>119</v>
      </c>
      <c r="B14" s="41" t="s">
        <v>120</v>
      </c>
      <c r="D14" s="41" t="s">
        <v>189</v>
      </c>
      <c r="E14" s="41" t="s">
        <v>190</v>
      </c>
      <c r="F14" s="41" t="s">
        <v>303</v>
      </c>
      <c r="G14" s="41" t="s">
        <v>304</v>
      </c>
      <c r="J14" s="41" t="s">
        <v>351</v>
      </c>
      <c r="K14" s="41" t="s">
        <v>373</v>
      </c>
      <c r="P14" s="41" t="s">
        <v>163</v>
      </c>
      <c r="Q14" s="41" t="s">
        <v>165</v>
      </c>
      <c r="R14" s="41" t="b">
        <v>0</v>
      </c>
    </row>
    <row r="15" spans="1:18">
      <c r="A15" s="41" t="s">
        <v>121</v>
      </c>
      <c r="B15" s="41" t="s">
        <v>122</v>
      </c>
      <c r="D15" s="41" t="s">
        <v>223</v>
      </c>
      <c r="E15" s="41" t="s">
        <v>224</v>
      </c>
      <c r="F15" s="41" t="s">
        <v>305</v>
      </c>
      <c r="G15" s="41" t="s">
        <v>306</v>
      </c>
      <c r="J15" s="41" t="s">
        <v>352</v>
      </c>
      <c r="K15" s="41" t="s">
        <v>374</v>
      </c>
      <c r="Q15" s="41" t="s">
        <v>166</v>
      </c>
      <c r="R15" s="41" t="b">
        <v>0</v>
      </c>
    </row>
    <row r="16" spans="1:18">
      <c r="A16" s="41" t="s">
        <v>123</v>
      </c>
      <c r="B16" s="41" t="s">
        <v>124</v>
      </c>
      <c r="D16" s="41" t="s">
        <v>225</v>
      </c>
      <c r="E16" s="41" t="s">
        <v>226</v>
      </c>
      <c r="J16" s="41" t="s">
        <v>359</v>
      </c>
      <c r="P16" s="41" t="s">
        <v>164</v>
      </c>
      <c r="Q16" s="41" t="s">
        <v>165</v>
      </c>
      <c r="R16" s="41" t="b">
        <v>0</v>
      </c>
    </row>
    <row r="17" spans="1:18">
      <c r="A17" s="41" t="s">
        <v>125</v>
      </c>
      <c r="B17" s="41" t="s">
        <v>126</v>
      </c>
      <c r="D17" s="41" t="s">
        <v>191</v>
      </c>
      <c r="E17" s="41" t="s">
        <v>192</v>
      </c>
      <c r="F17" s="41" t="s">
        <v>307</v>
      </c>
      <c r="G17" s="41" t="s">
        <v>282</v>
      </c>
      <c r="J17" s="41" t="s">
        <v>360</v>
      </c>
      <c r="Q17" s="41" t="s">
        <v>166</v>
      </c>
      <c r="R17" s="41" t="b">
        <v>0</v>
      </c>
    </row>
    <row r="18" spans="1:18">
      <c r="A18" s="41" t="s">
        <v>127</v>
      </c>
      <c r="B18" s="41" t="s">
        <v>128</v>
      </c>
      <c r="D18" s="41" t="s">
        <v>227</v>
      </c>
      <c r="E18" s="41" t="s">
        <v>228</v>
      </c>
      <c r="F18" s="41" t="s">
        <v>113</v>
      </c>
      <c r="G18" s="41" t="s">
        <v>297</v>
      </c>
      <c r="J18" s="41" t="s">
        <v>353</v>
      </c>
      <c r="K18" s="41" t="s">
        <v>384</v>
      </c>
      <c r="O18" s="211" t="s">
        <v>167</v>
      </c>
      <c r="P18" s="41" t="s">
        <v>168</v>
      </c>
      <c r="Q18" s="41" t="s">
        <v>169</v>
      </c>
      <c r="R18" s="41" t="b">
        <v>0</v>
      </c>
    </row>
    <row r="19" spans="1:18">
      <c r="A19" s="41" t="s">
        <v>105</v>
      </c>
      <c r="B19" s="41" t="s">
        <v>129</v>
      </c>
      <c r="D19" s="41" t="s">
        <v>229</v>
      </c>
      <c r="E19" s="41" t="s">
        <v>230</v>
      </c>
      <c r="F19" s="41" t="s">
        <v>123</v>
      </c>
      <c r="G19" s="41" t="s">
        <v>302</v>
      </c>
      <c r="J19" s="41" t="s">
        <v>354</v>
      </c>
      <c r="K19" s="41" t="s">
        <v>369</v>
      </c>
      <c r="Q19" s="41" t="s">
        <v>170</v>
      </c>
      <c r="R19" s="41" t="b">
        <v>0</v>
      </c>
    </row>
    <row r="20" spans="1:18">
      <c r="A20" s="41" t="s">
        <v>130</v>
      </c>
      <c r="B20" s="41" t="s">
        <v>131</v>
      </c>
      <c r="D20" s="41" t="s">
        <v>177</v>
      </c>
      <c r="E20" s="41" t="s">
        <v>180</v>
      </c>
      <c r="F20" s="41" t="s">
        <v>303</v>
      </c>
      <c r="G20" s="41" t="s">
        <v>304</v>
      </c>
      <c r="J20" s="41" t="s">
        <v>355</v>
      </c>
      <c r="K20" s="41" t="s">
        <v>371</v>
      </c>
      <c r="P20" s="41" t="s">
        <v>415</v>
      </c>
      <c r="Q20" s="41" t="s">
        <v>171</v>
      </c>
      <c r="R20" s="41" t="b">
        <v>0</v>
      </c>
    </row>
    <row r="21" spans="1:18">
      <c r="A21" s="41" t="s">
        <v>132</v>
      </c>
      <c r="B21" s="41" t="s">
        <v>133</v>
      </c>
      <c r="D21" s="41" t="s">
        <v>231</v>
      </c>
      <c r="E21" s="41" t="s">
        <v>232</v>
      </c>
      <c r="F21" s="41" t="s">
        <v>305</v>
      </c>
      <c r="G21" s="41" t="s">
        <v>306</v>
      </c>
      <c r="J21" s="41" t="s">
        <v>356</v>
      </c>
      <c r="Q21" s="41" t="s">
        <v>172</v>
      </c>
      <c r="R21" s="41" t="b">
        <v>0</v>
      </c>
    </row>
    <row r="22" spans="1:18">
      <c r="A22" s="41" t="s">
        <v>134</v>
      </c>
      <c r="B22" s="41" t="s">
        <v>135</v>
      </c>
      <c r="D22" s="41" t="s">
        <v>233</v>
      </c>
      <c r="E22" s="41" t="s">
        <v>234</v>
      </c>
      <c r="F22" s="41" t="s">
        <v>105</v>
      </c>
      <c r="G22" s="41" t="s">
        <v>295</v>
      </c>
      <c r="J22" s="41" t="s">
        <v>357</v>
      </c>
      <c r="Q22" s="41" t="s">
        <v>173</v>
      </c>
      <c r="R22" s="41" t="b">
        <v>0</v>
      </c>
    </row>
    <row r="23" spans="1:18">
      <c r="A23" s="41" t="s">
        <v>106</v>
      </c>
      <c r="B23" s="41" t="s">
        <v>136</v>
      </c>
      <c r="D23" s="41" t="s">
        <v>193</v>
      </c>
      <c r="E23" s="41" t="s">
        <v>194</v>
      </c>
      <c r="J23" s="41" t="s">
        <v>417</v>
      </c>
      <c r="Q23" s="41" t="s">
        <v>174</v>
      </c>
      <c r="R23" s="41" t="b">
        <v>0</v>
      </c>
    </row>
    <row r="24" spans="1:18">
      <c r="A24" s="41" t="s">
        <v>137</v>
      </c>
      <c r="B24" s="41" t="s">
        <v>138</v>
      </c>
      <c r="D24" s="41" t="s">
        <v>235</v>
      </c>
      <c r="E24" s="41" t="s">
        <v>236</v>
      </c>
      <c r="F24" s="41" t="s">
        <v>313</v>
      </c>
      <c r="G24" s="41" t="s">
        <v>282</v>
      </c>
      <c r="J24" s="41" t="s">
        <v>418</v>
      </c>
      <c r="P24" s="41" t="s">
        <v>410</v>
      </c>
      <c r="Q24" s="41" t="s">
        <v>411</v>
      </c>
      <c r="R24" s="41" t="b">
        <v>1</v>
      </c>
    </row>
    <row r="25" spans="1:18">
      <c r="A25" s="41" t="s">
        <v>107</v>
      </c>
      <c r="B25" s="41" t="s">
        <v>139</v>
      </c>
      <c r="D25" s="41" t="s">
        <v>237</v>
      </c>
      <c r="E25" s="41" t="s">
        <v>238</v>
      </c>
      <c r="F25" s="41" t="s">
        <v>113</v>
      </c>
      <c r="G25" s="41" t="s">
        <v>297</v>
      </c>
      <c r="J25" s="41" t="s">
        <v>419</v>
      </c>
      <c r="Q25" s="41" t="s">
        <v>412</v>
      </c>
      <c r="R25" s="41" t="b">
        <v>0</v>
      </c>
    </row>
    <row r="26" spans="1:18">
      <c r="A26" s="41" t="s">
        <v>140</v>
      </c>
      <c r="B26" s="41" t="s">
        <v>141</v>
      </c>
      <c r="D26" s="41" t="s">
        <v>195</v>
      </c>
      <c r="E26" s="41" t="s">
        <v>196</v>
      </c>
      <c r="F26" s="41" t="s">
        <v>115</v>
      </c>
      <c r="G26" s="41" t="s">
        <v>309</v>
      </c>
      <c r="J26" s="41" t="s">
        <v>420</v>
      </c>
      <c r="P26" s="41" t="s">
        <v>176</v>
      </c>
      <c r="Q26" s="41" t="s">
        <v>169</v>
      </c>
      <c r="R26" s="41" t="b">
        <v>0</v>
      </c>
    </row>
    <row r="27" spans="1:18">
      <c r="A27" s="41" t="s">
        <v>108</v>
      </c>
      <c r="B27" s="41" t="s">
        <v>142</v>
      </c>
      <c r="D27" s="41" t="s">
        <v>239</v>
      </c>
      <c r="E27" s="41" t="s">
        <v>240</v>
      </c>
      <c r="F27" s="41" t="s">
        <v>117</v>
      </c>
      <c r="G27" s="41" t="s">
        <v>310</v>
      </c>
      <c r="J27" s="41" t="s">
        <v>421</v>
      </c>
      <c r="Q27" s="41" t="s">
        <v>170</v>
      </c>
      <c r="R27" s="41" t="b">
        <v>0</v>
      </c>
    </row>
    <row r="28" spans="1:18">
      <c r="A28" s="41" t="s">
        <v>143</v>
      </c>
      <c r="B28" s="41" t="s">
        <v>144</v>
      </c>
      <c r="D28" s="41" t="s">
        <v>241</v>
      </c>
      <c r="E28" s="41" t="s">
        <v>242</v>
      </c>
      <c r="F28" s="41" t="s">
        <v>119</v>
      </c>
      <c r="G28" s="41" t="s">
        <v>311</v>
      </c>
      <c r="J28" s="41" t="s">
        <v>467</v>
      </c>
      <c r="P28" s="41" t="s">
        <v>414</v>
      </c>
      <c r="Q28" s="41" t="s">
        <v>171</v>
      </c>
      <c r="R28" s="41" t="b">
        <v>0</v>
      </c>
    </row>
    <row r="29" spans="1:18">
      <c r="A29" s="41" t="s">
        <v>145</v>
      </c>
      <c r="B29" s="41" t="s">
        <v>146</v>
      </c>
      <c r="D29" s="41" t="s">
        <v>117</v>
      </c>
      <c r="E29" s="41" t="s">
        <v>197</v>
      </c>
      <c r="F29" s="41" t="s">
        <v>121</v>
      </c>
      <c r="G29" s="41" t="s">
        <v>312</v>
      </c>
      <c r="J29" s="41" t="s">
        <v>468</v>
      </c>
      <c r="Q29" s="41" t="s">
        <v>172</v>
      </c>
      <c r="R29" s="41" t="b">
        <v>0</v>
      </c>
    </row>
    <row r="30" spans="1:18">
      <c r="A30" s="41" t="s">
        <v>147</v>
      </c>
      <c r="B30" s="41" t="s">
        <v>148</v>
      </c>
      <c r="D30" s="41" t="s">
        <v>119</v>
      </c>
      <c r="E30" s="41" t="s">
        <v>198</v>
      </c>
      <c r="J30" s="41" t="s">
        <v>469</v>
      </c>
      <c r="Q30" s="41" t="s">
        <v>173</v>
      </c>
      <c r="R30" s="41" t="b">
        <v>0</v>
      </c>
    </row>
    <row r="31" spans="1:18">
      <c r="A31" s="41" t="s">
        <v>109</v>
      </c>
      <c r="B31" s="41" t="s">
        <v>149</v>
      </c>
      <c r="D31" s="41" t="s">
        <v>121</v>
      </c>
      <c r="E31" s="41" t="s">
        <v>199</v>
      </c>
      <c r="F31" s="41" t="s">
        <v>385</v>
      </c>
      <c r="J31" s="41" t="s">
        <v>470</v>
      </c>
      <c r="Q31" s="41" t="s">
        <v>174</v>
      </c>
      <c r="R31" s="41" t="b">
        <v>0</v>
      </c>
    </row>
    <row r="32" spans="1:18">
      <c r="A32" s="41" t="s">
        <v>150</v>
      </c>
      <c r="B32" s="41" t="s">
        <v>151</v>
      </c>
      <c r="D32" s="41" t="s">
        <v>105</v>
      </c>
      <c r="E32" s="41" t="s">
        <v>203</v>
      </c>
      <c r="F32" s="41" t="s">
        <v>386</v>
      </c>
      <c r="G32" s="41" t="s">
        <v>387</v>
      </c>
      <c r="J32" s="41" t="s">
        <v>471</v>
      </c>
      <c r="P32" s="41" t="s">
        <v>413</v>
      </c>
      <c r="Q32" s="41" t="s">
        <v>411</v>
      </c>
      <c r="R32" s="41" t="b">
        <v>0</v>
      </c>
    </row>
    <row r="33" spans="1:18">
      <c r="A33" s="41" t="s">
        <v>152</v>
      </c>
      <c r="B33" s="41" t="s">
        <v>153</v>
      </c>
      <c r="F33" s="41" t="s">
        <v>388</v>
      </c>
      <c r="G33" s="41" t="s">
        <v>312</v>
      </c>
      <c r="J33" s="41" t="s">
        <v>472</v>
      </c>
      <c r="Q33" s="41" t="s">
        <v>412</v>
      </c>
      <c r="R33" s="41" t="b">
        <v>1</v>
      </c>
    </row>
    <row r="34" spans="1:18">
      <c r="A34" s="41" t="s">
        <v>154</v>
      </c>
      <c r="B34" s="41" t="s">
        <v>155</v>
      </c>
      <c r="J34" s="41" t="s">
        <v>473</v>
      </c>
      <c r="O34" s="212" t="s">
        <v>427</v>
      </c>
      <c r="P34" s="41" t="s">
        <v>394</v>
      </c>
      <c r="Q34" s="41" t="s">
        <v>395</v>
      </c>
      <c r="R34" s="41" t="b">
        <v>0</v>
      </c>
    </row>
    <row r="35" spans="1:18">
      <c r="A35" s="41" t="s">
        <v>110</v>
      </c>
      <c r="B35" s="41" t="s">
        <v>474</v>
      </c>
      <c r="F35" s="41" t="s">
        <v>314</v>
      </c>
      <c r="G35" s="41" t="s">
        <v>282</v>
      </c>
      <c r="J35" s="41" t="s">
        <v>475</v>
      </c>
      <c r="Q35" s="41" t="s">
        <v>396</v>
      </c>
      <c r="R35" s="41" t="b">
        <v>0</v>
      </c>
    </row>
    <row r="36" spans="1:18">
      <c r="F36" s="41" t="s">
        <v>113</v>
      </c>
      <c r="G36" s="41" t="s">
        <v>297</v>
      </c>
      <c r="J36" s="41" t="s">
        <v>476</v>
      </c>
      <c r="Q36" s="41" t="s">
        <v>397</v>
      </c>
      <c r="R36" s="41" t="b">
        <v>0</v>
      </c>
    </row>
    <row r="37" spans="1:18">
      <c r="A37" s="41" t="s">
        <v>285</v>
      </c>
      <c r="B37" s="41" t="s">
        <v>286</v>
      </c>
      <c r="D37" s="41" t="s">
        <v>244</v>
      </c>
      <c r="E37" s="41" t="s">
        <v>282</v>
      </c>
      <c r="F37" s="41" t="s">
        <v>115</v>
      </c>
      <c r="G37" s="41" t="s">
        <v>315</v>
      </c>
      <c r="J37" s="41" t="s">
        <v>477</v>
      </c>
      <c r="Q37" s="41" t="s">
        <v>398</v>
      </c>
      <c r="R37" s="41" t="b">
        <v>0</v>
      </c>
    </row>
    <row r="38" spans="1:18">
      <c r="A38" s="213" t="s">
        <v>288</v>
      </c>
      <c r="B38" s="41" t="s">
        <v>291</v>
      </c>
      <c r="D38" s="41" t="s">
        <v>130</v>
      </c>
      <c r="E38" s="41" t="s">
        <v>204</v>
      </c>
      <c r="F38" s="41" t="s">
        <v>117</v>
      </c>
      <c r="G38" s="41" t="s">
        <v>316</v>
      </c>
      <c r="J38" s="41" t="s">
        <v>478</v>
      </c>
      <c r="Q38" s="41" t="s">
        <v>399</v>
      </c>
      <c r="R38" s="41" t="b">
        <v>0</v>
      </c>
    </row>
    <row r="39" spans="1:18">
      <c r="A39" s="41" t="s">
        <v>289</v>
      </c>
      <c r="B39" s="41" t="s">
        <v>294</v>
      </c>
      <c r="D39" s="41" t="s">
        <v>132</v>
      </c>
      <c r="E39" s="41" t="s">
        <v>205</v>
      </c>
      <c r="F39" s="41" t="s">
        <v>119</v>
      </c>
      <c r="G39" s="41" t="s">
        <v>317</v>
      </c>
      <c r="J39" s="41" t="s">
        <v>479</v>
      </c>
    </row>
    <row r="40" spans="1:18">
      <c r="A40" s="41" t="s">
        <v>287</v>
      </c>
      <c r="B40" s="41" t="s">
        <v>293</v>
      </c>
      <c r="D40" s="41" t="s">
        <v>134</v>
      </c>
      <c r="E40" s="41" t="s">
        <v>206</v>
      </c>
      <c r="F40" s="41" t="s">
        <v>121</v>
      </c>
      <c r="G40" s="41" t="s">
        <v>318</v>
      </c>
      <c r="J40" s="41" t="s">
        <v>480</v>
      </c>
    </row>
    <row r="41" spans="1:18">
      <c r="A41" s="41" t="s">
        <v>290</v>
      </c>
      <c r="B41" s="41" t="s">
        <v>292</v>
      </c>
      <c r="D41" s="41" t="s">
        <v>106</v>
      </c>
      <c r="E41" s="41" t="s">
        <v>178</v>
      </c>
      <c r="J41" s="41" t="s">
        <v>481</v>
      </c>
    </row>
    <row r="42" spans="1:18">
      <c r="J42" s="41" t="s">
        <v>482</v>
      </c>
    </row>
    <row r="43" spans="1:18">
      <c r="D43" s="41" t="s">
        <v>281</v>
      </c>
      <c r="E43" s="41" t="s">
        <v>282</v>
      </c>
      <c r="F43" s="41" t="s">
        <v>361</v>
      </c>
      <c r="G43" s="41" t="s">
        <v>282</v>
      </c>
      <c r="J43" s="41" t="s">
        <v>483</v>
      </c>
    </row>
    <row r="44" spans="1:18">
      <c r="D44" s="41" t="s">
        <v>117</v>
      </c>
      <c r="E44" s="41" t="s">
        <v>197</v>
      </c>
      <c r="F44" s="41" t="s">
        <v>113</v>
      </c>
      <c r="G44" s="41" t="s">
        <v>297</v>
      </c>
      <c r="J44" s="41" t="s">
        <v>484</v>
      </c>
    </row>
    <row r="45" spans="1:18">
      <c r="D45" s="41" t="s">
        <v>245</v>
      </c>
      <c r="E45" s="41" t="s">
        <v>246</v>
      </c>
      <c r="F45" s="41" t="s">
        <v>123</v>
      </c>
      <c r="G45" s="41" t="s">
        <v>319</v>
      </c>
      <c r="J45" s="41" t="s">
        <v>485</v>
      </c>
    </row>
    <row r="46" spans="1:18">
      <c r="D46" s="41" t="s">
        <v>247</v>
      </c>
      <c r="E46" s="41" t="s">
        <v>248</v>
      </c>
      <c r="J46" s="41" t="s">
        <v>486</v>
      </c>
    </row>
    <row r="47" spans="1:18">
      <c r="D47" s="41" t="s">
        <v>249</v>
      </c>
      <c r="E47" s="41" t="s">
        <v>250</v>
      </c>
      <c r="F47" s="41" t="s">
        <v>320</v>
      </c>
      <c r="G47" s="41" t="s">
        <v>282</v>
      </c>
      <c r="J47" s="41" t="s">
        <v>487</v>
      </c>
    </row>
    <row r="48" spans="1:18">
      <c r="D48" s="41" t="s">
        <v>119</v>
      </c>
      <c r="E48" s="41" t="s">
        <v>198</v>
      </c>
      <c r="F48" s="41" t="s">
        <v>113</v>
      </c>
      <c r="G48" s="41" t="s">
        <v>297</v>
      </c>
    </row>
    <row r="49" spans="4:7">
      <c r="D49" s="41" t="s">
        <v>251</v>
      </c>
      <c r="E49" s="41" t="s">
        <v>252</v>
      </c>
      <c r="F49" s="41" t="s">
        <v>115</v>
      </c>
      <c r="G49" s="41" t="s">
        <v>321</v>
      </c>
    </row>
    <row r="50" spans="4:7">
      <c r="D50" s="41" t="s">
        <v>253</v>
      </c>
      <c r="E50" s="41" t="s">
        <v>254</v>
      </c>
      <c r="F50" s="41" t="s">
        <v>173</v>
      </c>
      <c r="G50" s="41" t="s">
        <v>322</v>
      </c>
    </row>
    <row r="51" spans="4:7">
      <c r="D51" s="41" t="s">
        <v>255</v>
      </c>
      <c r="E51" s="41" t="s">
        <v>256</v>
      </c>
    </row>
    <row r="52" spans="4:7">
      <c r="D52" s="41" t="s">
        <v>121</v>
      </c>
      <c r="E52" s="41" t="s">
        <v>199</v>
      </c>
      <c r="F52" s="41" t="s">
        <v>323</v>
      </c>
      <c r="G52" s="41" t="s">
        <v>282</v>
      </c>
    </row>
    <row r="53" spans="4:7">
      <c r="D53" s="41" t="s">
        <v>257</v>
      </c>
      <c r="E53" s="41" t="s">
        <v>258</v>
      </c>
      <c r="F53" s="41" t="s">
        <v>113</v>
      </c>
      <c r="G53" s="41" t="s">
        <v>297</v>
      </c>
    </row>
    <row r="54" spans="4:7">
      <c r="D54" s="41" t="s">
        <v>259</v>
      </c>
      <c r="E54" s="41" t="s">
        <v>260</v>
      </c>
      <c r="F54" s="41" t="s">
        <v>173</v>
      </c>
      <c r="G54" s="41" t="s">
        <v>322</v>
      </c>
    </row>
    <row r="55" spans="4:7">
      <c r="D55" s="41" t="s">
        <v>261</v>
      </c>
      <c r="E55" s="41" t="s">
        <v>262</v>
      </c>
    </row>
    <row r="56" spans="4:7">
      <c r="D56" s="41" t="s">
        <v>123</v>
      </c>
      <c r="E56" s="41" t="s">
        <v>200</v>
      </c>
      <c r="F56" s="41" t="s">
        <v>324</v>
      </c>
      <c r="G56" s="41" t="s">
        <v>282</v>
      </c>
    </row>
    <row r="57" spans="4:7">
      <c r="D57" s="41" t="s">
        <v>263</v>
      </c>
      <c r="E57" s="41" t="s">
        <v>264</v>
      </c>
      <c r="F57" s="41" t="s">
        <v>113</v>
      </c>
      <c r="G57" s="41" t="s">
        <v>297</v>
      </c>
    </row>
    <row r="58" spans="4:7">
      <c r="D58" s="41" t="s">
        <v>265</v>
      </c>
      <c r="E58" s="41" t="s">
        <v>266</v>
      </c>
      <c r="F58" s="41" t="s">
        <v>173</v>
      </c>
      <c r="G58" s="41" t="s">
        <v>322</v>
      </c>
    </row>
    <row r="59" spans="4:7">
      <c r="D59" s="41" t="s">
        <v>267</v>
      </c>
      <c r="E59" s="41" t="s">
        <v>268</v>
      </c>
      <c r="F59" s="41" t="s">
        <v>174</v>
      </c>
      <c r="G59" s="41" t="s">
        <v>325</v>
      </c>
    </row>
    <row r="60" spans="4:7">
      <c r="D60" s="41" t="s">
        <v>125</v>
      </c>
      <c r="E60" s="41" t="s">
        <v>201</v>
      </c>
    </row>
    <row r="61" spans="4:7">
      <c r="D61" s="41" t="s">
        <v>269</v>
      </c>
      <c r="E61" s="41" t="s">
        <v>270</v>
      </c>
      <c r="F61" s="41" t="s">
        <v>326</v>
      </c>
      <c r="G61" s="41" t="s">
        <v>282</v>
      </c>
    </row>
    <row r="62" spans="4:7">
      <c r="D62" s="41" t="s">
        <v>271</v>
      </c>
      <c r="E62" s="41" t="s">
        <v>272</v>
      </c>
      <c r="F62" s="41" t="s">
        <v>113</v>
      </c>
      <c r="G62" s="41" t="s">
        <v>327</v>
      </c>
    </row>
    <row r="63" spans="4:7">
      <c r="D63" s="41" t="s">
        <v>273</v>
      </c>
      <c r="E63" s="41" t="s">
        <v>274</v>
      </c>
      <c r="F63" s="41" t="s">
        <v>115</v>
      </c>
      <c r="G63" s="41" t="s">
        <v>328</v>
      </c>
    </row>
    <row r="64" spans="4:7">
      <c r="D64" s="41" t="s">
        <v>127</v>
      </c>
      <c r="E64" s="41" t="s">
        <v>202</v>
      </c>
      <c r="F64" s="41" t="s">
        <v>117</v>
      </c>
      <c r="G64" s="41" t="s">
        <v>329</v>
      </c>
    </row>
    <row r="65" spans="4:7">
      <c r="D65" s="41" t="s">
        <v>275</v>
      </c>
      <c r="E65" s="41" t="s">
        <v>276</v>
      </c>
      <c r="F65" s="41" t="s">
        <v>119</v>
      </c>
      <c r="G65" s="41" t="s">
        <v>330</v>
      </c>
    </row>
    <row r="66" spans="4:7">
      <c r="D66" s="41" t="s">
        <v>277</v>
      </c>
      <c r="E66" s="41" t="s">
        <v>278</v>
      </c>
      <c r="F66" s="41" t="s">
        <v>121</v>
      </c>
      <c r="G66" s="41" t="s">
        <v>332</v>
      </c>
    </row>
    <row r="67" spans="4:7">
      <c r="D67" s="41" t="s">
        <v>279</v>
      </c>
      <c r="E67" s="41" t="s">
        <v>280</v>
      </c>
      <c r="F67" s="41" t="s">
        <v>123</v>
      </c>
      <c r="G67" s="41" t="s">
        <v>331</v>
      </c>
    </row>
    <row r="68" spans="4:7">
      <c r="D68" s="41" t="s">
        <v>105</v>
      </c>
      <c r="E68" s="41" t="s">
        <v>203</v>
      </c>
      <c r="F68" s="41" t="s">
        <v>125</v>
      </c>
      <c r="G68" s="41" t="s">
        <v>333</v>
      </c>
    </row>
    <row r="69" spans="4:7">
      <c r="F69" s="41" t="s">
        <v>127</v>
      </c>
      <c r="G69" s="41" t="s">
        <v>334</v>
      </c>
    </row>
    <row r="70" spans="4:7">
      <c r="D70" s="41" t="s">
        <v>283</v>
      </c>
      <c r="E70" s="41" t="s">
        <v>282</v>
      </c>
      <c r="F70" s="41" t="s">
        <v>105</v>
      </c>
      <c r="G70" s="41" t="s">
        <v>335</v>
      </c>
    </row>
    <row r="71" spans="4:7">
      <c r="D71" s="41" t="s">
        <v>119</v>
      </c>
      <c r="E71" s="41" t="s">
        <v>198</v>
      </c>
      <c r="F71" s="41" t="s">
        <v>130</v>
      </c>
      <c r="G71" s="41" t="s">
        <v>336</v>
      </c>
    </row>
    <row r="72" spans="4:7">
      <c r="D72" s="41" t="s">
        <v>251</v>
      </c>
      <c r="E72" s="41" t="s">
        <v>252</v>
      </c>
      <c r="F72" s="41" t="s">
        <v>132</v>
      </c>
      <c r="G72" s="41" t="s">
        <v>337</v>
      </c>
    </row>
    <row r="73" spans="4:7">
      <c r="D73" s="41" t="s">
        <v>253</v>
      </c>
      <c r="E73" s="41" t="s">
        <v>254</v>
      </c>
    </row>
    <row r="74" spans="4:7">
      <c r="D74" s="41" t="s">
        <v>121</v>
      </c>
      <c r="E74" s="41" t="s">
        <v>199</v>
      </c>
      <c r="F74" s="41" t="s">
        <v>338</v>
      </c>
      <c r="G74" s="41" t="s">
        <v>282</v>
      </c>
    </row>
    <row r="75" spans="4:7">
      <c r="D75" s="41" t="s">
        <v>257</v>
      </c>
      <c r="E75" s="41" t="s">
        <v>258</v>
      </c>
      <c r="F75" s="41" t="s">
        <v>171</v>
      </c>
      <c r="G75" s="41" t="s">
        <v>403</v>
      </c>
    </row>
    <row r="76" spans="4:7">
      <c r="D76" s="41" t="s">
        <v>259</v>
      </c>
      <c r="E76" s="41" t="s">
        <v>260</v>
      </c>
      <c r="F76" s="41" t="s">
        <v>115</v>
      </c>
      <c r="G76" s="41" t="s">
        <v>404</v>
      </c>
    </row>
    <row r="77" spans="4:7">
      <c r="D77" s="41" t="s">
        <v>123</v>
      </c>
      <c r="E77" s="41" t="s">
        <v>200</v>
      </c>
      <c r="F77" s="41" t="s">
        <v>117</v>
      </c>
      <c r="G77" s="41" t="s">
        <v>405</v>
      </c>
    </row>
    <row r="78" spans="4:7">
      <c r="D78" s="41" t="s">
        <v>263</v>
      </c>
      <c r="E78" s="41" t="s">
        <v>264</v>
      </c>
      <c r="F78" s="41" t="s">
        <v>119</v>
      </c>
      <c r="G78" s="41" t="s">
        <v>406</v>
      </c>
    </row>
    <row r="79" spans="4:7">
      <c r="D79" s="41" t="s">
        <v>265</v>
      </c>
      <c r="E79" s="41" t="s">
        <v>266</v>
      </c>
    </row>
    <row r="80" spans="4:7">
      <c r="D80" s="41" t="s">
        <v>125</v>
      </c>
      <c r="E80" s="41" t="s">
        <v>201</v>
      </c>
    </row>
    <row r="81" spans="4:5">
      <c r="D81" s="41" t="s">
        <v>269</v>
      </c>
      <c r="E81" s="41" t="s">
        <v>270</v>
      </c>
    </row>
    <row r="82" spans="4:5">
      <c r="D82" s="41" t="s">
        <v>271</v>
      </c>
      <c r="E82" s="41" t="s">
        <v>272</v>
      </c>
    </row>
    <row r="83" spans="4:5">
      <c r="D83" s="41" t="s">
        <v>127</v>
      </c>
      <c r="E83" s="41" t="s">
        <v>202</v>
      </c>
    </row>
    <row r="84" spans="4:5">
      <c r="D84" s="41" t="s">
        <v>275</v>
      </c>
      <c r="E84" s="41" t="s">
        <v>276</v>
      </c>
    </row>
    <row r="85" spans="4:5">
      <c r="D85" s="41" t="s">
        <v>277</v>
      </c>
      <c r="E85" s="41" t="s">
        <v>278</v>
      </c>
    </row>
    <row r="86" spans="4:5">
      <c r="D86" s="41" t="s">
        <v>105</v>
      </c>
      <c r="E86" s="41" t="s">
        <v>203</v>
      </c>
    </row>
    <row r="88" spans="4:5">
      <c r="D88" s="41" t="s">
        <v>284</v>
      </c>
      <c r="E88" s="41" t="s">
        <v>282</v>
      </c>
    </row>
    <row r="89" spans="4:5">
      <c r="D89" s="41" t="s">
        <v>117</v>
      </c>
      <c r="E89" s="41" t="s">
        <v>197</v>
      </c>
    </row>
    <row r="90" spans="4:5">
      <c r="D90" s="41" t="s">
        <v>245</v>
      </c>
      <c r="E90" s="41" t="s">
        <v>246</v>
      </c>
    </row>
    <row r="91" spans="4:5">
      <c r="D91" s="41" t="s">
        <v>247</v>
      </c>
      <c r="E91" s="41" t="s">
        <v>248</v>
      </c>
    </row>
    <row r="92" spans="4:5">
      <c r="D92" s="41" t="s">
        <v>119</v>
      </c>
      <c r="E92" s="41" t="s">
        <v>198</v>
      </c>
    </row>
    <row r="93" spans="4:5">
      <c r="D93" s="41" t="s">
        <v>251</v>
      </c>
      <c r="E93" s="41" t="s">
        <v>252</v>
      </c>
    </row>
    <row r="94" spans="4:5">
      <c r="D94" s="41" t="s">
        <v>253</v>
      </c>
      <c r="E94" s="41" t="s">
        <v>254</v>
      </c>
    </row>
    <row r="95" spans="4:5">
      <c r="D95" s="41" t="s">
        <v>121</v>
      </c>
      <c r="E95" s="41" t="s">
        <v>199</v>
      </c>
    </row>
    <row r="96" spans="4:5">
      <c r="D96" s="41" t="s">
        <v>257</v>
      </c>
      <c r="E96" s="41" t="s">
        <v>258</v>
      </c>
    </row>
    <row r="97" spans="4:5">
      <c r="D97" s="41" t="s">
        <v>259</v>
      </c>
      <c r="E97" s="41" t="s">
        <v>260</v>
      </c>
    </row>
    <row r="98" spans="4:5">
      <c r="D98" s="41" t="s">
        <v>123</v>
      </c>
      <c r="E98" s="41" t="s">
        <v>200</v>
      </c>
    </row>
    <row r="99" spans="4:5">
      <c r="D99" s="41" t="s">
        <v>263</v>
      </c>
      <c r="E99" s="41" t="s">
        <v>264</v>
      </c>
    </row>
    <row r="100" spans="4:5">
      <c r="D100" s="41" t="s">
        <v>265</v>
      </c>
      <c r="E100" s="41" t="s">
        <v>266</v>
      </c>
    </row>
  </sheetData>
  <phoneticPr fontId="1"/>
  <conditionalFormatting sqref="Z7:AB8">
    <cfRule type="expression" dxfId="0" priority="1">
      <formula>COUNTIF($R$7:$R$8,TRUE)&gt;1</formula>
    </cfRule>
  </conditionalFormatting>
  <pageMargins left="0.7" right="0.7" top="0.75" bottom="0.75" header="0.3" footer="0.3"/>
  <pageSetup paperSize="9" scale="76" orientation="landscape" r:id="rId1"/>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10FC47-0D43-4274-9D6B-4A8394524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3.xml><?xml version="1.0" encoding="utf-8"?>
<ds:datastoreItem xmlns:ds="http://schemas.openxmlformats.org/officeDocument/2006/customXml" ds:itemID="{89E705A6-35DC-444E-B10E-203DC3CD56BD}">
  <ds:schemaRefs>
    <ds:schemaRef ds:uri="http://purl.org/dc/dcmitype/"/>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別紙様式１－１</vt:lpstr>
      <vt:lpstr>別紙様式１－２</vt:lpstr>
      <vt:lpstr>別紙様式１－３</vt:lpstr>
      <vt:lpstr>別紙様式１対応表</vt:lpstr>
      <vt:lpstr>'別紙様式１－１'!Print_Area</vt:lpstr>
      <vt:lpstr>'別紙様式１－２'!Print_Area</vt:lpstr>
      <vt:lpstr>'別紙様式１－３'!Print_Area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東 星愛(azuma-seia)</cp:lastModifiedBy>
  <cp:lastPrinted>2022-07-19T04:54:26Z</cp:lastPrinted>
  <dcterms:created xsi:type="dcterms:W3CDTF">2000-04-20T12:52:43Z</dcterms:created>
  <dcterms:modified xsi:type="dcterms:W3CDTF">2023-07-05T02:11:07Z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