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3.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4.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5.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21.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2.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3.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9.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30.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44.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45.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46.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47.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drawings/drawing57.xml" ContentType="application/vnd.openxmlformats-officedocument.drawing+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5秋田\"/>
    </mc:Choice>
  </mc:AlternateContent>
  <xr:revisionPtr revIDLastSave="0" documentId="13_ncr:1_{59AC9905-5F82-4764-8ADB-ED6788E4DE1A}" xr6:coauthVersionLast="47" xr6:coauthVersionMax="47" xr10:uidLastSave="{00000000-0000-0000-0000-000000000000}"/>
  <workbookProtection workbookAlgorithmName="SHA-512" workbookHashValue="K2LHO07IGaUIqLfppy6UJc4Gi+Iah4dfYFhWqfKqNsaybWz6vWryvJflecvunmgF+qkmQGpOdC7DDcnu0/iu6w==" workbookSaltValue="kmncwi+CQP3WgM2zYbtCkQ==" workbookSpinCount="100000" lockStructure="1"/>
  <bookViews>
    <workbookView xWindow="660" yWindow="495" windowWidth="27945" windowHeight="15150" tabRatio="810" xr2:uid="{00000000-000D-0000-FFFF-FFFF00000000}"/>
  </bookViews>
  <sheets>
    <sheet name="手順書" sheetId="129" r:id="rId1"/>
    <sheet name="判定シート" sheetId="19" r:id="rId2"/>
    <sheet name="医療機関データ" sheetId="38" state="hidden" r:id="rId3"/>
    <sheet name="情報通信機器を用いた診療 (データ)" sheetId="18" state="hidden" r:id="rId4"/>
    <sheet name="総合入院体制加算データ" sheetId="80" state="hidden" r:id="rId5"/>
    <sheet name="療養病棟環境改善加算データ" sheetId="81" state="hidden" r:id="rId6"/>
    <sheet name="地域包括ケア病棟入院料データ" sheetId="82" state="hidden" r:id="rId7"/>
    <sheet name="療養病棟入院基本料データ" sheetId="84" state="hidden" r:id="rId8"/>
    <sheet name="急性期充実体制加算データ" sheetId="85" state="hidden" r:id="rId9"/>
    <sheet name="褥瘡ハイリスク患者ケア加算データ" sheetId="87" state="hidden" r:id="rId10"/>
    <sheet name="回復期リハ等データ" sheetId="88" state="hidden" r:id="rId11"/>
    <sheet name="緩和ケア病棟入院料データ" sheetId="86" state="hidden" r:id="rId12"/>
    <sheet name="精神科救急合併症入院料データ" sheetId="103" state="hidden" r:id="rId13"/>
    <sheet name="精神科救急急性期医療入院料データ" sheetId="89" state="hidden" r:id="rId14"/>
    <sheet name="精神科救急等データ" sheetId="90" state="hidden" r:id="rId15"/>
    <sheet name="地域医療体制確保加算データ" sheetId="91" state="hidden" r:id="rId16"/>
    <sheet name="地域歯科診療支援病院歯科初診料データ" sheetId="92" state="hidden" r:id="rId17"/>
    <sheet name="早期栄養介入管理加算データ" sheetId="93" state="hidden" r:id="rId18"/>
    <sheet name="診療録管理体制加算データ" sheetId="94" state="hidden" r:id="rId19"/>
    <sheet name="精神科救急医療体制加算データ" sheetId="95" state="hidden" r:id="rId20"/>
    <sheet name="糖尿病透析予防指導管理料 (データ)" sheetId="21" state="hidden" r:id="rId21"/>
    <sheet name="ニコチン依存症管理料 (データ)" sheetId="22" state="hidden" r:id="rId22"/>
    <sheet name="在宅患者訪問褥瘡管理指導料 (データ)" sheetId="23" state="hidden" r:id="rId23"/>
    <sheet name="在宅療養支援病院データ" sheetId="96" state="hidden" r:id="rId24"/>
    <sheet name="在宅療養実績加算データ" sheetId="107" state="hidden" r:id="rId25"/>
    <sheet name="在宅療養後方支援病院データ" sheetId="97" state="hidden" r:id="rId26"/>
    <sheet name="光トポグラフィーデータ" sheetId="98" state="hidden" r:id="rId27"/>
    <sheet name="摂食嚥下機能回復体制加算データ" sheetId="24" state="hidden" r:id="rId28"/>
    <sheet name="脳血管リハビリテーション料 (データ)" sheetId="25" state="hidden" r:id="rId29"/>
    <sheet name="運動器リハビリテーション料 （データ）" sheetId="26" state="hidden" r:id="rId30"/>
    <sheet name="生殖補助医療管理料 (データ)" sheetId="117" state="hidden" r:id="rId31"/>
    <sheet name="精巣内精子採取術 (データ)" sheetId="118" state="hidden" r:id="rId32"/>
    <sheet name="がんゲノムプロファイリング検査データ" sheetId="106" state="hidden" r:id="rId33"/>
    <sheet name="特別の療養環境入院データ" sheetId="99" state="hidden" r:id="rId34"/>
    <sheet name="特別の療養環境外来データ " sheetId="100" state="hidden" r:id="rId35"/>
    <sheet name="初診等の保険外併用療養費データ" sheetId="101" state="hidden" r:id="rId36"/>
    <sheet name="予約に基づく診察等の保険外併用療養費届出 (データ)" sheetId="29" state="hidden" r:id="rId37"/>
    <sheet name="180日を超える入院に関する事項データ" sheetId="102" state="hidden" r:id="rId38"/>
    <sheet name="医科点数表の規定する回数を超えて受けた診療 (データ)" sheetId="30" state="hidden" r:id="rId39"/>
    <sheet name="多焦点眼内レンズ (データ)" sheetId="31" state="hidden" r:id="rId40"/>
    <sheet name="看護職員処遇改善（データ）" sheetId="151" state="hidden" r:id="rId41"/>
    <sheet name="表紙" sheetId="130" r:id="rId42"/>
    <sheet name="届出の確認" sheetId="154" r:id="rId43"/>
    <sheet name="別紙様式１－１" sheetId="132" r:id="rId44"/>
    <sheet name="別紙様式１－２" sheetId="133" r:id="rId45"/>
    <sheet name="別紙様式１－３" sheetId="134" r:id="rId46"/>
    <sheet name="記載上の注意" sheetId="135" r:id="rId47"/>
    <sheet name="基本診療料1" sheetId="50" r:id="rId48"/>
    <sheet name="基本診療料２様式５の７" sheetId="51" r:id="rId49"/>
    <sheet name="基本診療料３様式13の２" sheetId="52" r:id="rId50"/>
    <sheet name="基本診療料４様式14" sheetId="53" r:id="rId51"/>
    <sheet name="基本診療料５様式13の3" sheetId="54" r:id="rId52"/>
    <sheet name="基本診療料６様式13の４" sheetId="55" r:id="rId53"/>
    <sheet name="基本診療料７様式37の２" sheetId="56" r:id="rId54"/>
    <sheet name="基本診療料８様式49の４" sheetId="57" r:id="rId55"/>
    <sheet name="基本診療料９別紙様式45" sheetId="58" r:id="rId56"/>
    <sheet name="基本診療料10様式52の２" sheetId="59" r:id="rId57"/>
    <sheet name="別紙様式１８" sheetId="137" r:id="rId58"/>
    <sheet name="別紙様式１９" sheetId="142" r:id="rId59"/>
    <sheet name="別紙様式２０（精神科救急・精神科合併症）" sheetId="144" r:id="rId60"/>
    <sheet name="17-1別紙様式17の1(地域医療体制確保加算)" sheetId="145" r:id="rId61"/>
    <sheet name="別紙様式17－1別表" sheetId="146" r:id="rId62"/>
    <sheet name="17-1引用先" sheetId="147" r:id="rId63"/>
    <sheet name="別紙様式17-2" sheetId="148" r:id="rId64"/>
    <sheet name="基本診療料13様式３" sheetId="66" r:id="rId65"/>
    <sheet name="別紙様式21" sheetId="149" r:id="rId66"/>
    <sheet name="情報通信機器を用いた診療" sheetId="156" r:id="rId67"/>
    <sheet name="基本診療料14様式17の２" sheetId="68" r:id="rId68"/>
    <sheet name="別紙様式24" sheetId="150" r:id="rId69"/>
    <sheet name="糖尿病透析予防指導管理料" sheetId="125" r:id="rId70"/>
    <sheet name="ニコチン依存症管理料" sheetId="126" r:id="rId71"/>
    <sheet name="在宅患者訪問褥瘡管理指導料" sheetId="127" r:id="rId72"/>
    <sheet name="特掲３様式11の３" sheetId="123" r:id="rId73"/>
    <sheet name="様式11の4" sheetId="124" r:id="rId74"/>
    <sheet name="特掲11の5" sheetId="155" r:id="rId75"/>
    <sheet name="特掲４様式20の5" sheetId="71" r:id="rId76"/>
    <sheet name="特掲6様式26の３" sheetId="72" r:id="rId77"/>
    <sheet name="別紙様式16" sheetId="141" r:id="rId78"/>
    <sheet name="特掲･23の４の２" sheetId="105" r:id="rId79"/>
    <sheet name="脳血管リハビリテーション料" sheetId="119" r:id="rId80"/>
    <sheet name="運動器リハビリテーション料" sheetId="120" r:id="rId81"/>
    <sheet name="生殖補助医療管理料" sheetId="121" r:id="rId82"/>
    <sheet name="精巣内精子採取術" sheetId="122" r:id="rId83"/>
    <sheet name="別紙様式４－１" sheetId="115" r:id="rId84"/>
    <sheet name="別紙様式４－２" sheetId="116" r:id="rId85"/>
    <sheet name="★別紙様式６（１枚目）" sheetId="139" r:id="rId86"/>
    <sheet name="★別紙様式６（２枚目）" sheetId="140" r:id="rId87"/>
    <sheet name="別紙様式８" sheetId="138" r:id="rId88"/>
    <sheet name="予約に基づく診察等の保険外併用療養費届出" sheetId="108" r:id="rId89"/>
    <sheet name="医科点数表の規定する回数を超えて受けた診療" sheetId="109" r:id="rId90"/>
    <sheet name="多焦点眼内レンズ" sheetId="110" r:id="rId91"/>
    <sheet name="医薬品の治験" sheetId="111" r:id="rId92"/>
    <sheet name="医療機器の治験" sheetId="112" r:id="rId93"/>
    <sheet name="再生医療等製品の治験" sheetId="113" r:id="rId94"/>
    <sheet name="明細書発行" sheetId="114" r:id="rId95"/>
    <sheet name="看護職員処遇改善.計画書" sheetId="152" r:id="rId96"/>
    <sheet name="看護職員処遇改善.実施報告書" sheetId="153" r:id="rId97"/>
  </sheets>
  <externalReferences>
    <externalReference r:id="rId98"/>
  </externalReferences>
  <definedNames>
    <definedName name="_xlnm._FilterDatabase" localSheetId="47" hidden="1">基本診療料1!$B$1:$AA$170</definedName>
    <definedName name="_Hlk126161462" localSheetId="81">生殖補助医療管理料!$A$60</definedName>
    <definedName name="_Hlk126161462" localSheetId="82">精巣内精子採取術!#REF!</definedName>
    <definedName name="_xlnm.Print_Area" localSheetId="85">'★別紙様式６（１枚目）'!$A$1:$K$31</definedName>
    <definedName name="_xlnm.Print_Area" localSheetId="86">'★別紙様式６（２枚目）'!$A$1:$J$44</definedName>
    <definedName name="_xlnm.Print_Area" localSheetId="60">'17-1別紙様式17の1(地域医療体制確保加算)'!$A$1:$G$32</definedName>
    <definedName name="_xlnm.Print_Area" localSheetId="70">ニコチン依存症管理料!$A$1:$N$42</definedName>
    <definedName name="_xlnm.Print_Area" localSheetId="89">医科点数表の規定する回数を超えて受けた診療!$A$1:$F$29</definedName>
    <definedName name="_xlnm.Print_Area" localSheetId="91">医薬品の治験!$A$1:$H$23</definedName>
    <definedName name="_xlnm.Print_Area" localSheetId="92">医療機器の治験!$A$1:$H$22</definedName>
    <definedName name="_xlnm.Print_Area" localSheetId="80">運動器リハビリテーション料!$A$1:$Y$91</definedName>
    <definedName name="_xlnm.Print_Area" localSheetId="95">看護職員処遇改善.計画書!$A$1:$AH$89</definedName>
    <definedName name="_xlnm.Print_Area" localSheetId="96">看護職員処遇改善.実施報告書!$A$1:$AG$88</definedName>
    <definedName name="_xlnm.Print_Area" localSheetId="47">基本診療料1!$A$1:$Y$29</definedName>
    <definedName name="_xlnm.Print_Area" localSheetId="56">基本診療料10様式52の２!$A$1:$E$22</definedName>
    <definedName name="_xlnm.Print_Area" localSheetId="64">基本診療料13様式３!$A$1:$G$90</definedName>
    <definedName name="_xlnm.Print_Area" localSheetId="67">基本診療料14様式17の２!$B$1:$T$73</definedName>
    <definedName name="_xlnm.Print_Area" localSheetId="48">基本診療料２様式５の７!$A$1:$I$39</definedName>
    <definedName name="_xlnm.Print_Area" localSheetId="49">基本診療料３様式13の２!$A$1:$T$50</definedName>
    <definedName name="_xlnm.Print_Area" localSheetId="50">基本診療料４様式14!$A$1:$J$223</definedName>
    <definedName name="_xlnm.Print_Area" localSheetId="51">基本診療料５様式13の3!$A$1:$U$103</definedName>
    <definedName name="_xlnm.Print_Area" localSheetId="52">基本診療料６様式13の４!$A$1:$T$64</definedName>
    <definedName name="_xlnm.Print_Area" localSheetId="53">基本診療料７様式37の２!$A$1:$P$35</definedName>
    <definedName name="_xlnm.Print_Area" localSheetId="54">基本診療料８様式49の４!$A$1:$G$26</definedName>
    <definedName name="_xlnm.Print_Area" localSheetId="55">基本診療料９別紙様式45!$A$1:$Y$78</definedName>
    <definedName name="_xlnm.Print_Area" localSheetId="46">記載上の注意!$A$1:$I$357</definedName>
    <definedName name="_xlnm.Print_Area" localSheetId="93">再生医療等製品の治験!$A$1:$H$22</definedName>
    <definedName name="_xlnm.Print_Area" localSheetId="71">在宅患者訪問褥瘡管理指導料!$A$1:$P$76</definedName>
    <definedName name="_xlnm.Print_Area" localSheetId="0">手順書!$A$1:$I$47</definedName>
    <definedName name="_xlnm.Print_Area" localSheetId="66">情報通信機器を用いた診療!$A$1:$L$77</definedName>
    <definedName name="_xlnm.Print_Area" localSheetId="81">生殖補助医療管理料!$A$1:$N$136</definedName>
    <definedName name="_xlnm.Print_Area" localSheetId="82">精巣内精子採取術!$A$1:$N$66</definedName>
    <definedName name="_xlnm.Print_Area" localSheetId="90">多焦点眼内レンズ!$A$1:$Z$32</definedName>
    <definedName name="_xlnm.Print_Area" localSheetId="69">糖尿病透析予防指導管理料!$A$1:$M$39</definedName>
    <definedName name="_xlnm.Print_Area" localSheetId="78">特掲･23の４の２!$A$1:$J$34</definedName>
    <definedName name="_xlnm.Print_Area" localSheetId="74">特掲11の5!$A$1:$I$40</definedName>
    <definedName name="_xlnm.Print_Area" localSheetId="72">特掲３様式11の３!$A$1:$I$73</definedName>
    <definedName name="_xlnm.Print_Area" localSheetId="75">特掲４様式20の5!$A$1:$J$36</definedName>
    <definedName name="_xlnm.Print_Area" localSheetId="76">特掲6様式26の３!$A$1:$R$55</definedName>
    <definedName name="_xlnm.Print_Area" localSheetId="42">届出の確認!$A$1:$N$46</definedName>
    <definedName name="_xlnm.Print_Area" localSheetId="79">脳血管リハビリテーション料!$A$1:$Y$91</definedName>
    <definedName name="_xlnm.Print_Area" localSheetId="1">判定シート!$A$1:$D$94</definedName>
    <definedName name="_xlnm.Print_Area" localSheetId="41">表紙!$A$1:$F$28</definedName>
    <definedName name="_xlnm.Print_Area" localSheetId="43">'別紙様式１－１'!$A$1:$AK$62</definedName>
    <definedName name="_xlnm.Print_Area" localSheetId="44">'別紙様式１－２'!$A$1:$S$20</definedName>
    <definedName name="_xlnm.Print_Area" localSheetId="45">'別紙様式１－３'!$A$1:$R$34</definedName>
    <definedName name="_xlnm.Print_Area" localSheetId="77">別紙様式16!$A$1:$Y$118</definedName>
    <definedName name="_xlnm.Print_Area" localSheetId="61">'別紙様式17－1別表'!$A$1:$E$58</definedName>
    <definedName name="_xlnm.Print_Area" localSheetId="63">'別紙様式17-2'!$A$1:$V$130</definedName>
    <definedName name="_xlnm.Print_Area" localSheetId="57">別紙様式１８!$A$1:$J$35</definedName>
    <definedName name="_xlnm.Print_Area" localSheetId="58">別紙様式１９!$A$1:$R$68</definedName>
    <definedName name="_xlnm.Print_Area" localSheetId="59">'別紙様式２０（精神科救急・精神科合併症）'!$A$1:$J$36</definedName>
    <definedName name="_xlnm.Print_Area" localSheetId="65">別紙様式21!$A$1:$R$37</definedName>
    <definedName name="_xlnm.Print_Area" localSheetId="68">別紙様式24!$A$1:$R$49</definedName>
    <definedName name="_xlnm.Print_Area" localSheetId="83">'別紙様式４－１'!$A$1:$O$45</definedName>
    <definedName name="_xlnm.Print_Area" localSheetId="84">'別紙様式４－２'!$A$1:$O$30</definedName>
    <definedName name="_xlnm.Print_Area" localSheetId="87">別紙様式８!$A$1:$G$27</definedName>
    <definedName name="_xlnm.Print_Area" localSheetId="94">明細書発行!$A$1:$G$24</definedName>
    <definedName name="_xlnm.Print_Area" localSheetId="88">予約に基づく診察等の保険外併用療養費届出!$A$1:$S$42</definedName>
    <definedName name="_xlnm.Print_Area" localSheetId="73">様式11の4!$A$1:$I$48</definedName>
    <definedName name="Z_37B6CBE4_2B19_49FC_BFEF_B891579D40C9_.wvu.PrintArea" localSheetId="49" hidden="1">基本診療料３様式13の２!$A$1:$T$48</definedName>
    <definedName name="Z_37B6CBE4_2B19_49FC_BFEF_B891579D40C9_.wvu.PrintArea" localSheetId="52" hidden="1">基本診療料６様式13の４!$A$1:$T$60</definedName>
    <definedName name="Z_37B6CBE4_2B19_49FC_BFEF_B891579D40C9_.wvu.PrintArea" localSheetId="63" hidden="1">'別紙様式17-2'!$B$2:$U$129</definedName>
    <definedName name="Z_5D805DA5_5B83_4DA7_AD1F_0A528C0D7036_.wvu.PrintArea" localSheetId="49" hidden="1">基本診療料３様式13の２!$A$1:$T$48</definedName>
    <definedName name="Z_5D805DA5_5B83_4DA7_AD1F_0A528C0D7036_.wvu.PrintArea" localSheetId="52" hidden="1">基本診療料６様式13の４!$A$1:$T$60</definedName>
    <definedName name="Z_5D805DA5_5B83_4DA7_AD1F_0A528C0D7036_.wvu.PrintArea" localSheetId="63" hidden="1">'別紙様式17-2'!$B$2:$U$129</definedName>
    <definedName name="Z_69CDDE8E_4570_4BA1_94E3_16D081512935_.wvu.PrintArea" localSheetId="49" hidden="1">基本診療料３様式13の２!$A$1:$T$48</definedName>
    <definedName name="Z_69CDDE8E_4570_4BA1_94E3_16D081512935_.wvu.PrintArea" localSheetId="52" hidden="1">基本診療料６様式13の４!$A$1:$T$60</definedName>
    <definedName name="Z_69CDDE8E_4570_4BA1_94E3_16D081512935_.wvu.PrintArea" localSheetId="63" hidden="1">'別紙様式17-2'!$B$2:$U$129</definedName>
    <definedName name="Z_73BCDB9B_F610_4914_B01C_136D6132314D_.wvu.PrintArea" localSheetId="49" hidden="1">基本診療料３様式13の２!$A$1:$T$48</definedName>
    <definedName name="Z_73BCDB9B_F610_4914_B01C_136D6132314D_.wvu.PrintArea" localSheetId="52" hidden="1">基本診療料６様式13の４!$A$1:$T$60</definedName>
    <definedName name="Z_73BCDB9B_F610_4914_B01C_136D6132314D_.wvu.PrintArea" localSheetId="63" hidden="1">'別紙様式17-2'!$B$2:$U$129</definedName>
    <definedName name="Z_B54DE1DF_A17A_4AD2_83A8_C44B3EE7B785_.wvu.PrintArea" localSheetId="49" hidden="1">基本診療料３様式13の２!$A$1:$T$48</definedName>
    <definedName name="Z_B54DE1DF_A17A_4AD2_83A8_C44B3EE7B785_.wvu.PrintArea" localSheetId="52" hidden="1">基本診療料６様式13の４!$A$1:$T$60</definedName>
    <definedName name="Z_B54DE1DF_A17A_4AD2_83A8_C44B3EE7B785_.wvu.PrintArea" localSheetId="63" hidden="1">'別紙様式17-2'!$B$2:$U$129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3" i="19" l="1"/>
  <c r="B54" i="19"/>
  <c r="C54" i="19"/>
  <c r="B55" i="19"/>
  <c r="B35" i="19"/>
  <c r="B53" i="19"/>
  <c r="B52" i="19"/>
  <c r="B63" i="19"/>
  <c r="C5" i="19"/>
  <c r="B79" i="19"/>
  <c r="AC54" i="153"/>
  <c r="AC55" i="153" s="1"/>
  <c r="AC40" i="153"/>
  <c r="AC41" i="153" s="1"/>
  <c r="AC33" i="153"/>
  <c r="AC32" i="153"/>
  <c r="P26" i="153"/>
  <c r="M26" i="153"/>
  <c r="G26" i="153"/>
  <c r="D26" i="153"/>
  <c r="P25" i="153"/>
  <c r="M25" i="153"/>
  <c r="G25" i="153"/>
  <c r="D25" i="153"/>
  <c r="P24" i="153"/>
  <c r="M24" i="153"/>
  <c r="G24" i="153"/>
  <c r="D24" i="153"/>
  <c r="P23" i="153"/>
  <c r="M23" i="153"/>
  <c r="G23" i="153"/>
  <c r="D23" i="153"/>
  <c r="AC20" i="153"/>
  <c r="P19" i="153"/>
  <c r="M19" i="153"/>
  <c r="G19" i="153"/>
  <c r="D19" i="153"/>
  <c r="P18" i="153"/>
  <c r="M18" i="153"/>
  <c r="G18" i="153"/>
  <c r="D18" i="153"/>
  <c r="P17" i="153"/>
  <c r="M17" i="153"/>
  <c r="G17" i="153"/>
  <c r="D17" i="153"/>
  <c r="P16" i="153"/>
  <c r="M16" i="153"/>
  <c r="G16" i="153"/>
  <c r="D16" i="153"/>
  <c r="AB44" i="152"/>
  <c r="AB43" i="152"/>
  <c r="AB29" i="152"/>
  <c r="AB30" i="152" s="1"/>
  <c r="AB22" i="152"/>
  <c r="AB21" i="152"/>
  <c r="C80" i="19"/>
  <c r="C79" i="19"/>
  <c r="B72" i="19"/>
  <c r="B71" i="19"/>
  <c r="B70" i="19"/>
  <c r="B68" i="19"/>
  <c r="B67" i="19"/>
  <c r="B66" i="19"/>
  <c r="B60" i="19"/>
  <c r="B59" i="19"/>
  <c r="B58" i="19"/>
  <c r="B57" i="19"/>
  <c r="B56" i="19"/>
  <c r="B51" i="19"/>
  <c r="B50" i="19"/>
  <c r="B49" i="19"/>
  <c r="B48" i="19"/>
  <c r="B34" i="19"/>
  <c r="B33" i="19"/>
  <c r="B32" i="19"/>
  <c r="B31" i="19"/>
  <c r="B28" i="19"/>
  <c r="B26" i="19"/>
  <c r="B25" i="19"/>
  <c r="B24" i="19"/>
  <c r="B23" i="19"/>
  <c r="B27" i="19" s="1"/>
  <c r="B62" i="19"/>
  <c r="B61" i="19"/>
  <c r="C71" i="19"/>
  <c r="C69" i="19"/>
  <c r="C68" i="19"/>
  <c r="C67" i="19"/>
  <c r="C66" i="19"/>
  <c r="C63" i="19"/>
  <c r="C60" i="19"/>
  <c r="C59" i="19"/>
  <c r="C58" i="19"/>
  <c r="C57" i="19"/>
  <c r="C56" i="19"/>
  <c r="C52" i="19"/>
  <c r="C51" i="19"/>
  <c r="C45" i="19"/>
  <c r="C44" i="19"/>
  <c r="C43" i="19"/>
  <c r="C42" i="19"/>
  <c r="C40" i="19"/>
  <c r="C41" i="19"/>
  <c r="C39" i="19"/>
  <c r="C38" i="19"/>
  <c r="C37" i="19"/>
  <c r="C36" i="19"/>
  <c r="C35" i="19"/>
  <c r="C34" i="19"/>
  <c r="C33" i="19"/>
  <c r="C32" i="19"/>
  <c r="C31" i="19"/>
  <c r="C30" i="19"/>
  <c r="C29" i="19"/>
  <c r="C28" i="19"/>
  <c r="C27" i="19"/>
  <c r="C26" i="19"/>
  <c r="C23" i="19"/>
  <c r="C20" i="19"/>
  <c r="C19" i="19"/>
  <c r="C18" i="19"/>
  <c r="C17" i="19"/>
  <c r="C14" i="19" l="1"/>
  <c r="G20" i="144"/>
  <c r="G15" i="144"/>
  <c r="P50" i="142"/>
  <c r="P54" i="142"/>
  <c r="G52" i="142"/>
  <c r="P52" i="142"/>
  <c r="G50" i="142"/>
  <c r="P48" i="142"/>
  <c r="P22" i="142"/>
  <c r="J34" i="140"/>
  <c r="N35" i="140" s="1"/>
  <c r="I34" i="140"/>
  <c r="M35" i="140" s="1"/>
  <c r="H34" i="140"/>
  <c r="L35" i="140" s="1"/>
  <c r="G34" i="140"/>
  <c r="K35" i="140" s="1"/>
  <c r="N22" i="140"/>
  <c r="M22" i="140"/>
  <c r="L22" i="140"/>
  <c r="K22" i="140"/>
  <c r="N16" i="140"/>
  <c r="M16" i="140"/>
  <c r="L16" i="140"/>
  <c r="K16" i="140"/>
  <c r="J11" i="140"/>
  <c r="I11" i="140"/>
  <c r="H11" i="140"/>
  <c r="G11" i="140"/>
  <c r="K34" i="140" s="1"/>
  <c r="N10" i="140"/>
  <c r="M10" i="140"/>
  <c r="L10" i="140"/>
  <c r="K10" i="140"/>
  <c r="N9" i="140"/>
  <c r="M9" i="140"/>
  <c r="L9" i="140"/>
  <c r="K9" i="140"/>
  <c r="I4" i="140"/>
  <c r="I3" i="140"/>
  <c r="L34" i="140" l="1"/>
  <c r="M34" i="140"/>
  <c r="N34" i="140"/>
  <c r="J23" i="137" l="1"/>
  <c r="E23" i="137"/>
  <c r="P33" i="134"/>
  <c r="M33" i="134"/>
  <c r="S19" i="134"/>
  <c r="S18" i="134"/>
  <c r="Q16" i="134"/>
  <c r="O16" i="134"/>
  <c r="M16" i="134"/>
  <c r="V15" i="134"/>
  <c r="U15" i="134"/>
  <c r="T15" i="134"/>
  <c r="V14" i="134"/>
  <c r="U14" i="134"/>
  <c r="T14" i="134"/>
  <c r="R4" i="134"/>
  <c r="Q4" i="134"/>
  <c r="P4" i="134"/>
  <c r="O4" i="134"/>
  <c r="N4" i="134"/>
  <c r="M4" i="134"/>
  <c r="L4" i="134"/>
  <c r="K4" i="134"/>
  <c r="J4" i="134"/>
  <c r="Q18" i="133"/>
  <c r="H18" i="133"/>
  <c r="S4" i="133"/>
  <c r="R4" i="133"/>
  <c r="Q4" i="133"/>
  <c r="P4" i="133"/>
  <c r="O4" i="133"/>
  <c r="N4" i="133"/>
  <c r="M4" i="133"/>
  <c r="L4" i="133"/>
  <c r="K4" i="133"/>
  <c r="AK36" i="132"/>
  <c r="AJ36" i="132"/>
  <c r="AI36" i="132"/>
  <c r="AH36" i="132"/>
  <c r="AG36" i="132"/>
  <c r="AF36" i="132"/>
  <c r="AE36" i="132"/>
  <c r="AD36" i="132"/>
  <c r="AC36" i="132"/>
  <c r="C12" i="19" l="1"/>
  <c r="C50" i="19" l="1"/>
  <c r="C49" i="19"/>
  <c r="C48" i="19"/>
  <c r="H28" i="125"/>
  <c r="H25" i="125"/>
  <c r="H22" i="125"/>
  <c r="C62" i="19" l="1"/>
  <c r="C61" i="19"/>
  <c r="C76" i="19" l="1"/>
  <c r="C75" i="19"/>
  <c r="C74" i="19"/>
  <c r="C72" i="19"/>
  <c r="C70" i="19"/>
  <c r="B37" i="19" l="1"/>
  <c r="I21" i="105"/>
  <c r="I19" i="105"/>
  <c r="I10" i="105"/>
  <c r="B45" i="19" l="1"/>
  <c r="B42" i="19"/>
  <c r="B43" i="19"/>
  <c r="B44" i="19" l="1"/>
  <c r="B41" i="19"/>
  <c r="B40" i="19"/>
  <c r="B38" i="19"/>
  <c r="B36" i="19"/>
  <c r="N40" i="68" l="1"/>
  <c r="N39" i="68"/>
  <c r="F51" i="66" l="1"/>
  <c r="Q52" i="58" l="1"/>
  <c r="Q51" i="58"/>
  <c r="Q31" i="58"/>
  <c r="Q30" i="58"/>
  <c r="V16" i="58"/>
  <c r="E20" i="57" l="1"/>
  <c r="E13" i="57"/>
  <c r="H164" i="53" l="1"/>
  <c r="H163" i="53"/>
  <c r="S132" i="53"/>
  <c r="S131" i="53"/>
  <c r="T125" i="53"/>
  <c r="H125" i="53"/>
  <c r="T124" i="53"/>
  <c r="H124" i="53"/>
  <c r="H80" i="53"/>
  <c r="H79" i="53"/>
  <c r="H41" i="53"/>
  <c r="H40" i="53"/>
  <c r="T12"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F3D1A692-C485-45B6-A1E3-480DABA1FFD6}">
      <text>
        <r>
          <rPr>
            <b/>
            <sz val="9"/>
            <color indexed="81"/>
            <rFont val="MS P ゴシック"/>
            <family val="3"/>
            <charset val="128"/>
          </rPr>
          <t>STEP1
コードを入力したら手順書へ戻る。</t>
        </r>
      </text>
    </comment>
    <comment ref="D12" authorId="0" shapeId="0" xr:uid="{54CFF824-7080-48DB-8AF9-17F6235DAD0C}">
      <text>
        <r>
          <rPr>
            <b/>
            <sz val="9"/>
            <color indexed="81"/>
            <rFont val="MS P ゴシック"/>
            <family val="3"/>
            <charset val="128"/>
          </rPr>
          <t>STEP5
提出物のチェックをし判定シートを印刷する。
その後、手順書へ戻る。</t>
        </r>
      </text>
    </comment>
    <comment ref="B17" authorId="0" shapeId="0" xr:uid="{BB3C921F-2D60-4729-9115-77374CEDA4D6}">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0E89351A-711D-4315-B215-5FA1CC46FFF1}">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470EC479-97B8-42A8-98E1-DCB7DBAF01FE}">
      <text>
        <r>
          <rPr>
            <b/>
            <sz val="9"/>
            <color indexed="81"/>
            <rFont val="MS P ゴシック"/>
            <family val="3"/>
            <charset val="128"/>
          </rPr>
          <t xml:space="preserve">STEP3　①
該当するものに○をしてください
</t>
        </r>
      </text>
    </comment>
    <comment ref="C7" authorId="0" shapeId="0" xr:uid="{32EE5A40-F8DE-4FB1-8473-6BADB3F4AF69}">
      <text>
        <r>
          <rPr>
            <b/>
            <sz val="9"/>
            <color indexed="81"/>
            <rFont val="MS P ゴシック"/>
            <family val="3"/>
            <charset val="128"/>
          </rPr>
          <t>STEP3　②
必要事項を記入</t>
        </r>
      </text>
    </comment>
    <comment ref="B22" authorId="0" shapeId="0" xr:uid="{9C4ACB71-ABD8-4132-94A1-1E75BFBE5C70}">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<sst xmlns="http://schemas.openxmlformats.org/spreadsheetml/2006/main" count="22692" uniqueCount="4656">
  <si>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</si>
  <si>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</si>
  <si>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</si>
  <si>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</si>
  <si>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</si>
  <si>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</si>
  <si>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</si>
  <si>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</si>
  <si>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</si>
  <si>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</si>
  <si>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</si>
  <si>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</si>
  <si>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</si>
  <si>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</si>
  <si>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</si>
  <si>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</si>
  <si>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</si>
  <si>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</si>
  <si>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</si>
  <si>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</si>
  <si>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</si>
  <si>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</si>
  <si>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</si>
  <si>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</si>
  <si>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</si>
  <si>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</si>
  <si>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</si>
  <si>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</si>
  <si>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</si>
  <si>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</si>
  <si>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</si>
  <si>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</si>
  <si>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</si>
  <si>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</si>
  <si>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</si>
  <si>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</si>
  <si>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</si>
  <si>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</si>
  <si>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</si>
  <si>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</si>
  <si>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</si>
  <si>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</si>
  <si>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</si>
  <si>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</si>
  <si>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</si>
  <si>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</si>
  <si>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</si>
  <si>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</si>
  <si>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</si>
  <si>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</si>
  <si>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</si>
  <si>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</si>
  <si>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</si>
  <si>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</si>
  <si>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</si>
  <si>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</si>
  <si>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</si>
  <si>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</si>
  <si>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</si>
  <si>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</si>
  <si>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</si>
  <si>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</si>
  <si>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</si>
  <si>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</si>
  <si>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</si>
  <si>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平成30年 6月 1日</t>
  </si>
  <si>
    <t>45</t>
  </si>
  <si>
    <t>平成30年11月 1日</t>
  </si>
  <si>
    <t>令和 4年 3月 1日</t>
  </si>
  <si>
    <t>令和 4年 6月 1日</t>
  </si>
  <si>
    <t>平成30年 1月 1日</t>
  </si>
  <si>
    <t>78</t>
  </si>
  <si>
    <t>平成30年 2月 1日</t>
  </si>
  <si>
    <t>平成29年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</si>
  <si>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</si>
  <si>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</si>
  <si>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</si>
  <si>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</si>
  <si>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</si>
  <si>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</si>
  <si>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</si>
  <si>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</si>
  <si>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</si>
  <si>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</si>
  <si>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</si>
  <si>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</si>
  <si>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</si>
  <si>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</si>
  <si>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</si>
  <si>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</si>
  <si>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</si>
  <si>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</si>
  <si>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</si>
  <si>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</si>
  <si>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</si>
  <si>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</si>
  <si>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</si>
  <si>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</si>
  <si>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</si>
  <si>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</si>
  <si>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</si>
  <si>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</si>
  <si>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</si>
  <si>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</si>
  <si>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</si>
  <si>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平成30年 5月 1日</t>
  </si>
  <si>
    <t>46</t>
  </si>
  <si>
    <t>47</t>
  </si>
  <si>
    <t>すずきクリニック</t>
  </si>
  <si>
    <t>48</t>
  </si>
  <si>
    <t>49</t>
  </si>
  <si>
    <t>50</t>
  </si>
  <si>
    <t>51</t>
  </si>
  <si>
    <t>52</t>
  </si>
  <si>
    <t>53</t>
  </si>
  <si>
    <t>54</t>
  </si>
  <si>
    <t>55</t>
  </si>
  <si>
    <t>平成29年 5月 1日</t>
  </si>
  <si>
    <t>56</t>
  </si>
  <si>
    <t>平成29年 7月 1日</t>
  </si>
  <si>
    <t>57</t>
  </si>
  <si>
    <t>58</t>
  </si>
  <si>
    <t>59</t>
  </si>
  <si>
    <t>60</t>
  </si>
  <si>
    <t>61</t>
  </si>
  <si>
    <t>62</t>
  </si>
  <si>
    <t>63</t>
  </si>
  <si>
    <t>64</t>
  </si>
  <si>
    <t>平成30年 9月 1日</t>
  </si>
  <si>
    <t>65</t>
  </si>
  <si>
    <t>66</t>
  </si>
  <si>
    <t>平成30年10月 1日</t>
  </si>
  <si>
    <t>67</t>
  </si>
  <si>
    <t>68</t>
  </si>
  <si>
    <t>70</t>
  </si>
  <si>
    <t>71</t>
  </si>
  <si>
    <t>72</t>
  </si>
  <si>
    <t>73</t>
  </si>
  <si>
    <t>74</t>
  </si>
  <si>
    <t>75</t>
  </si>
  <si>
    <t>76</t>
  </si>
  <si>
    <t>77</t>
  </si>
  <si>
    <t>79</t>
  </si>
  <si>
    <t>80</t>
  </si>
  <si>
    <t>81</t>
  </si>
  <si>
    <t>82</t>
  </si>
  <si>
    <t>83</t>
  </si>
  <si>
    <t>84</t>
  </si>
  <si>
    <t>85</t>
  </si>
  <si>
    <t>86</t>
  </si>
  <si>
    <t>87</t>
  </si>
  <si>
    <t>88</t>
  </si>
  <si>
    <t>89</t>
  </si>
  <si>
    <t>90</t>
  </si>
  <si>
    <t>平成31年 4月 1日</t>
  </si>
  <si>
    <t>91</t>
  </si>
  <si>
    <t>令和元年 5月 1日</t>
  </si>
  <si>
    <t>92</t>
  </si>
  <si>
    <t>令和元年 8月 1日</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</si>
  <si>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</si>
  <si>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</si>
  <si>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</si>
  <si>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</si>
  <si>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</si>
  <si>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</si>
  <si>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</si>
  <si>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</si>
  <si>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</si>
  <si>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</si>
  <si>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</si>
  <si>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</si>
  <si>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</si>
  <si>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</si>
  <si>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</si>
  <si>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</si>
  <si>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</si>
  <si>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</si>
  <si>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</si>
  <si>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令和 3年11月 1日</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</si>
  <si>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</si>
  <si>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</si>
  <si>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</si>
  <si>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</si>
  <si>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</si>
  <si>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</si>
  <si>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</si>
  <si>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</si>
  <si>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</si>
  <si>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</si>
  <si>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</si>
  <si>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</si>
  <si>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</si>
  <si>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</si>
  <si>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</si>
  <si>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</si>
  <si>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</si>
  <si>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</si>
  <si>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</si>
  <si>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</si>
  <si>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</si>
  <si>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</si>
  <si>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平成31年 1月 1日</t>
  </si>
  <si>
    <t>令和 2年 5月 1日</t>
  </si>
  <si>
    <t>令和 2年 9月 1日</t>
  </si>
  <si>
    <t>令和 3年 2月 1日</t>
  </si>
  <si>
    <t>令和 3年10月 1日</t>
  </si>
  <si>
    <t>令和 3年 9月 1日</t>
  </si>
  <si>
    <t>令和 4年 1月 1日</t>
  </si>
  <si>
    <t>平成31年 2月 1日</t>
  </si>
  <si>
    <t>令和 2年 1月 1日</t>
  </si>
  <si>
    <t>令和 2年10月 1日</t>
  </si>
  <si>
    <t>令和 2年 3月 1日</t>
  </si>
  <si>
    <t>佐藤内科医院</t>
  </si>
  <si>
    <t>平成28年 9月 1日</t>
  </si>
  <si>
    <t>令和元年 7月 1日</t>
  </si>
  <si>
    <t>令和 2年11月 1日</t>
  </si>
  <si>
    <t>平成29年 3月 1日</t>
  </si>
  <si>
    <t>平成31年 3月 1日</t>
  </si>
  <si>
    <t>令和 3年 7月 1日</t>
  </si>
  <si>
    <t>平成30年12月 1日</t>
  </si>
  <si>
    <t>木村内科医院</t>
  </si>
  <si>
    <t>阿部クリニック</t>
  </si>
  <si>
    <t>令和 3年 8月 1日</t>
  </si>
  <si>
    <t>令和 2年 8月 1日</t>
  </si>
  <si>
    <t>糖尿病透析予防指導管理料</t>
  </si>
  <si>
    <t>糖防管</t>
  </si>
  <si>
    <t>第23号</t>
  </si>
  <si>
    <t>第24号</t>
  </si>
  <si>
    <t>第26号</t>
  </si>
  <si>
    <t>第19号</t>
  </si>
  <si>
    <t>第25号</t>
  </si>
  <si>
    <t>ニコチン依存症管理料</t>
  </si>
  <si>
    <t>ニコ</t>
  </si>
  <si>
    <t xml:space="preserve">一般　　         </t>
  </si>
  <si>
    <t>一般　　       19</t>
  </si>
  <si>
    <t>一般　　
　　一般        6</t>
  </si>
  <si>
    <t>一般　　
　　一般      199</t>
  </si>
  <si>
    <t>在宅患者訪問褥瘡管理指導料</t>
  </si>
  <si>
    <t>在訪褥</t>
  </si>
  <si>
    <t>療養　　       50</t>
  </si>
  <si>
    <t>平成26年 6月 1日</t>
  </si>
  <si>
    <t>第43号</t>
  </si>
  <si>
    <t>第30号</t>
  </si>
  <si>
    <t>第31号</t>
  </si>
  <si>
    <t>第44号</t>
  </si>
  <si>
    <t>平成28年 4月 1日</t>
  </si>
  <si>
    <t>第27号</t>
  </si>
  <si>
    <t>第36号</t>
  </si>
  <si>
    <t>第37号</t>
  </si>
  <si>
    <t>第29号</t>
  </si>
  <si>
    <t>第196号</t>
  </si>
  <si>
    <t>第187号</t>
  </si>
  <si>
    <t>第183号</t>
  </si>
  <si>
    <t>第146号</t>
  </si>
  <si>
    <t>第157号</t>
  </si>
  <si>
    <t>第141号</t>
  </si>
  <si>
    <t>第165号</t>
  </si>
  <si>
    <t>第152号</t>
  </si>
  <si>
    <t>第186号</t>
  </si>
  <si>
    <t>第201号</t>
  </si>
  <si>
    <t>第204号</t>
  </si>
  <si>
    <t>第150号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</si>
  <si>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</si>
  <si>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</si>
  <si>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</si>
  <si>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</si>
  <si>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</si>
  <si>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</si>
  <si>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</si>
  <si>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</si>
  <si>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</si>
  <si>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</si>
  <si>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</si>
  <si>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</si>
  <si>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</si>
  <si>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</si>
  <si>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</si>
  <si>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</si>
  <si>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</si>
  <si>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</si>
  <si>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第51号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</si>
  <si>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</si>
  <si>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</si>
  <si>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</si>
  <si>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</si>
  <si>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</si>
  <si>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</si>
  <si>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</si>
  <si>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</si>
  <si>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</si>
  <si>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</si>
  <si>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</si>
  <si>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</si>
  <si>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</si>
  <si>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</si>
  <si>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第95号</t>
  </si>
  <si>
    <t>第138号</t>
  </si>
  <si>
    <t>第169号</t>
  </si>
  <si>
    <t>第135号</t>
  </si>
  <si>
    <t>第148号</t>
  </si>
  <si>
    <t>第151号</t>
  </si>
  <si>
    <t>脳血管疾患等リハビリテーション料（Ⅲ）</t>
  </si>
  <si>
    <t>脳Ⅲ</t>
  </si>
  <si>
    <t>第35号</t>
  </si>
  <si>
    <t>第129号</t>
  </si>
  <si>
    <t>第103号</t>
  </si>
  <si>
    <t>第113号</t>
  </si>
  <si>
    <t>第80号</t>
  </si>
  <si>
    <t>第121号</t>
  </si>
  <si>
    <t>第65号</t>
  </si>
  <si>
    <t>第104号</t>
  </si>
  <si>
    <t>第105号</t>
  </si>
  <si>
    <t>第69号</t>
  </si>
  <si>
    <t>第97号</t>
  </si>
  <si>
    <t>運動器リハビリテーション料（Ⅰ）</t>
  </si>
  <si>
    <t>運Ⅰ</t>
  </si>
  <si>
    <t>第55号</t>
  </si>
  <si>
    <t>平成24年 4月 1日</t>
  </si>
  <si>
    <t>第58号</t>
  </si>
  <si>
    <t>平成27年 2月 1日</t>
  </si>
  <si>
    <t>平成24年 6月 1日</t>
  </si>
  <si>
    <t>第108号</t>
  </si>
  <si>
    <t>平成26年 4月 1日</t>
  </si>
  <si>
    <t>平成27年11月 1日</t>
  </si>
  <si>
    <t>第68号</t>
  </si>
  <si>
    <t>平成28年 6月 1日</t>
  </si>
  <si>
    <t>第52号</t>
  </si>
  <si>
    <t>第75号</t>
  </si>
  <si>
    <t>平成27年 6月 1日</t>
  </si>
  <si>
    <t>第67号</t>
  </si>
  <si>
    <t>第53号</t>
  </si>
  <si>
    <t>平成23年 4月 1日</t>
  </si>
  <si>
    <t>第106号</t>
  </si>
  <si>
    <t>平成22年 4月 1日</t>
  </si>
  <si>
    <t>第140号</t>
  </si>
  <si>
    <t>第54号</t>
  </si>
  <si>
    <t>第111号</t>
  </si>
  <si>
    <t>平成26年 9月 1日</t>
  </si>
  <si>
    <t>平成28年 5月 1日</t>
  </si>
  <si>
    <t>平成24年 5月 1日</t>
  </si>
  <si>
    <t>運動器リハビリテーション料（Ⅱ）</t>
  </si>
  <si>
    <t>運Ⅱ</t>
  </si>
  <si>
    <t>平成21年 4月 1日</t>
  </si>
  <si>
    <t>平成20年 9月 1日</t>
  </si>
  <si>
    <t>平成25年 4月 1日</t>
  </si>
  <si>
    <t>第130号</t>
  </si>
  <si>
    <t>平成18年 4月 1日</t>
  </si>
  <si>
    <t>平成26年12月 1日</t>
  </si>
  <si>
    <t>平成18年 6月 1日</t>
  </si>
  <si>
    <t>第83号</t>
  </si>
  <si>
    <t>第98号</t>
  </si>
  <si>
    <t>平成26年11月 1日</t>
  </si>
  <si>
    <t>第184号</t>
  </si>
  <si>
    <t>平成26年10月 1日</t>
  </si>
  <si>
    <t>第88号</t>
  </si>
  <si>
    <t>第202号</t>
  </si>
  <si>
    <t>第125号</t>
  </si>
  <si>
    <t>第122号</t>
  </si>
  <si>
    <t>運動器リハビリテーション料（Ⅲ）</t>
  </si>
  <si>
    <t>運Ⅲ</t>
  </si>
  <si>
    <t>第86号</t>
  </si>
  <si>
    <t>平成22年 8月 1日</t>
  </si>
  <si>
    <t>第82号</t>
  </si>
  <si>
    <t>第40号</t>
  </si>
  <si>
    <t>第56号</t>
  </si>
  <si>
    <t>平成23年 7月 1日</t>
  </si>
  <si>
    <t>平成23年 2月 1日</t>
  </si>
  <si>
    <t>平成27年 4月 1日</t>
  </si>
  <si>
    <t>平成21年 8月 1日</t>
  </si>
  <si>
    <t>第28号</t>
  </si>
  <si>
    <t>脳血管疾患等リハビリテーション料</t>
    <rPh sb="0" eb="3">
      <t>ノウケッカン</t>
    </rPh>
    <rPh sb="3" eb="5">
      <t>シッカン</t>
    </rPh>
    <rPh sb="5" eb="6">
      <t>トウ</t>
    </rPh>
    <rPh sb="15" eb="16">
      <t>リョウ</t>
    </rPh>
    <phoneticPr fontId="1"/>
  </si>
  <si>
    <t>（別紙様式23）</t>
    <phoneticPr fontId="6"/>
  </si>
  <si>
    <t>情報通信機器を用いた診療に係る報告書（７月報告）</t>
    <phoneticPr fontId="6"/>
  </si>
  <si>
    <t>保険医療機関名</t>
    <rPh sb="0" eb="2">
      <t>ホケン</t>
    </rPh>
    <rPh sb="2" eb="4">
      <t>イリョウ</t>
    </rPh>
    <rPh sb="4" eb="6">
      <t>キカン</t>
    </rPh>
    <rPh sb="6" eb="7">
      <t>メイ</t>
    </rPh>
    <phoneticPr fontId="6"/>
  </si>
  <si>
    <t>医療機関コード</t>
  </si>
  <si>
    <t>※レセプトに記載する７桁の数字を記載すること。</t>
  </si>
  <si>
    <t>郵便番号</t>
    <rPh sb="0" eb="2">
      <t>ユウビン</t>
    </rPh>
    <rPh sb="2" eb="4">
      <t>バンゴウ</t>
    </rPh>
    <phoneticPr fontId="6"/>
  </si>
  <si>
    <t>住所</t>
    <rPh sb="0" eb="2">
      <t>ジュウショ</t>
    </rPh>
    <phoneticPr fontId="6"/>
  </si>
  <si>
    <t>診療件数</t>
    <rPh sb="0" eb="2">
      <t>シンリョウ</t>
    </rPh>
    <rPh sb="2" eb="4">
      <t>ケンスウ</t>
    </rPh>
    <phoneticPr fontId="6"/>
  </si>
  <si>
    <t>そのうち「自身では対応困難な疾患・病態の患者や緊急性がある場合」として、他の医療機関へ紹介を実施したものの件数</t>
    <phoneticPr fontId="6"/>
  </si>
  <si>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6"/>
  </si>
  <si>
    <t>２　情報通信機器を用いた診療の件数</t>
    <phoneticPr fontId="6"/>
  </si>
  <si>
    <t>対面診療で実施した診療の算定件数</t>
    <phoneticPr fontId="6"/>
  </si>
  <si>
    <t>情報通信機器を用いた診療の算定件数</t>
    <phoneticPr fontId="6"/>
  </si>
  <si>
    <t>初診料</t>
    <phoneticPr fontId="6"/>
  </si>
  <si>
    <t>７月</t>
    <rPh sb="1" eb="2">
      <t>ガツ</t>
    </rPh>
    <phoneticPr fontId="6"/>
  </si>
  <si>
    <t>初診料を算定した患者の内、診療前相談を行った件数</t>
    <phoneticPr fontId="6"/>
  </si>
  <si>
    <t>初診料を算定した患者の内、その後自院にて対面診療を行わなかった件数</t>
    <phoneticPr fontId="6"/>
  </si>
  <si>
    <t>８月</t>
    <rPh sb="1" eb="2">
      <t>ガツ</t>
    </rPh>
    <phoneticPr fontId="6"/>
  </si>
  <si>
    <t>９月</t>
    <rPh sb="1" eb="2">
      <t>ガツ</t>
    </rPh>
    <phoneticPr fontId="6"/>
  </si>
  <si>
    <t>１０月</t>
  </si>
  <si>
    <t>１１月</t>
  </si>
  <si>
    <t>１２月</t>
  </si>
  <si>
    <t>１月</t>
  </si>
  <si>
    <t>２月</t>
  </si>
  <si>
    <t>３月</t>
  </si>
  <si>
    <t>４月</t>
  </si>
  <si>
    <t>５月</t>
  </si>
  <si>
    <t>６月</t>
  </si>
  <si>
    <t>〔記載上の注意〕</t>
  </si>
  <si>
    <t>円</t>
    <rPh sb="0" eb="1">
      <t>エン</t>
    </rPh>
    <phoneticPr fontId="16"/>
  </si>
  <si>
    <t>医療機関コード</t>
    <rPh sb="0" eb="2">
      <t>イリョウ</t>
    </rPh>
    <rPh sb="2" eb="4">
      <t>キカン</t>
    </rPh>
    <phoneticPr fontId="16"/>
  </si>
  <si>
    <t>保険医療機関名</t>
    <rPh sb="0" eb="2">
      <t>ホケン</t>
    </rPh>
    <rPh sb="2" eb="4">
      <t>イリョウ</t>
    </rPh>
    <rPh sb="4" eb="6">
      <t>キカン</t>
    </rPh>
    <rPh sb="6" eb="7">
      <t>メイ</t>
    </rPh>
    <phoneticPr fontId="16"/>
  </si>
  <si>
    <t>診　療　の　名　称</t>
    <rPh sb="0" eb="1">
      <t>ミ</t>
    </rPh>
    <rPh sb="2" eb="3">
      <t>リョウ</t>
    </rPh>
    <rPh sb="6" eb="7">
      <t>メイ</t>
    </rPh>
    <rPh sb="8" eb="9">
      <t>ショウ</t>
    </rPh>
    <phoneticPr fontId="16"/>
  </si>
  <si>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6"/>
  </si>
  <si>
    <t>患者からの徴収額（税込）</t>
    <rPh sb="0" eb="2">
      <t>カンジャ</t>
    </rPh>
    <rPh sb="5" eb="8">
      <t>チョウシュウガク</t>
    </rPh>
    <rPh sb="9" eb="11">
      <t>ゼイコ</t>
    </rPh>
    <phoneticPr fontId="16"/>
  </si>
  <si>
    <t>　　　年　　月　　日</t>
    <rPh sb="3" eb="4">
      <t>ネン</t>
    </rPh>
    <rPh sb="6" eb="7">
      <t>ガツ</t>
    </rPh>
    <rPh sb="9" eb="10">
      <t>ヒ</t>
    </rPh>
    <phoneticPr fontId="16"/>
  </si>
  <si>
    <t>（　　　）第　　　号</t>
    <rPh sb="5" eb="6">
      <t>ダイ</t>
    </rPh>
    <rPh sb="9" eb="10">
      <t>ゴウ</t>
    </rPh>
    <phoneticPr fontId="16"/>
  </si>
  <si>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6"/>
  </si>
  <si>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6"/>
  </si>
  <si>
    <t>（別紙様式１５）</t>
    <rPh sb="1" eb="3">
      <t>ベッシ</t>
    </rPh>
    <rPh sb="3" eb="5">
      <t>ヨウシキ</t>
    </rPh>
    <phoneticPr fontId="23"/>
  </si>
  <si>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3"/>
  </si>
  <si>
    <t>都道府県名</t>
  </si>
  <si>
    <t>医療機関コード</t>
    <phoneticPr fontId="23"/>
  </si>
  <si>
    <t>　※レセプトに記載する７桁の数字を記載すること。</t>
    <phoneticPr fontId="23"/>
  </si>
  <si>
    <t>保険医療機関名</t>
  </si>
  <si>
    <t>実施回数</t>
    <rPh sb="0" eb="4">
      <t>ジッセィ</t>
    </rPh>
    <phoneticPr fontId="23"/>
  </si>
  <si>
    <t>治験依頼者名</t>
    <rPh sb="0" eb="2">
      <t>チケン</t>
    </rPh>
    <rPh sb="2" eb="4">
      <t>イライ</t>
    </rPh>
    <rPh sb="4" eb="5">
      <t>シャ</t>
    </rPh>
    <rPh sb="5" eb="6">
      <t>メイ</t>
    </rPh>
    <phoneticPr fontId="16"/>
  </si>
  <si>
    <t>治験薬の名称
・効能効果</t>
    <rPh sb="0" eb="2">
      <t>チケン</t>
    </rPh>
    <rPh sb="2" eb="3">
      <t>ヤク</t>
    </rPh>
    <rPh sb="4" eb="6">
      <t>メイショウ</t>
    </rPh>
    <rPh sb="8" eb="10">
      <t>コウノウ</t>
    </rPh>
    <rPh sb="10" eb="12">
      <t>コウカ</t>
    </rPh>
    <phoneticPr fontId="16"/>
  </si>
  <si>
    <t>内・注・外</t>
    <rPh sb="0" eb="1">
      <t>ナイ</t>
    </rPh>
    <rPh sb="2" eb="3">
      <t>チュウ</t>
    </rPh>
    <rPh sb="4" eb="5">
      <t>ソト</t>
    </rPh>
    <phoneticPr fontId="16"/>
  </si>
  <si>
    <t>区分</t>
    <rPh sb="0" eb="2">
      <t>クブン</t>
    </rPh>
    <phoneticPr fontId="16"/>
  </si>
  <si>
    <t>対象患者数</t>
    <rPh sb="0" eb="2">
      <t>タイショウ</t>
    </rPh>
    <rPh sb="2" eb="5">
      <t>カンジャスウ</t>
    </rPh>
    <phoneticPr fontId="16"/>
  </si>
  <si>
    <t>治験実施期間</t>
    <rPh sb="0" eb="2">
      <t>チケン</t>
    </rPh>
    <rPh sb="2" eb="4">
      <t>ジッシ</t>
    </rPh>
    <rPh sb="4" eb="6">
      <t>キカン</t>
    </rPh>
    <phoneticPr fontId="16"/>
  </si>
  <si>
    <t>人</t>
    <rPh sb="0" eb="1">
      <t>ニン</t>
    </rPh>
    <phoneticPr fontId="16"/>
  </si>
  <si>
    <t>（別紙様式１２）</t>
    <rPh sb="1" eb="3">
      <t>ベッシ</t>
    </rPh>
    <rPh sb="3" eb="5">
      <t>ヨウシキ</t>
    </rPh>
    <phoneticPr fontId="23"/>
  </si>
  <si>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3"/>
  </si>
  <si>
    <t>都道府県名</t>
    <rPh sb="0" eb="4">
      <t>トドウフケン</t>
    </rPh>
    <rPh sb="4" eb="5">
      <t>メイ</t>
    </rPh>
    <phoneticPr fontId="23"/>
  </si>
  <si>
    <r>
      <t xml:space="preserve">医療機関コード
</t>
    </r>
    <r>
      <rPr>
        <u/>
        <sz val="9"/>
        <color theme="1"/>
        <rFont val="ＭＳ ゴシック"/>
        <family val="3"/>
        <charset val="128"/>
      </rPr>
      <t>※レセプトに記載する７桁の数字を記載すること。</t>
    </r>
    <phoneticPr fontId="23"/>
  </si>
  <si>
    <t>保険医療機関の名称</t>
    <phoneticPr fontId="23"/>
  </si>
  <si>
    <t>医科・歯科の別
（該当するものに☑）</t>
    <rPh sb="0" eb="2">
      <t>イカ</t>
    </rPh>
    <rPh sb="3" eb="5">
      <t>シカ</t>
    </rPh>
    <rPh sb="6" eb="7">
      <t>ベツ</t>
    </rPh>
    <rPh sb="9" eb="11">
      <t>ガイトウ</t>
    </rPh>
    <phoneticPr fontId="23"/>
  </si>
  <si>
    <t>明細書を無料で
交付していない患者
（該当するものに☑）</t>
    <rPh sb="0" eb="3">
      <t>メイサイショ</t>
    </rPh>
    <rPh sb="4" eb="6">
      <t>ムリョウ</t>
    </rPh>
    <rPh sb="8" eb="10">
      <t>コウフ</t>
    </rPh>
    <rPh sb="15" eb="17">
      <t>カンジャ</t>
    </rPh>
    <phoneticPr fontId="23"/>
  </si>
  <si>
    <t>１．全ての患者</t>
    <rPh sb="2" eb="3">
      <t>ゼン</t>
    </rPh>
    <rPh sb="5" eb="7">
      <t>カンジャ</t>
    </rPh>
    <phoneticPr fontId="23"/>
  </si>
  <si>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3"/>
  </si>
  <si>
    <t>正当な理由
（該当するものに☑）</t>
    <phoneticPr fontId="23"/>
  </si>
  <si>
    <t>　　   １．明細書発行機能が付与されていないレセプトコンピュータを使用している</t>
    <phoneticPr fontId="23"/>
  </si>
  <si>
    <t xml:space="preserve">   　　２．自動入金機を使用しており、自動入金機での明細書発行を行うには、自動入金機の改修が必要</t>
    <phoneticPr fontId="23"/>
  </si>
  <si>
    <t>レセプトコンピュータ
又は
自動入金機の改修時期</t>
    <rPh sb="11" eb="12">
      <t>マタ</t>
    </rPh>
    <rPh sb="14" eb="16">
      <t>ジドウ</t>
    </rPh>
    <rPh sb="16" eb="18">
      <t>ニュウキン</t>
    </rPh>
    <rPh sb="18" eb="19">
      <t>キ</t>
    </rPh>
    <rPh sb="20" eb="22">
      <t>カイシュウ</t>
    </rPh>
    <rPh sb="22" eb="24">
      <t>ジキ</t>
    </rPh>
    <phoneticPr fontId="27"/>
  </si>
  <si>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7"/>
  </si>
  <si>
    <t xml:space="preserve">  １．令和　　 年　　 月</t>
    <rPh sb="4" eb="6">
      <t>レイワ</t>
    </rPh>
    <rPh sb="9" eb="10">
      <t>ネン</t>
    </rPh>
    <rPh sb="13" eb="14">
      <t>ガツ</t>
    </rPh>
    <phoneticPr fontId="23"/>
  </si>
  <si>
    <t>（　　　　　レセプトコンピュータ</t>
    <phoneticPr fontId="27"/>
  </si>
  <si>
    <t>自動入金機　　　　　　）</t>
    <rPh sb="0" eb="2">
      <t>ジドウ</t>
    </rPh>
    <rPh sb="2" eb="4">
      <t>ニュウキン</t>
    </rPh>
    <rPh sb="4" eb="5">
      <t>キ</t>
    </rPh>
    <phoneticPr fontId="27"/>
  </si>
  <si>
    <t xml:space="preserve">  ２．令和　　 年第　 　四半期目途</t>
    <rPh sb="4" eb="6">
      <t>レイワ</t>
    </rPh>
    <rPh sb="9" eb="10">
      <t>ネン</t>
    </rPh>
    <rPh sb="10" eb="11">
      <t>ダイ</t>
    </rPh>
    <rPh sb="14" eb="17">
      <t>シハンキ</t>
    </rPh>
    <rPh sb="17" eb="19">
      <t>メド</t>
    </rPh>
    <phoneticPr fontId="23"/>
  </si>
  <si>
    <t>明細書の交付の際に
徴収している金額</t>
    <rPh sb="0" eb="3">
      <t>メイサイショ</t>
    </rPh>
    <rPh sb="4" eb="6">
      <t>コウフ</t>
    </rPh>
    <rPh sb="7" eb="8">
      <t>サイ</t>
    </rPh>
    <phoneticPr fontId="27"/>
  </si>
  <si>
    <t>円</t>
    <rPh sb="0" eb="1">
      <t>エン</t>
    </rPh>
    <phoneticPr fontId="23"/>
  </si>
  <si>
    <t>　明細書の発行に係り「正当な理由」に該当する旨を届け出ている保険医療機関が提出すること。</t>
    <phoneticPr fontId="23"/>
  </si>
  <si>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3"/>
  </si>
  <si>
    <r>
      <t>　</t>
    </r>
    <r>
      <rPr>
        <u/>
        <sz val="11"/>
        <color theme="1"/>
        <rFont val="ＭＳ ゴシック"/>
        <family val="3"/>
        <charset val="128"/>
      </rPr>
      <t>は、本報告の必要はない。</t>
    </r>
    <rPh sb="3" eb="4">
      <t>ホン</t>
    </rPh>
    <phoneticPr fontId="23"/>
  </si>
  <si>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3"/>
  </si>
  <si>
    <t>保険医療機関名</t>
    <rPh sb="0" eb="2">
      <t>ホケン</t>
    </rPh>
    <rPh sb="2" eb="4">
      <t>イリョウ</t>
    </rPh>
    <rPh sb="4" eb="6">
      <t>キカン</t>
    </rPh>
    <rPh sb="6" eb="7">
      <t>メイ</t>
    </rPh>
    <phoneticPr fontId="23"/>
  </si>
  <si>
    <t>医療機関コード</t>
    <rPh sb="0" eb="2">
      <t>イリョウ</t>
    </rPh>
    <rPh sb="2" eb="4">
      <t>キカン</t>
    </rPh>
    <phoneticPr fontId="23"/>
  </si>
  <si>
    <t>名</t>
    <rPh sb="0" eb="1">
      <t>メイ</t>
    </rPh>
    <phoneticPr fontId="23"/>
  </si>
  <si>
    <t>名</t>
    <rPh sb="0" eb="1">
      <t>メイ</t>
    </rPh>
    <phoneticPr fontId="16"/>
  </si>
  <si>
    <t>①</t>
    <phoneticPr fontId="23"/>
  </si>
  <si>
    <t>②</t>
    <phoneticPr fontId="23"/>
  </si>
  <si>
    <t>③</t>
    <phoneticPr fontId="23"/>
  </si>
  <si>
    <t>④</t>
    <phoneticPr fontId="23"/>
  </si>
  <si>
    <t>⑤</t>
    <phoneticPr fontId="23"/>
  </si>
  <si>
    <t>回</t>
    <rPh sb="0" eb="1">
      <t>カイ</t>
    </rPh>
    <phoneticPr fontId="23"/>
  </si>
  <si>
    <t>⑥</t>
    <phoneticPr fontId="1"/>
  </si>
  <si>
    <t>⑦</t>
    <phoneticPr fontId="23"/>
  </si>
  <si>
    <t>⑧</t>
    <phoneticPr fontId="1"/>
  </si>
  <si>
    <t>％</t>
    <phoneticPr fontId="23"/>
  </si>
  <si>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3"/>
  </si>
  <si>
    <t>１　在宅褥瘡対策の実施状況</t>
    <rPh sb="2" eb="4">
      <t>ザイタク</t>
    </rPh>
    <rPh sb="4" eb="6">
      <t>ジョクソウ</t>
    </rPh>
    <rPh sb="6" eb="8">
      <t>タイサク</t>
    </rPh>
    <rPh sb="9" eb="11">
      <t>ジッシ</t>
    </rPh>
    <rPh sb="11" eb="13">
      <t>ジョウキョウ</t>
    </rPh>
    <phoneticPr fontId="16"/>
  </si>
  <si>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3"/>
  </si>
  <si>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3"/>
  </si>
  <si>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3"/>
  </si>
  <si>
    <t xml:space="preserve"> ⑤　褥瘡の
　　　重症度</t>
    <rPh sb="3" eb="5">
      <t>ジョクソウ</t>
    </rPh>
    <rPh sb="10" eb="12">
      <t>ジュウショウ</t>
    </rPh>
    <rPh sb="12" eb="13">
      <t>ド</t>
    </rPh>
    <phoneticPr fontId="16"/>
  </si>
  <si>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3"/>
  </si>
  <si>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</si>
  <si>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ｄ1</t>
    <phoneticPr fontId="23"/>
  </si>
  <si>
    <t>ｄ2</t>
    <phoneticPr fontId="23"/>
  </si>
  <si>
    <t>D3</t>
    <phoneticPr fontId="23"/>
  </si>
  <si>
    <t>D4</t>
    <phoneticPr fontId="23"/>
  </si>
  <si>
    <t>D5</t>
    <phoneticPr fontId="23"/>
  </si>
  <si>
    <t>DDTI</t>
    <phoneticPr fontId="1"/>
  </si>
  <si>
    <t>名</t>
    <rPh sb="0" eb="1">
      <t>メイ</t>
    </rPh>
    <phoneticPr fontId="1"/>
  </si>
  <si>
    <t>DU</t>
    <phoneticPr fontId="23"/>
  </si>
  <si>
    <t>【記載上の注意】</t>
    <rPh sb="1" eb="3">
      <t>キサイ</t>
    </rPh>
    <rPh sb="3" eb="4">
      <t>ジョウ</t>
    </rPh>
    <rPh sb="5" eb="7">
      <t>チュウイ</t>
    </rPh>
    <phoneticPr fontId="16"/>
  </si>
  <si>
    <t>保険医療機関コード</t>
    <rPh sb="0" eb="2">
      <t>ホケン</t>
    </rPh>
    <rPh sb="2" eb="4">
      <t>イリョウ</t>
    </rPh>
    <rPh sb="4" eb="6">
      <t>キカン</t>
    </rPh>
    <phoneticPr fontId="23"/>
  </si>
  <si>
    <t>２　在宅褥瘡対策の実績</t>
    <rPh sb="2" eb="4">
      <t>ザイタク</t>
    </rPh>
    <rPh sb="4" eb="6">
      <t>ジョクソウ</t>
    </rPh>
    <rPh sb="6" eb="8">
      <t>タイサク</t>
    </rPh>
    <rPh sb="9" eb="11">
      <t>ジッセキ</t>
    </rPh>
    <phoneticPr fontId="16"/>
  </si>
  <si>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3"/>
  </si>
  <si>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</si>
  <si>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6"/>
  </si>
  <si>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6"/>
  </si>
  <si>
    <t>３．強度の下痢が続く状態であるもの</t>
    <rPh sb="2" eb="4">
      <t>キョウド</t>
    </rPh>
    <rPh sb="5" eb="7">
      <t>ゲリ</t>
    </rPh>
    <rPh sb="8" eb="9">
      <t>ツヅ</t>
    </rPh>
    <rPh sb="10" eb="12">
      <t>ジョウタイ</t>
    </rPh>
    <phoneticPr fontId="16"/>
  </si>
  <si>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6"/>
  </si>
  <si>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6"/>
  </si>
  <si>
    <t xml:space="preserve"> ③　②の患者の褥瘡の重症度</t>
    <rPh sb="5" eb="7">
      <t>カンジャ</t>
    </rPh>
    <rPh sb="8" eb="10">
      <t>ジョクソウ</t>
    </rPh>
    <rPh sb="11" eb="13">
      <t>ジュウショウ</t>
    </rPh>
    <rPh sb="13" eb="14">
      <t>ド</t>
    </rPh>
    <phoneticPr fontId="23"/>
  </si>
  <si>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3"/>
  </si>
  <si>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</si>
  <si>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t>
    <phoneticPr fontId="16"/>
  </si>
  <si>
    <t>Ⅲ．在宅支援連携体制について</t>
    <rPh sb="2" eb="4">
      <t>ザイタク</t>
    </rPh>
    <rPh sb="4" eb="6">
      <t>シエン</t>
    </rPh>
    <rPh sb="6" eb="8">
      <t>レンケイ</t>
    </rPh>
    <rPh sb="8" eb="10">
      <t>タイセイ</t>
    </rPh>
    <phoneticPr fontId="23"/>
  </si>
  <si>
    <t>医療機関コード※</t>
  </si>
  <si>
    <t>その他</t>
  </si>
  <si>
    <t>[記載上の注意]</t>
  </si>
  <si>
    <t>（</t>
    <phoneticPr fontId="1"/>
  </si>
  <si>
    <t>）名</t>
    <rPh sb="1" eb="2">
      <t>メイ</t>
    </rPh>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</si>
  <si>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</si>
  <si>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</si>
  <si>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</si>
  <si>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保険医療機関名</t>
    <rPh sb="0" eb="2">
      <t>ホケン</t>
    </rPh>
    <rPh sb="2" eb="4">
      <t>イリョウ</t>
    </rPh>
    <rPh sb="4" eb="7">
      <t>キカンメイ</t>
    </rPh>
    <phoneticPr fontId="1"/>
  </si>
  <si>
    <t>件</t>
    <rPh sb="0" eb="1">
      <t>ケン</t>
    </rPh>
    <phoneticPr fontId="1"/>
  </si>
  <si>
    <t>①</t>
    <phoneticPr fontId="1"/>
  </si>
  <si>
    <t>②</t>
    <phoneticPr fontId="1"/>
  </si>
  <si>
    <t>③</t>
    <phoneticPr fontId="1"/>
  </si>
  <si>
    <t>④</t>
    <phoneticPr fontId="1"/>
  </si>
  <si>
    <t>⑤</t>
    <phoneticPr fontId="1"/>
  </si>
  <si>
    <t>［記載上の注意］</t>
    <phoneticPr fontId="1"/>
  </si>
  <si>
    <t>報告書の提出は、郵送でお願いいたします。</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</si>
  <si>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</si>
  <si>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</si>
  <si>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3"/>
  </si>
  <si>
    <t xml:space="preserve"> ※　この用紙を「施設基準等の届出状況の報告書」に表紙として添付してください。</t>
    <rPh sb="5" eb="7">
      <t>ヨウシ</t>
    </rPh>
    <rPh sb="25" eb="27">
      <t>ヒョウシ</t>
    </rPh>
    <rPh sb="30" eb="32">
      <t>テンプ</t>
    </rPh>
    <phoneticPr fontId="23"/>
  </si>
  <si>
    <t>　整 理 番 号</t>
    <rPh sb="1" eb="2">
      <t>ヒトシ</t>
    </rPh>
    <rPh sb="3" eb="4">
      <t>リ</t>
    </rPh>
    <rPh sb="5" eb="6">
      <t>バン</t>
    </rPh>
    <rPh sb="7" eb="8">
      <t>ゴウ</t>
    </rPh>
    <phoneticPr fontId="23"/>
  </si>
  <si>
    <t>※整理番号の記入は不要です。</t>
    <rPh sb="1" eb="3">
      <t>セイリ</t>
    </rPh>
    <rPh sb="3" eb="5">
      <t>バンゴウ</t>
    </rPh>
    <rPh sb="6" eb="8">
      <t>キニュウ</t>
    </rPh>
    <rPh sb="9" eb="11">
      <t>フヨウ</t>
    </rPh>
    <phoneticPr fontId="23"/>
  </si>
  <si>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3"/>
  </si>
  <si>
    <t>別添のとおり報告します。</t>
    <rPh sb="0" eb="2">
      <t>ベッテン</t>
    </rPh>
    <rPh sb="6" eb="8">
      <t>ホウコク</t>
    </rPh>
    <phoneticPr fontId="23"/>
  </si>
  <si>
    <t>令和　　　年　　　月　　　日</t>
    <rPh sb="0" eb="2">
      <t>レイワ</t>
    </rPh>
    <rPh sb="5" eb="6">
      <t>ネン</t>
    </rPh>
    <rPh sb="9" eb="10">
      <t>ガツ</t>
    </rPh>
    <rPh sb="13" eb="14">
      <t>ニチ</t>
    </rPh>
    <phoneticPr fontId="23"/>
  </si>
  <si>
    <t>保険医療機関等の所在地及び名称</t>
    <rPh sb="0" eb="2">
      <t>ホケン</t>
    </rPh>
    <rPh sb="2" eb="4">
      <t>イリョウ</t>
    </rPh>
    <rPh sb="4" eb="7">
      <t>キカントウ</t>
    </rPh>
    <rPh sb="8" eb="11">
      <t>ショザイチ</t>
    </rPh>
    <rPh sb="11" eb="12">
      <t>オヨ</t>
    </rPh>
    <rPh sb="13" eb="15">
      <t>メイショウ</t>
    </rPh>
    <phoneticPr fontId="23"/>
  </si>
  <si>
    <t>所在地</t>
    <rPh sb="0" eb="3">
      <t>ショザイチ</t>
    </rPh>
    <phoneticPr fontId="23"/>
  </si>
  <si>
    <t>〒　　　　－</t>
    <phoneticPr fontId="16"/>
  </si>
  <si>
    <t>名称</t>
    <rPh sb="0" eb="2">
      <t>メイショウ</t>
    </rPh>
    <phoneticPr fontId="23"/>
  </si>
  <si>
    <t>開設者名</t>
    <rPh sb="0" eb="2">
      <t>カイセツ</t>
    </rPh>
    <rPh sb="2" eb="3">
      <t>シャ</t>
    </rPh>
    <rPh sb="3" eb="4">
      <t>メイ</t>
    </rPh>
    <phoneticPr fontId="23"/>
  </si>
  <si>
    <t>医療機関等コード</t>
    <rPh sb="0" eb="2">
      <t>イリョウ</t>
    </rPh>
    <rPh sb="2" eb="5">
      <t>キカントウ</t>
    </rPh>
    <phoneticPr fontId="23"/>
  </si>
  <si>
    <t>報告担当者所属課所名</t>
    <rPh sb="0" eb="2">
      <t>ホウコク</t>
    </rPh>
    <rPh sb="2" eb="5">
      <t>タントウシャ</t>
    </rPh>
    <rPh sb="5" eb="7">
      <t>ショゾク</t>
    </rPh>
    <rPh sb="7" eb="9">
      <t>カショ</t>
    </rPh>
    <rPh sb="9" eb="10">
      <t>メイ</t>
    </rPh>
    <phoneticPr fontId="23"/>
  </si>
  <si>
    <t>報告担当者名</t>
    <rPh sb="0" eb="2">
      <t>ホウコク</t>
    </rPh>
    <rPh sb="2" eb="5">
      <t>タントウシャ</t>
    </rPh>
    <rPh sb="5" eb="6">
      <t>メイ</t>
    </rPh>
    <phoneticPr fontId="23"/>
  </si>
  <si>
    <t>電話番号</t>
    <rPh sb="0" eb="2">
      <t>デンワ</t>
    </rPh>
    <rPh sb="2" eb="4">
      <t>バンゴウ</t>
    </rPh>
    <phoneticPr fontId="23"/>
  </si>
  <si>
    <t>（　　　　　　）　　　　－</t>
    <phoneticPr fontId="23"/>
  </si>
  <si>
    <t>ファクシミリ番号</t>
    <rPh sb="6" eb="8">
      <t>バンゴウ</t>
    </rPh>
    <phoneticPr fontId="23"/>
  </si>
  <si>
    <t>東 北 厚 生 局 長　　様</t>
    <rPh sb="0" eb="1">
      <t>ヒガシ</t>
    </rPh>
    <rPh sb="2" eb="3">
      <t>キタ</t>
    </rPh>
    <rPh sb="4" eb="5">
      <t>アツシ</t>
    </rPh>
    <rPh sb="6" eb="7">
      <t>ショウ</t>
    </rPh>
    <rPh sb="8" eb="9">
      <t>キョク</t>
    </rPh>
    <rPh sb="10" eb="11">
      <t>チョウ</t>
    </rPh>
    <rPh sb="13" eb="14">
      <t>サマ</t>
    </rPh>
    <phoneticPr fontId="23"/>
  </si>
  <si>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</si>
  <si>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</si>
  <si>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入院基本料等</t>
    <rPh sb="0" eb="2">
      <t>ニュウイン</t>
    </rPh>
    <rPh sb="2" eb="5">
      <t>キホンリョウ</t>
    </rPh>
    <rPh sb="5" eb="6">
      <t>トウ</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</si>
  <si>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</si>
  <si>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</si>
  <si>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入院基本料等に関する実施状況報告書（看護必要度）</t>
    <rPh sb="18" eb="20">
      <t>カンゴ</t>
    </rPh>
    <rPh sb="20" eb="23">
      <t>ヒツヨウド</t>
    </rPh>
    <phoneticPr fontId="1"/>
  </si>
  <si>
    <t>入院基本料等に関する実施状況報告書（褥瘡関係）</t>
    <rPh sb="18" eb="20">
      <t>ジョクソウ</t>
    </rPh>
    <rPh sb="20" eb="22">
      <t>カンケイ</t>
    </rPh>
    <phoneticPr fontId="1"/>
  </si>
  <si>
    <t>総合入院体制加算１～３</t>
    <rPh sb="0" eb="2">
      <t>ソウゴウ</t>
    </rPh>
    <rPh sb="2" eb="4">
      <t>ニュウイン</t>
    </rPh>
    <rPh sb="4" eb="6">
      <t>タイセイ</t>
    </rPh>
    <rPh sb="6" eb="8">
      <t>カサン</t>
    </rPh>
    <phoneticPr fontId="1"/>
  </si>
  <si>
    <t>療養病棟療養環境改善加算１、２</t>
    <rPh sb="0" eb="2">
      <t>リョウヨウ</t>
    </rPh>
    <rPh sb="2" eb="4">
      <t>ビョウトウ</t>
    </rPh>
    <rPh sb="4" eb="6">
      <t>リョウヨウ</t>
    </rPh>
    <rPh sb="6" eb="8">
      <t>カンキョウ</t>
    </rPh>
    <rPh sb="8" eb="10">
      <t>カイゼン</t>
    </rPh>
    <rPh sb="10" eb="12">
      <t>カサン</t>
    </rPh>
    <phoneticPr fontId="1"/>
  </si>
  <si>
    <t>療養病棟入院基本料</t>
    <phoneticPr fontId="1"/>
  </si>
  <si>
    <t>医療従事者の負担の軽減及び処遇の改善に資する体制</t>
    <phoneticPr fontId="1"/>
  </si>
  <si>
    <t>急性期充実体制加算等の施設基準に係る届出に係る報告書</t>
    <rPh sb="23" eb="26">
      <t>ホウコクショ</t>
    </rPh>
    <phoneticPr fontId="1"/>
  </si>
  <si>
    <t>看護職員の負担の軽減及び処遇の改善に資する体制</t>
    <phoneticPr fontId="1"/>
  </si>
  <si>
    <t>医師の負担の軽減及び処遇の改善に資する体制</t>
    <phoneticPr fontId="1"/>
  </si>
  <si>
    <t>褥瘡ハイリスク患者ケア加算</t>
    <phoneticPr fontId="1"/>
  </si>
  <si>
    <t>回復期リハビリテーション病棟入院料及び特定機能病院リハビリテーション病棟入院料に係る報告書</t>
    <rPh sb="17" eb="18">
      <t>オヨ</t>
    </rPh>
    <phoneticPr fontId="1"/>
  </si>
  <si>
    <t>回復期リハビリテーション病棟入院料及び特定機能病院リハビリテーション病棟入院料におけるリハビリテーション実績指数等に係る報告書</t>
    <phoneticPr fontId="1"/>
  </si>
  <si>
    <t>緩和ケア病棟入院料１</t>
    <phoneticPr fontId="1"/>
  </si>
  <si>
    <t>精神科救急・合併症入院料</t>
    <phoneticPr fontId="1"/>
  </si>
  <si>
    <t>精神科救急急性期医療入院料</t>
    <phoneticPr fontId="1"/>
  </si>
  <si>
    <t>精神科救急急性期医療入院料、精神科急性期治療病棟入院料及び精神科救急・合併症入院料</t>
    <phoneticPr fontId="1"/>
  </si>
  <si>
    <t>地域医療体制確保加算</t>
    <phoneticPr fontId="1"/>
  </si>
  <si>
    <t>地域歯科診療支援病院歯科初診料</t>
    <phoneticPr fontId="1"/>
  </si>
  <si>
    <t>早期栄養介入管理加算</t>
    <phoneticPr fontId="1"/>
  </si>
  <si>
    <t>情報通信機器を用いた診療</t>
    <phoneticPr fontId="1"/>
  </si>
  <si>
    <t>診療録管理体制加算</t>
    <phoneticPr fontId="1"/>
  </si>
  <si>
    <t>精神科救急医療体制加算</t>
    <phoneticPr fontId="1"/>
  </si>
  <si>
    <t>在宅療養支援病院</t>
    <rPh sb="0" eb="2">
      <t>ザイタク</t>
    </rPh>
    <rPh sb="2" eb="4">
      <t>リョウヨウ</t>
    </rPh>
    <rPh sb="4" eb="6">
      <t>シエン</t>
    </rPh>
    <rPh sb="6" eb="8">
      <t>ビョウイン</t>
    </rPh>
    <phoneticPr fontId="1"/>
  </si>
  <si>
    <t>在宅療養後方支援病院</t>
    <phoneticPr fontId="1"/>
  </si>
  <si>
    <t>光トポグラフィー</t>
    <phoneticPr fontId="1"/>
  </si>
  <si>
    <t>摂食嚥下機能回復体制加算</t>
    <phoneticPr fontId="1"/>
  </si>
  <si>
    <t>180日を超える入院に関する事項</t>
    <phoneticPr fontId="1"/>
  </si>
  <si>
    <t>○</t>
    <phoneticPr fontId="1"/>
  </si>
  <si>
    <t>地域医療体制確保加算に係る報告書
（病院勤務医の負担の軽減及び処遇の改善に資する体制）</t>
    <phoneticPr fontId="1"/>
  </si>
  <si>
    <t>入院基本料等に関する実施状況報告書
（入院基本料、特定入院料）</t>
    <rPh sb="19" eb="21">
      <t>ニュウイン</t>
    </rPh>
    <rPh sb="21" eb="24">
      <t>キホンリョウ</t>
    </rPh>
    <rPh sb="25" eb="27">
      <t>トクテイ</t>
    </rPh>
    <rPh sb="27" eb="29">
      <t>ニュウイン</t>
    </rPh>
    <rPh sb="29" eb="30">
      <t>リョウ</t>
    </rPh>
    <phoneticPr fontId="1"/>
  </si>
  <si>
    <t>【病院】</t>
    <phoneticPr fontId="1"/>
  </si>
  <si>
    <t>提出確認欄</t>
  </si>
  <si>
    <t>提出確認欄</t>
    <phoneticPr fontId="1"/>
  </si>
  <si>
    <t>受付番号※</t>
    <rPh sb="0" eb="2">
      <t>ウケツケ</t>
    </rPh>
    <rPh sb="2" eb="4">
      <t>バンゴウ</t>
    </rPh>
    <phoneticPr fontId="23"/>
  </si>
  <si>
    <t>（別紙様式１－１①）　【病院記入用】</t>
    <phoneticPr fontId="23"/>
  </si>
  <si>
    <t>保険医療機関番号</t>
    <rPh sb="0" eb="2">
      <t>ホケン</t>
    </rPh>
    <rPh sb="2" eb="4">
      <t>イリョウ</t>
    </rPh>
    <rPh sb="4" eb="6">
      <t>キカン</t>
    </rPh>
    <rPh sb="6" eb="8">
      <t>バンゴウ</t>
    </rPh>
    <phoneticPr fontId="23"/>
  </si>
  <si>
    <t>医療機関名</t>
    <phoneticPr fontId="23"/>
  </si>
  <si>
    <t>病院区分</t>
    <phoneticPr fontId="23"/>
  </si>
  <si>
    <t>開設者番号</t>
    <rPh sb="3" eb="5">
      <t>バンゴウ</t>
    </rPh>
    <phoneticPr fontId="23"/>
  </si>
  <si>
    <t>介護保険適用病床・病棟の有無</t>
    <phoneticPr fontId="23"/>
  </si>
  <si>
    <t>有
無</t>
    <rPh sb="0" eb="1">
      <t>ア</t>
    </rPh>
    <rPh sb="3" eb="4">
      <t>ム</t>
    </rPh>
    <phoneticPr fontId="23"/>
  </si>
  <si>
    <t>都道府県名</t>
    <phoneticPr fontId="23"/>
  </si>
  <si>
    <t>郡市区町村名</t>
    <rPh sb="0" eb="1">
      <t>グン</t>
    </rPh>
    <rPh sb="1" eb="2">
      <t>シ</t>
    </rPh>
    <rPh sb="2" eb="3">
      <t>ク</t>
    </rPh>
    <rPh sb="3" eb="5">
      <t>チョウソン</t>
    </rPh>
    <rPh sb="5" eb="6">
      <t>メイ</t>
    </rPh>
    <phoneticPr fontId="23"/>
  </si>
  <si>
    <t>厚生労働
大臣の
定める地域 
(該当地域は☑を付すこと)</t>
    <rPh sb="0" eb="2">
      <t>コウセイ</t>
    </rPh>
    <rPh sb="2" eb="4">
      <t>ロウドウ</t>
    </rPh>
    <rPh sb="5" eb="7">
      <t>ダイジン</t>
    </rPh>
    <rPh sb="9" eb="10">
      <t>サダ</t>
    </rPh>
    <rPh sb="12" eb="14">
      <t>チイキ</t>
    </rPh>
    <rPh sb="17" eb="19">
      <t>ガイトウ</t>
    </rPh>
    <rPh sb="19" eb="21">
      <t>チイキ</t>
    </rPh>
    <rPh sb="24" eb="25">
      <t>フ</t>
    </rPh>
    <phoneticPr fontId="23"/>
  </si>
  <si>
    <t>厚生労働大臣が定める療養告示
第２号に係る病床（２室８床）の有無</t>
    <phoneticPr fontId="23"/>
  </si>
  <si>
    <t>届出区分</t>
    <rPh sb="0" eb="2">
      <t>トドケデ</t>
    </rPh>
    <rPh sb="2" eb="4">
      <t>クブン</t>
    </rPh>
    <phoneticPr fontId="23"/>
  </si>
  <si>
    <t>看護師
比率区分</t>
    <rPh sb="0" eb="2">
      <t>カンゴ</t>
    </rPh>
    <rPh sb="2" eb="3">
      <t>シ</t>
    </rPh>
    <rPh sb="4" eb="6">
      <t>ヒリツ</t>
    </rPh>
    <rPh sb="6" eb="8">
      <t>クブン</t>
    </rPh>
    <phoneticPr fontId="23"/>
  </si>
  <si>
    <t>平均在院
日数（日）</t>
    <rPh sb="0" eb="2">
      <t>ヘイキン</t>
    </rPh>
    <rPh sb="2" eb="4">
      <t>ザイイン</t>
    </rPh>
    <rPh sb="5" eb="7">
      <t>ニッスウ</t>
    </rPh>
    <rPh sb="8" eb="9">
      <t>ニチ</t>
    </rPh>
    <phoneticPr fontId="23"/>
  </si>
  <si>
    <t>在宅復帰率
（％）</t>
    <rPh sb="0" eb="2">
      <t>ザイタク</t>
    </rPh>
    <rPh sb="2" eb="4">
      <t>フッキ</t>
    </rPh>
    <rPh sb="4" eb="5">
      <t>リツ</t>
    </rPh>
    <phoneticPr fontId="23"/>
  </si>
  <si>
    <t>本来の届出</t>
    <rPh sb="0" eb="2">
      <t>ホンライ</t>
    </rPh>
    <rPh sb="3" eb="5">
      <t>トドケデ</t>
    </rPh>
    <phoneticPr fontId="23"/>
  </si>
  <si>
    <t>簡易な報告
（新型コロナ）</t>
    <rPh sb="0" eb="2">
      <t>カンイ</t>
    </rPh>
    <rPh sb="3" eb="5">
      <t>ホウコク</t>
    </rPh>
    <rPh sb="7" eb="9">
      <t>シンガタ</t>
    </rPh>
    <phoneticPr fontId="23"/>
  </si>
  <si>
    <t>稼働病床数（床）</t>
    <rPh sb="0" eb="1">
      <t>カセギ</t>
    </rPh>
    <rPh sb="1" eb="2">
      <t>ハタラキ</t>
    </rPh>
    <rPh sb="2" eb="5">
      <t>ビョウショウスウ</t>
    </rPh>
    <phoneticPr fontId="23"/>
  </si>
  <si>
    <t>１日平均
入院患者数（人）</t>
    <rPh sb="1" eb="2">
      <t>ヒ</t>
    </rPh>
    <rPh sb="2" eb="3">
      <t>ヒラ</t>
    </rPh>
    <rPh sb="3" eb="4">
      <t>タモツ</t>
    </rPh>
    <rPh sb="5" eb="7">
      <t>ニュウイン</t>
    </rPh>
    <rPh sb="7" eb="10">
      <t>カンジャスウ</t>
    </rPh>
    <rPh sb="11" eb="12">
      <t>ヒト</t>
    </rPh>
    <phoneticPr fontId="23"/>
  </si>
  <si>
    <t>月平均1日
看護職員
配置数（人）</t>
    <phoneticPr fontId="23"/>
  </si>
  <si>
    <t>夜勤時間帯の
看護職員１人当たりの
患者数（人）</t>
    <rPh sb="22" eb="23">
      <t>ニン</t>
    </rPh>
    <phoneticPr fontId="23"/>
  </si>
  <si>
    <t>月平均1日
看護補助者
配置数（人）</t>
    <phoneticPr fontId="23"/>
  </si>
  <si>
    <t>夜勤時間帯の
看護補助者１人当たりの
患者数（人）</t>
    <rPh sb="0" eb="2">
      <t>ヤキン</t>
    </rPh>
    <rPh sb="2" eb="4">
      <t>ジカン</t>
    </rPh>
    <rPh sb="4" eb="5">
      <t>タイ</t>
    </rPh>
    <rPh sb="7" eb="9">
      <t>カンゴ</t>
    </rPh>
    <rPh sb="9" eb="12">
      <t>ホジョシャ</t>
    </rPh>
    <rPh sb="13" eb="14">
      <t>ニン</t>
    </rPh>
    <rPh sb="14" eb="15">
      <t>ア</t>
    </rPh>
    <rPh sb="19" eb="22">
      <t>カンジャスウ</t>
    </rPh>
    <rPh sb="23" eb="24">
      <t>ニン</t>
    </rPh>
    <phoneticPr fontId="23"/>
  </si>
  <si>
    <t>急性期看護補助
体制加算/
看護補助加算</t>
    <phoneticPr fontId="23"/>
  </si>
  <si>
    <t>夜間急性期看護
補助体制加算/
夜間75対1
看護補助加算</t>
    <phoneticPr fontId="23"/>
  </si>
  <si>
    <t>看護職員夜間
配置加算</t>
    <phoneticPr fontId="23"/>
  </si>
  <si>
    <t>夜間看護体制
加算</t>
    <rPh sb="0" eb="2">
      <t>ヤカン</t>
    </rPh>
    <rPh sb="2" eb="4">
      <t>カンゴ</t>
    </rPh>
    <rPh sb="4" eb="6">
      <t>タイセイ</t>
    </rPh>
    <rPh sb="7" eb="9">
      <t>カサン</t>
    </rPh>
    <phoneticPr fontId="23"/>
  </si>
  <si>
    <t>夜間における看護業務の負担軽減に資する業務管理等に関する項目
（夜間看護体制の評価にかかる加算の届出をしている場合に記載）</t>
    <rPh sb="0" eb="2">
      <t>ヤカン</t>
    </rPh>
    <rPh sb="6" eb="8">
      <t>カンゴ</t>
    </rPh>
    <rPh sb="8" eb="10">
      <t>ギョウム</t>
    </rPh>
    <rPh sb="11" eb="13">
      <t>フタン</t>
    </rPh>
    <rPh sb="13" eb="15">
      <t>ケイゲン</t>
    </rPh>
    <rPh sb="16" eb="17">
      <t>シ</t>
    </rPh>
    <rPh sb="19" eb="21">
      <t>ギョウム</t>
    </rPh>
    <rPh sb="21" eb="24">
      <t>カンリトウ</t>
    </rPh>
    <rPh sb="25" eb="26">
      <t>カン</t>
    </rPh>
    <rPh sb="28" eb="30">
      <t>コウモク</t>
    </rPh>
    <rPh sb="32" eb="34">
      <t>ヤカン</t>
    </rPh>
    <rPh sb="34" eb="36">
      <t>カンゴ</t>
    </rPh>
    <rPh sb="36" eb="38">
      <t>タイセイ</t>
    </rPh>
    <rPh sb="39" eb="41">
      <t>ヒョウカ</t>
    </rPh>
    <rPh sb="45" eb="47">
      <t>カサン</t>
    </rPh>
    <rPh sb="46" eb="47">
      <t>ザン</t>
    </rPh>
    <rPh sb="48" eb="50">
      <t>トドケデ</t>
    </rPh>
    <rPh sb="55" eb="57">
      <t>バアイ</t>
    </rPh>
    <rPh sb="58" eb="60">
      <t>キサイ</t>
    </rPh>
    <phoneticPr fontId="23"/>
  </si>
  <si>
    <t>新型コロナ対応の影響</t>
    <rPh sb="0" eb="2">
      <t>シンガタ</t>
    </rPh>
    <rPh sb="5" eb="7">
      <t>タイオウ</t>
    </rPh>
    <rPh sb="8" eb="10">
      <t>エイキョウ</t>
    </rPh>
    <phoneticPr fontId="23"/>
  </si>
  <si>
    <t>病棟数
（棟）</t>
    <rPh sb="0" eb="1">
      <t>ヤマイ</t>
    </rPh>
    <rPh sb="1" eb="2">
      <t>ムネ</t>
    </rPh>
    <rPh sb="2" eb="3">
      <t>スウ</t>
    </rPh>
    <rPh sb="5" eb="6">
      <t>トウ</t>
    </rPh>
    <phoneticPr fontId="23"/>
  </si>
  <si>
    <t>医療保険
届出病床数（床）</t>
    <rPh sb="0" eb="2">
      <t>イリョウ</t>
    </rPh>
    <rPh sb="2" eb="4">
      <t>ホケン</t>
    </rPh>
    <rPh sb="5" eb="7">
      <t>トドケデ</t>
    </rPh>
    <rPh sb="7" eb="9">
      <t>ビョウショウ</t>
    </rPh>
    <rPh sb="9" eb="10">
      <t>スウ</t>
    </rPh>
    <rPh sb="11" eb="12">
      <t>トコ</t>
    </rPh>
    <phoneticPr fontId="23"/>
  </si>
  <si>
    <t>入院基本料</t>
    <rPh sb="0" eb="2">
      <t>ニュウイン</t>
    </rPh>
    <rPh sb="2" eb="5">
      <t>キホンリョウ</t>
    </rPh>
    <phoneticPr fontId="23"/>
  </si>
  <si>
    <t>　一般病棟</t>
    <rPh sb="1" eb="3">
      <t>イッパン</t>
    </rPh>
    <rPh sb="3" eb="5">
      <t>ビョウトウ</t>
    </rPh>
    <phoneticPr fontId="23"/>
  </si>
  <si>
    <t>感染症病床
（二類）</t>
    <phoneticPr fontId="23"/>
  </si>
  <si>
    <t>（　　　）</t>
    <phoneticPr fontId="23"/>
  </si>
  <si>
    <t>（　　　）</t>
  </si>
  <si>
    <r>
      <t>　療養病棟
　</t>
    </r>
    <r>
      <rPr>
        <sz val="7"/>
        <color theme="1"/>
        <rFont val="ＭＳ Ｐ明朝"/>
        <family val="1"/>
        <charset val="128"/>
      </rPr>
      <t>※医療病棟のみの場合（介護病棟と
　　混在していない病棟のみを記載）</t>
    </r>
    <rPh sb="8" eb="10">
      <t>イリョウ</t>
    </rPh>
    <rPh sb="10" eb="12">
      <t>ビョウトウ</t>
    </rPh>
    <rPh sb="15" eb="17">
      <t>バアイ</t>
    </rPh>
    <rPh sb="18" eb="20">
      <t>カイゴ</t>
    </rPh>
    <rPh sb="20" eb="22">
      <t>ビョウトウ</t>
    </rPh>
    <rPh sb="26" eb="28">
      <t>コンザイ</t>
    </rPh>
    <rPh sb="33" eb="35">
      <t>ビョウトウ</t>
    </rPh>
    <rPh sb="38" eb="40">
      <t>キサイ</t>
    </rPh>
    <phoneticPr fontId="23"/>
  </si>
  <si>
    <t>　※医療と介護の病床が一つの看護単位
　　として混在している場合は、
　　上段に介護病床を含む全数、
　　下段に医療病床のみを再掲</t>
    <rPh sb="2" eb="4">
      <t>イリョウ</t>
    </rPh>
    <rPh sb="5" eb="7">
      <t>カイゴ</t>
    </rPh>
    <rPh sb="8" eb="10">
      <t>ビョウショウ</t>
    </rPh>
    <rPh sb="11" eb="12">
      <t>ヒト</t>
    </rPh>
    <rPh sb="14" eb="16">
      <t>カンゴ</t>
    </rPh>
    <rPh sb="16" eb="18">
      <t>タンイ</t>
    </rPh>
    <rPh sb="24" eb="26">
      <t>コンザイ</t>
    </rPh>
    <rPh sb="30" eb="32">
      <t>バアイ</t>
    </rPh>
    <rPh sb="37" eb="39">
      <t>ジョウダン</t>
    </rPh>
    <rPh sb="40" eb="42">
      <t>カイゴ</t>
    </rPh>
    <rPh sb="42" eb="44">
      <t>ビョウショウ</t>
    </rPh>
    <rPh sb="45" eb="46">
      <t>フク</t>
    </rPh>
    <rPh sb="47" eb="49">
      <t>ゼンスウ</t>
    </rPh>
    <rPh sb="53" eb="55">
      <t>ゲダン</t>
    </rPh>
    <rPh sb="56" eb="58">
      <t>イリョウ</t>
    </rPh>
    <rPh sb="59" eb="60">
      <t>トコ</t>
    </rPh>
    <rPh sb="63" eb="65">
      <t>サイケイ</t>
    </rPh>
    <phoneticPr fontId="23"/>
  </si>
  <si>
    <t>　結核病棟</t>
    <rPh sb="1" eb="3">
      <t>ケッカク</t>
    </rPh>
    <rPh sb="3" eb="5">
      <t>ビョウトウ</t>
    </rPh>
    <phoneticPr fontId="23"/>
  </si>
  <si>
    <t>　※患者数３０名以下で結核病床が一般病棟等
　　に含まれている場合、結核病床のみを再掲</t>
    <rPh sb="2" eb="4">
      <t>カンジャ</t>
    </rPh>
    <rPh sb="4" eb="5">
      <t>スウ</t>
    </rPh>
    <rPh sb="7" eb="8">
      <t>メイ</t>
    </rPh>
    <rPh sb="8" eb="10">
      <t>イカ</t>
    </rPh>
    <rPh sb="11" eb="13">
      <t>ケッカク</t>
    </rPh>
    <rPh sb="13" eb="15">
      <t>ビョウショウ</t>
    </rPh>
    <rPh sb="16" eb="18">
      <t>イッパン</t>
    </rPh>
    <rPh sb="18" eb="20">
      <t>ビョウトウ</t>
    </rPh>
    <rPh sb="20" eb="21">
      <t>トウ</t>
    </rPh>
    <rPh sb="25" eb="26">
      <t>フク</t>
    </rPh>
    <rPh sb="31" eb="33">
      <t>バアイ</t>
    </rPh>
    <rPh sb="34" eb="36">
      <t>ケッカク</t>
    </rPh>
    <rPh sb="36" eb="38">
      <t>ビョウショウ</t>
    </rPh>
    <rPh sb="41" eb="43">
      <t>サイケイ</t>
    </rPh>
    <phoneticPr fontId="23"/>
  </si>
  <si>
    <t>(            )</t>
    <phoneticPr fontId="23"/>
  </si>
  <si>
    <t>　精神病棟</t>
    <rPh sb="1" eb="3">
      <t>セイシン</t>
    </rPh>
    <rPh sb="3" eb="5">
      <t>ビョウトウ</t>
    </rPh>
    <phoneticPr fontId="23"/>
  </si>
  <si>
    <t>　障害者施設等</t>
    <rPh sb="1" eb="4">
      <t>ショウガイシャ</t>
    </rPh>
    <rPh sb="4" eb="6">
      <t>シセツ</t>
    </rPh>
    <rPh sb="6" eb="7">
      <t>ナド</t>
    </rPh>
    <phoneticPr fontId="23"/>
  </si>
  <si>
    <t>（別紙様式１－１②）　【病院記入用】</t>
    <phoneticPr fontId="23"/>
  </si>
  <si>
    <t>夜勤時間帯の
看護職員１人当たりの
患者数（人）</t>
    <phoneticPr fontId="23"/>
  </si>
  <si>
    <t>夜勤時間帯の
看護補助者１人当たりの
患者数（人）</t>
    <rPh sb="23" eb="24">
      <t>ニン</t>
    </rPh>
    <phoneticPr fontId="23"/>
  </si>
  <si>
    <t>看護職員夜間
配置加算</t>
    <rPh sb="0" eb="2">
      <t>カンゴ</t>
    </rPh>
    <rPh sb="2" eb="4">
      <t>ショクイン</t>
    </rPh>
    <rPh sb="4" eb="6">
      <t>ヤカン</t>
    </rPh>
    <rPh sb="7" eb="9">
      <t>ハイチ</t>
    </rPh>
    <rPh sb="9" eb="11">
      <t>カサン</t>
    </rPh>
    <phoneticPr fontId="23"/>
  </si>
  <si>
    <t>許可病床数（床）</t>
    <rPh sb="0" eb="1">
      <t>モト</t>
    </rPh>
    <rPh sb="1" eb="2">
      <t>カ</t>
    </rPh>
    <rPh sb="2" eb="4">
      <t>ビョウショウ</t>
    </rPh>
    <rPh sb="4" eb="5">
      <t>スウ</t>
    </rPh>
    <rPh sb="6" eb="7">
      <t>トコ</t>
    </rPh>
    <phoneticPr fontId="23"/>
  </si>
  <si>
    <t>特定入院料</t>
    <rPh sb="0" eb="2">
      <t>トクテイ</t>
    </rPh>
    <rPh sb="2" eb="4">
      <t>ニュウイン</t>
    </rPh>
    <rPh sb="4" eb="5">
      <t>リョウ</t>
    </rPh>
    <phoneticPr fontId="23"/>
  </si>
  <si>
    <t>特定入院料に係る病床</t>
    <rPh sb="0" eb="2">
      <t>トクテイ</t>
    </rPh>
    <rPh sb="2" eb="4">
      <t>ニュウイン</t>
    </rPh>
    <rPh sb="4" eb="5">
      <t>リョウ</t>
    </rPh>
    <rPh sb="8" eb="10">
      <t>ビョウショウ</t>
    </rPh>
    <phoneticPr fontId="23"/>
  </si>
  <si>
    <t>特殊疾患入院医療管理料</t>
    <rPh sb="0" eb="2">
      <t>トクシュ</t>
    </rPh>
    <rPh sb="2" eb="4">
      <t>シッカン</t>
    </rPh>
    <rPh sb="4" eb="6">
      <t>ニュウイン</t>
    </rPh>
    <rPh sb="6" eb="8">
      <t>イリョウ</t>
    </rPh>
    <rPh sb="8" eb="11">
      <t>カンリリョウ</t>
    </rPh>
    <phoneticPr fontId="23"/>
  </si>
  <si>
    <t>小児入院医療管理料４</t>
    <rPh sb="0" eb="1">
      <t>ショウ</t>
    </rPh>
    <rPh sb="2" eb="4">
      <t>ニュウイン</t>
    </rPh>
    <rPh sb="4" eb="6">
      <t>イリョウ</t>
    </rPh>
    <rPh sb="6" eb="8">
      <t>カンリ</t>
    </rPh>
    <rPh sb="8" eb="9">
      <t>リョウ</t>
    </rPh>
    <phoneticPr fontId="23"/>
  </si>
  <si>
    <t>小児入院医療管理料５</t>
    <rPh sb="0" eb="1">
      <t>ショウ</t>
    </rPh>
    <rPh sb="2" eb="4">
      <t>ニュウイン</t>
    </rPh>
    <rPh sb="4" eb="6">
      <t>イリョウ</t>
    </rPh>
    <rPh sb="6" eb="8">
      <t>カンリ</t>
    </rPh>
    <rPh sb="8" eb="9">
      <t>リョウ</t>
    </rPh>
    <phoneticPr fontId="23"/>
  </si>
  <si>
    <t>　　地域包括ケア入院医療管理料１</t>
    <phoneticPr fontId="23"/>
  </si>
  <si>
    <t>　　地域包括ケア入院医療管理料２</t>
    <phoneticPr fontId="23"/>
  </si>
  <si>
    <t>　　地域包括ケア入院医療管理料３</t>
    <phoneticPr fontId="23"/>
  </si>
  <si>
    <t>　　地域包括ケア入院医療管理料４</t>
    <phoneticPr fontId="23"/>
  </si>
  <si>
    <t>特定入院料に係る病棟等</t>
    <rPh sb="0" eb="2">
      <t>トクテイ</t>
    </rPh>
    <rPh sb="2" eb="4">
      <t>ニュウイン</t>
    </rPh>
    <rPh sb="4" eb="5">
      <t>リョウ</t>
    </rPh>
    <phoneticPr fontId="23"/>
  </si>
  <si>
    <t>（別紙様式１－２）【病院記入用】</t>
    <phoneticPr fontId="23"/>
  </si>
  <si>
    <t>※　本様式の書式は変えないこと。</t>
    <phoneticPr fontId="23"/>
  </si>
  <si>
    <t>保険医療機関番号</t>
    <phoneticPr fontId="23"/>
  </si>
  <si>
    <t>一般病棟</t>
    <phoneticPr fontId="23"/>
  </si>
  <si>
    <t>看護必要度加算・
一般病棟看護必要度評価加算</t>
    <rPh sb="0" eb="2">
      <t>カンゴ</t>
    </rPh>
    <rPh sb="2" eb="5">
      <t>ヒツヨウド</t>
    </rPh>
    <rPh sb="5" eb="7">
      <t>カサン</t>
    </rPh>
    <rPh sb="9" eb="11">
      <t>イッパン</t>
    </rPh>
    <rPh sb="11" eb="13">
      <t>ビョウトウ</t>
    </rPh>
    <rPh sb="13" eb="15">
      <t>カンゴ</t>
    </rPh>
    <rPh sb="15" eb="17">
      <t>ヒツヨウ</t>
    </rPh>
    <rPh sb="17" eb="18">
      <t>ド</t>
    </rPh>
    <rPh sb="18" eb="20">
      <t>ヒョウカ</t>
    </rPh>
    <rPh sb="20" eb="22">
      <t>カサン</t>
    </rPh>
    <phoneticPr fontId="23"/>
  </si>
  <si>
    <t>重症度、医療・看護必要度の評価票</t>
    <rPh sb="0" eb="3">
      <t>ジュウショウド</t>
    </rPh>
    <rPh sb="4" eb="6">
      <t>イリョウ</t>
    </rPh>
    <rPh sb="7" eb="9">
      <t>カンゴ</t>
    </rPh>
    <rPh sb="9" eb="12">
      <t>ヒツヨウド</t>
    </rPh>
    <rPh sb="13" eb="15">
      <t>ヒョウカ</t>
    </rPh>
    <rPh sb="15" eb="16">
      <t>ヒョウ</t>
    </rPh>
    <phoneticPr fontId="23"/>
  </si>
  <si>
    <t>重症度、医療・看護必要度の評価票</t>
    <phoneticPr fontId="23"/>
  </si>
  <si>
    <t>Ⅰ</t>
    <phoneticPr fontId="23"/>
  </si>
  <si>
    <t>Ⅱ</t>
    <phoneticPr fontId="23"/>
  </si>
  <si>
    <r>
      <t xml:space="preserve">届出
病床数（床）
</t>
    </r>
    <r>
      <rPr>
        <sz val="10"/>
        <color theme="1"/>
        <rFont val="ＭＳ Ｐ明朝"/>
        <family val="1"/>
        <charset val="128"/>
      </rPr>
      <t>※特定入院料に係る病床数は含めないこと。（特殊疾患入院医療管理料、小児入院医療管理料４・５、地域包括ケア入院医療管理料１～４の病室に係る患者についても病床数を含めないこと。）</t>
    </r>
    <rPh sb="7" eb="8">
      <t>トコ</t>
    </rPh>
    <rPh sb="12" eb="14">
      <t>トクテイ</t>
    </rPh>
    <rPh sb="14" eb="16">
      <t>ニュウイン</t>
    </rPh>
    <rPh sb="16" eb="17">
      <t>リョウ</t>
    </rPh>
    <rPh sb="18" eb="19">
      <t>カカ</t>
    </rPh>
    <rPh sb="20" eb="23">
      <t>ビョウショウスウ</t>
    </rPh>
    <rPh sb="24" eb="25">
      <t>フク</t>
    </rPh>
    <phoneticPr fontId="23"/>
  </si>
  <si>
    <t>届出
病床数（床）</t>
    <rPh sb="7" eb="8">
      <t>トコ</t>
    </rPh>
    <phoneticPr fontId="23"/>
  </si>
  <si>
    <t xml:space="preserve">
①
入院患者延べ数
（名）</t>
    <rPh sb="13" eb="14">
      <t>メイ</t>
    </rPh>
    <phoneticPr fontId="23"/>
  </si>
  <si>
    <t xml:space="preserve">
②
①のうち
重症度、医療・
看護必要度の
基準を満たす
患者の延べ数
（名）</t>
    <rPh sb="13" eb="15">
      <t>イリョウ</t>
    </rPh>
    <phoneticPr fontId="23"/>
  </si>
  <si>
    <t>名</t>
    <phoneticPr fontId="23"/>
  </si>
  <si>
    <t xml:space="preserve">名 </t>
    <phoneticPr fontId="23"/>
  </si>
  <si>
    <t>（別紙様式１－３）　　【病院記入用】</t>
    <rPh sb="1" eb="3">
      <t>ベッシ</t>
    </rPh>
    <rPh sb="3" eb="5">
      <t>ヨウシキ</t>
    </rPh>
    <rPh sb="12" eb="14">
      <t>ビョウイン</t>
    </rPh>
    <rPh sb="14" eb="16">
      <t>キニュウ</t>
    </rPh>
    <rPh sb="16" eb="17">
      <t>ヨウ</t>
    </rPh>
    <phoneticPr fontId="23"/>
  </si>
  <si>
    <t>※本様式の書式は変えないこと。</t>
    <phoneticPr fontId="23"/>
  </si>
  <si>
    <t>褥瘡対策に係る報告書</t>
    <phoneticPr fontId="23"/>
  </si>
  <si>
    <t>※１名の患者が複数褥瘡を有していても、患者１名として数える。</t>
    <phoneticPr fontId="23"/>
  </si>
  <si>
    <t>※エクセル上で入力した場合は、「自動チェック」が「○」となっていることを確認すること。</t>
    <rPh sb="5" eb="6">
      <t>ジョウ</t>
    </rPh>
    <rPh sb="7" eb="9">
      <t>ニュウリョク</t>
    </rPh>
    <rPh sb="11" eb="13">
      <t>バアイ</t>
    </rPh>
    <rPh sb="16" eb="18">
      <t>ジドウ</t>
    </rPh>
    <rPh sb="36" eb="38">
      <t>カクニン</t>
    </rPh>
    <phoneticPr fontId="23"/>
  </si>
  <si>
    <t>※該当患者がいない場合、「０」と書くこと。</t>
    <phoneticPr fontId="23"/>
  </si>
  <si>
    <t>　手書きの場合は、各合計が一致していることを注意書きを参考に確認すること。</t>
    <rPh sb="1" eb="3">
      <t>テガ</t>
    </rPh>
    <rPh sb="5" eb="7">
      <t>バアイ</t>
    </rPh>
    <rPh sb="9" eb="10">
      <t>カク</t>
    </rPh>
    <rPh sb="10" eb="12">
      <t>ゴウケイ</t>
    </rPh>
    <rPh sb="13" eb="15">
      <t>イッチ</t>
    </rPh>
    <rPh sb="22" eb="25">
      <t>チュウイガ</t>
    </rPh>
    <rPh sb="27" eb="29">
      <t>サンコウ</t>
    </rPh>
    <rPh sb="30" eb="32">
      <t>カクニン</t>
    </rPh>
    <phoneticPr fontId="23"/>
  </si>
  <si>
    <t>１．一般病棟入院基本料等</t>
    <rPh sb="2" eb="4">
      <t>イッパン</t>
    </rPh>
    <rPh sb="4" eb="6">
      <t>ビョウトウ</t>
    </rPh>
    <rPh sb="6" eb="8">
      <t>ニュウイン</t>
    </rPh>
    <rPh sb="8" eb="11">
      <t>キホンリョウ</t>
    </rPh>
    <rPh sb="11" eb="12">
      <t>トウ</t>
    </rPh>
    <phoneticPr fontId="23"/>
  </si>
  <si>
    <t>２．療養病棟入院基本料</t>
    <rPh sb="2" eb="4">
      <t>リョウヨウ</t>
    </rPh>
    <rPh sb="4" eb="6">
      <t>ビョウトウ</t>
    </rPh>
    <rPh sb="6" eb="8">
      <t>ニュウイン</t>
    </rPh>
    <rPh sb="8" eb="11">
      <t>キホンリョウ</t>
    </rPh>
    <phoneticPr fontId="23"/>
  </si>
  <si>
    <t>３．　１及び２以外を算定する病棟等</t>
    <rPh sb="4" eb="5">
      <t>オヨ</t>
    </rPh>
    <rPh sb="7" eb="9">
      <t>イガイ</t>
    </rPh>
    <rPh sb="10" eb="12">
      <t>サンテイ</t>
    </rPh>
    <rPh sb="16" eb="17">
      <t>トウ</t>
    </rPh>
    <phoneticPr fontId="23"/>
  </si>
  <si>
    <t>※特殊疾患入院医療管理料、小児入院医療管理料４・５、地域包括ケア入院医療管理料１～４の病室に係る患者を含む</t>
    <phoneticPr fontId="23"/>
  </si>
  <si>
    <t>　②のうち、入院時に既に褥瘡を有していた患者数（入院時褥瘡保有者数）</t>
    <rPh sb="24" eb="27">
      <t>ニュウインジ</t>
    </rPh>
    <rPh sb="27" eb="29">
      <t>ジョクソウ</t>
    </rPh>
    <rPh sb="29" eb="32">
      <t>ホユウシャ</t>
    </rPh>
    <rPh sb="32" eb="33">
      <t>スウ</t>
    </rPh>
    <phoneticPr fontId="23"/>
  </si>
  <si>
    <t>　②のうち、入院中に新たに褥瘡が発生した患者数（※②－③の患者数）</t>
    <phoneticPr fontId="23"/>
  </si>
  <si>
    <t>自動チェック：</t>
    <rPh sb="0" eb="2">
      <t>ジドウ</t>
    </rPh>
    <phoneticPr fontId="23"/>
  </si>
  <si>
    <t>⑥</t>
    <phoneticPr fontId="23"/>
  </si>
  <si>
    <t>　褥瘡の重症度</t>
    <phoneticPr fontId="23"/>
  </si>
  <si>
    <t>入院時の褥瘡（③の患者の入院時の状況）</t>
    <rPh sb="0" eb="2">
      <t>ニュウイン</t>
    </rPh>
    <rPh sb="4" eb="6">
      <t>ジョクソウ</t>
    </rPh>
    <rPh sb="9" eb="11">
      <t>カンジャ</t>
    </rPh>
    <rPh sb="12" eb="15">
      <t>ニュウインジ</t>
    </rPh>
    <rPh sb="16" eb="18">
      <t>ジョウキョウ</t>
    </rPh>
    <phoneticPr fontId="23"/>
  </si>
  <si>
    <t>院内発生した褥瘡（④の患者の発見時の状況）</t>
    <rPh sb="0" eb="2">
      <t>インナイ</t>
    </rPh>
    <rPh sb="2" eb="4">
      <t>ハッセイ</t>
    </rPh>
    <rPh sb="6" eb="8">
      <t>ジョクソウ</t>
    </rPh>
    <rPh sb="11" eb="13">
      <t>カンジャ</t>
    </rPh>
    <rPh sb="14" eb="17">
      <t>ハッケンジ</t>
    </rPh>
    <rPh sb="18" eb="20">
      <t>ジョウキョウ</t>
    </rPh>
    <phoneticPr fontId="23"/>
  </si>
  <si>
    <t>D3</t>
  </si>
  <si>
    <t>DDTI</t>
    <phoneticPr fontId="23"/>
  </si>
  <si>
    <t>↑③の合計と一致していることを確認</t>
    <rPh sb="3" eb="5">
      <t>ゴウケイ</t>
    </rPh>
    <rPh sb="6" eb="8">
      <t>イッチ</t>
    </rPh>
    <rPh sb="15" eb="17">
      <t>カクニン</t>
    </rPh>
    <phoneticPr fontId="23"/>
  </si>
  <si>
    <t>↑④の合計と一致していることを確認</t>
    <rPh sb="3" eb="5">
      <t>ゴウケイ</t>
    </rPh>
    <rPh sb="6" eb="8">
      <t>イッチ</t>
    </rPh>
    <rPh sb="15" eb="17">
      <t>カクニン</t>
    </rPh>
    <phoneticPr fontId="23"/>
  </si>
  <si>
    <t>【病院】</t>
    <rPh sb="1" eb="3">
      <t>ビョウイン</t>
    </rPh>
    <phoneticPr fontId="16"/>
  </si>
  <si>
    <t>基本診療料１</t>
    <rPh sb="0" eb="5">
      <t>キホンシンリョウリョウ</t>
    </rPh>
    <phoneticPr fontId="1"/>
  </si>
  <si>
    <t>基本診療料の施設基準に係る報告書</t>
    <rPh sb="0" eb="2">
      <t>キホン</t>
    </rPh>
    <rPh sb="2" eb="4">
      <t>シンリョウ</t>
    </rPh>
    <rPh sb="4" eb="5">
      <t>リョウ</t>
    </rPh>
    <rPh sb="6" eb="8">
      <t>シセツ</t>
    </rPh>
    <rPh sb="8" eb="10">
      <t>キジュン</t>
    </rPh>
    <rPh sb="11" eb="12">
      <t>カカ</t>
    </rPh>
    <rPh sb="13" eb="16">
      <t>ホウコクショ</t>
    </rPh>
    <phoneticPr fontId="16"/>
  </si>
  <si>
    <t>本様式中、届出している場合のみ提出
なお、捨印や訂正印は押さないこと。</t>
    <rPh sb="0" eb="1">
      <t>ホン</t>
    </rPh>
    <rPh sb="1" eb="3">
      <t>ヨウシキ</t>
    </rPh>
    <rPh sb="3" eb="4">
      <t>チュウ</t>
    </rPh>
    <rPh sb="5" eb="7">
      <t>トドケデ</t>
    </rPh>
    <rPh sb="11" eb="13">
      <t>バアイ</t>
    </rPh>
    <rPh sb="15" eb="17">
      <t>テイシュツ</t>
    </rPh>
    <rPh sb="21" eb="23">
      <t>ステイン</t>
    </rPh>
    <rPh sb="24" eb="27">
      <t>テイセイイン</t>
    </rPh>
    <rPh sb="28" eb="29">
      <t>オ</t>
    </rPh>
    <phoneticPr fontId="16"/>
  </si>
  <si>
    <t>届出の有無</t>
  </si>
  <si>
    <t>届出事項</t>
    <rPh sb="0" eb="2">
      <t>トドケデ</t>
    </rPh>
    <rPh sb="2" eb="4">
      <t>ジコウ</t>
    </rPh>
    <phoneticPr fontId="16"/>
  </si>
  <si>
    <t>報　　　　告　　　　事　　　　項</t>
    <rPh sb="0" eb="1">
      <t>ホウ</t>
    </rPh>
    <rPh sb="5" eb="6">
      <t>コク</t>
    </rPh>
    <rPh sb="10" eb="11">
      <t>コト</t>
    </rPh>
    <rPh sb="15" eb="16">
      <t>コウ</t>
    </rPh>
    <phoneticPr fontId="16"/>
  </si>
  <si>
    <t>有 ・ 無</t>
    <phoneticPr fontId="16"/>
  </si>
  <si>
    <t>総合入院体制加算１・２・３</t>
    <rPh sb="0" eb="2">
      <t>ソウゴウ</t>
    </rPh>
    <rPh sb="2" eb="4">
      <t>ニュウイン</t>
    </rPh>
    <rPh sb="4" eb="6">
      <t>タイセイ</t>
    </rPh>
    <rPh sb="7" eb="8">
      <t>ソン</t>
    </rPh>
    <phoneticPr fontId="16"/>
  </si>
  <si>
    <t>・区分</t>
    <phoneticPr fontId="16"/>
  </si>
  <si>
    <t>（　　１　　・　　２　　・　　３　　）</t>
    <phoneticPr fontId="16"/>
  </si>
  <si>
    <t>いずれかに○を付してください。</t>
    <rPh sb="7" eb="8">
      <t>フ</t>
    </rPh>
    <phoneticPr fontId="16"/>
  </si>
  <si>
    <t>　</t>
  </si>
  <si>
    <t>・初診に係る選定療養（実費を徴収していること）の有無</t>
    <rPh sb="1" eb="3">
      <t>ショシン</t>
    </rPh>
    <rPh sb="4" eb="5">
      <t>カカ</t>
    </rPh>
    <rPh sb="6" eb="8">
      <t>センテイ</t>
    </rPh>
    <rPh sb="8" eb="10">
      <t>リョウヨウ</t>
    </rPh>
    <rPh sb="11" eb="13">
      <t>ジッピ</t>
    </rPh>
    <rPh sb="14" eb="16">
      <t>チョウシュウ</t>
    </rPh>
    <rPh sb="24" eb="26">
      <t>ウム</t>
    </rPh>
    <phoneticPr fontId="16"/>
  </si>
  <si>
    <t>有   ・   無</t>
    <phoneticPr fontId="16"/>
  </si>
  <si>
    <t>）</t>
    <phoneticPr fontId="16"/>
  </si>
  <si>
    <t>（②＋③）／①</t>
    <phoneticPr fontId="16"/>
  </si>
  <si>
    <t>(</t>
    <phoneticPr fontId="16"/>
  </si>
  <si>
    <t>％）</t>
    <phoneticPr fontId="16"/>
  </si>
  <si>
    <t>①総退院患者数</t>
    <rPh sb="1" eb="2">
      <t>ソウ</t>
    </rPh>
    <rPh sb="2" eb="4">
      <t>タイイン</t>
    </rPh>
    <rPh sb="4" eb="7">
      <t>カンジャスウ</t>
    </rPh>
    <phoneticPr fontId="16"/>
  </si>
  <si>
    <t>件）</t>
    <rPh sb="0" eb="1">
      <t>ケン</t>
    </rPh>
    <phoneticPr fontId="16"/>
  </si>
  <si>
    <t>②診療情報提供料（Ⅰ）の注「8」の加算を算定する退院患者数</t>
    <rPh sb="1" eb="3">
      <t>シンリョウ</t>
    </rPh>
    <rPh sb="3" eb="5">
      <t>ジョウホウ</t>
    </rPh>
    <rPh sb="5" eb="8">
      <t>テイキョウリョウ</t>
    </rPh>
    <rPh sb="12" eb="13">
      <t>チュウ</t>
    </rPh>
    <rPh sb="17" eb="19">
      <t>カサン</t>
    </rPh>
    <rPh sb="20" eb="22">
      <t>サンテイ</t>
    </rPh>
    <rPh sb="24" eb="26">
      <t>タイイン</t>
    </rPh>
    <rPh sb="26" eb="29">
      <t>カンジャスウ</t>
    </rPh>
    <phoneticPr fontId="16"/>
  </si>
  <si>
    <t>③転帰が治癒であり通院の必要のない退院患者数及び転帰
が軽快であり退院後の初回外来時に次回以降の通院の必要
がないと判断された患者数</t>
    <rPh sb="1" eb="3">
      <t>テンキ</t>
    </rPh>
    <rPh sb="4" eb="6">
      <t>チユ</t>
    </rPh>
    <rPh sb="9" eb="11">
      <t>ツウイン</t>
    </rPh>
    <rPh sb="12" eb="14">
      <t>ヒツヨウ</t>
    </rPh>
    <rPh sb="17" eb="19">
      <t>タイイン</t>
    </rPh>
    <rPh sb="19" eb="22">
      <t>カンジャスウ</t>
    </rPh>
    <phoneticPr fontId="16"/>
  </si>
  <si>
    <r>
      <t>・全身麻酔による手術件数
　　</t>
    </r>
    <r>
      <rPr>
        <sz val="8"/>
        <rFont val="ＭＳ Ｐゴシック"/>
        <family val="3"/>
        <charset val="128"/>
      </rPr>
      <t>　</t>
    </r>
    <rPh sb="1" eb="3">
      <t>ゼンシン</t>
    </rPh>
    <rPh sb="3" eb="5">
      <t>マスイ</t>
    </rPh>
    <phoneticPr fontId="16"/>
  </si>
  <si>
    <r>
      <t>　　　ア　</t>
    </r>
    <r>
      <rPr>
        <sz val="8"/>
        <rFont val="ＭＳ Ｐゴシック"/>
        <family val="3"/>
        <charset val="128"/>
      </rPr>
      <t>人工心肺を用いた手術</t>
    </r>
    <rPh sb="5" eb="7">
      <t>ジンコウ</t>
    </rPh>
    <rPh sb="7" eb="9">
      <t>シンパイ</t>
    </rPh>
    <rPh sb="10" eb="11">
      <t>モチ</t>
    </rPh>
    <rPh sb="13" eb="15">
      <t>シュジュツ</t>
    </rPh>
    <phoneticPr fontId="16"/>
  </si>
  <si>
    <r>
      <t>イ　</t>
    </r>
    <r>
      <rPr>
        <sz val="9"/>
        <rFont val="ＭＳ Ｐゴシック"/>
        <family val="3"/>
        <charset val="128"/>
      </rPr>
      <t>悪性腫瘍手術</t>
    </r>
    <r>
      <rPr>
        <sz val="10"/>
        <rFont val="ＭＳ Ｐゴシック"/>
        <family val="3"/>
        <charset val="128"/>
      </rPr>
      <t xml:space="preserve">　　　 </t>
    </r>
    <phoneticPr fontId="16"/>
  </si>
  <si>
    <t>件）</t>
    <phoneticPr fontId="16"/>
  </si>
  <si>
    <r>
      <t>　　　ウ　</t>
    </r>
    <r>
      <rPr>
        <sz val="9"/>
        <rFont val="ＭＳ Ｐゴシック"/>
        <family val="3"/>
        <charset val="128"/>
      </rPr>
      <t>腹腔鏡手術</t>
    </r>
    <r>
      <rPr>
        <sz val="10"/>
        <rFont val="ＭＳ Ｐゴシック"/>
        <family val="3"/>
        <charset val="128"/>
      </rPr>
      <t>　　　　　</t>
    </r>
    <rPh sb="5" eb="7">
      <t>フククウ</t>
    </rPh>
    <rPh sb="7" eb="8">
      <t>キョウ</t>
    </rPh>
    <rPh sb="8" eb="10">
      <t>シュジュツ</t>
    </rPh>
    <phoneticPr fontId="16"/>
  </si>
  <si>
    <r>
      <rPr>
        <sz val="10"/>
        <rFont val="ＭＳ Ｐゴシック"/>
        <family val="3"/>
        <charset val="128"/>
      </rPr>
      <t>エ</t>
    </r>
    <r>
      <rPr>
        <sz val="7"/>
        <rFont val="ＭＳ Ｐゴシック"/>
        <family val="3"/>
        <charset val="128"/>
      </rPr>
      <t>　放射線治療(体外照射法）　　</t>
    </r>
    <rPh sb="2" eb="4">
      <t>ホウシャ</t>
    </rPh>
    <rPh sb="4" eb="5">
      <t>セン</t>
    </rPh>
    <rPh sb="5" eb="7">
      <t>チリョウ</t>
    </rPh>
    <rPh sb="8" eb="10">
      <t>タイガイ</t>
    </rPh>
    <rPh sb="10" eb="12">
      <t>ショウシャ</t>
    </rPh>
    <rPh sb="12" eb="13">
      <t>ホウ</t>
    </rPh>
    <phoneticPr fontId="16"/>
  </si>
  <si>
    <r>
      <t>　　　オ　</t>
    </r>
    <r>
      <rPr>
        <sz val="9"/>
        <rFont val="ＭＳ Ｐゴシック"/>
        <family val="3"/>
        <charset val="128"/>
      </rPr>
      <t>化学療法</t>
    </r>
    <r>
      <rPr>
        <sz val="10"/>
        <rFont val="ＭＳ Ｐゴシック"/>
        <family val="3"/>
        <charset val="128"/>
      </rPr>
      <t xml:space="preserve">                </t>
    </r>
    <rPh sb="5" eb="7">
      <t>カガク</t>
    </rPh>
    <rPh sb="7" eb="9">
      <t>リョウホウ</t>
    </rPh>
    <phoneticPr fontId="16"/>
  </si>
  <si>
    <r>
      <t>カ　</t>
    </r>
    <r>
      <rPr>
        <sz val="9"/>
        <rFont val="ＭＳ Ｐゴシック"/>
        <family val="3"/>
        <charset val="128"/>
      </rPr>
      <t>分娩件数</t>
    </r>
    <r>
      <rPr>
        <sz val="10"/>
        <rFont val="ＭＳ Ｐゴシック"/>
        <family val="3"/>
        <charset val="128"/>
      </rPr>
      <t xml:space="preserve">     　　　 </t>
    </r>
    <rPh sb="2" eb="4">
      <t>ブンベン</t>
    </rPh>
    <rPh sb="4" eb="6">
      <t>ケンスウ</t>
    </rPh>
    <phoneticPr fontId="16"/>
  </si>
  <si>
    <t>療養病棟療養環
境改善加算１・２</t>
    <rPh sb="0" eb="2">
      <t>リョウヨウ</t>
    </rPh>
    <rPh sb="2" eb="4">
      <t>ビョウトウ</t>
    </rPh>
    <rPh sb="4" eb="6">
      <t>リョウヨウ</t>
    </rPh>
    <rPh sb="6" eb="7">
      <t>ワ</t>
    </rPh>
    <rPh sb="9" eb="11">
      <t>カイゼン</t>
    </rPh>
    <rPh sb="11" eb="13">
      <t>カサン</t>
    </rPh>
    <phoneticPr fontId="16"/>
  </si>
  <si>
    <t>（　　１　　・　　２　　）</t>
    <phoneticPr fontId="16"/>
  </si>
  <si>
    <t>「１・２」のいずれかに○を付してください。</t>
    <phoneticPr fontId="16"/>
  </si>
  <si>
    <t>病棟名</t>
    <rPh sb="0" eb="2">
      <t>ビョウトウ</t>
    </rPh>
    <rPh sb="2" eb="3">
      <t>メイ</t>
    </rPh>
    <phoneticPr fontId="16"/>
  </si>
  <si>
    <t>)</t>
    <phoneticPr fontId="16"/>
  </si>
  <si>
    <t>病　棟</t>
    <rPh sb="0" eb="1">
      <t>ヤマイ</t>
    </rPh>
    <rPh sb="2" eb="3">
      <t>ムネ</t>
    </rPh>
    <phoneticPr fontId="16"/>
  </si>
  <si>
    <t>増築または全面的な
改築の予定</t>
    <rPh sb="0" eb="2">
      <t>ゾウチク</t>
    </rPh>
    <rPh sb="5" eb="8">
      <t>ゼンメンテキ</t>
    </rPh>
    <rPh sb="10" eb="12">
      <t>カイチク</t>
    </rPh>
    <rPh sb="13" eb="15">
      <t>ヨテイ</t>
    </rPh>
    <phoneticPr fontId="16"/>
  </si>
  <si>
    <t>着　工　予　定</t>
    <rPh sb="0" eb="1">
      <t>チャク</t>
    </rPh>
    <rPh sb="2" eb="3">
      <t>コウ</t>
    </rPh>
    <rPh sb="4" eb="5">
      <t>ヨ</t>
    </rPh>
    <rPh sb="6" eb="7">
      <t>サダム</t>
    </rPh>
    <phoneticPr fontId="16"/>
  </si>
  <si>
    <t>年</t>
    <rPh sb="0" eb="1">
      <t>ネン</t>
    </rPh>
    <phoneticPr fontId="16"/>
  </si>
  <si>
    <t>月</t>
    <rPh sb="0" eb="1">
      <t>ガツ</t>
    </rPh>
    <phoneticPr fontId="16"/>
  </si>
  <si>
    <t>完　成　予　定</t>
    <rPh sb="0" eb="1">
      <t>カン</t>
    </rPh>
    <rPh sb="2" eb="3">
      <t>シゲル</t>
    </rPh>
    <rPh sb="4" eb="5">
      <t>ヨ</t>
    </rPh>
    <rPh sb="6" eb="7">
      <t>サダム</t>
    </rPh>
    <phoneticPr fontId="16"/>
  </si>
  <si>
    <r>
      <t xml:space="preserve">増築または全面的な改築の具体的内容
</t>
    </r>
    <r>
      <rPr>
        <sz val="8"/>
        <rFont val="ＭＳ Ｐゴシック"/>
        <family val="3"/>
        <charset val="128"/>
      </rPr>
      <t>（病棟が複数ある場合は、病棟ごとに作成してください）</t>
    </r>
    <rPh sb="0" eb="2">
      <t>ゾウチク</t>
    </rPh>
    <rPh sb="5" eb="8">
      <t>ゼンメンテキ</t>
    </rPh>
    <rPh sb="9" eb="11">
      <t>カイチク</t>
    </rPh>
    <rPh sb="12" eb="15">
      <t>グタイテキ</t>
    </rPh>
    <rPh sb="15" eb="17">
      <t>ナイヨウ</t>
    </rPh>
    <rPh sb="31" eb="33">
      <t>ビョウトウ</t>
    </rPh>
    <rPh sb="36" eb="38">
      <t>サクセイ</t>
    </rPh>
    <phoneticPr fontId="16"/>
  </si>
  <si>
    <t>地域包括ケア病棟入院料１～４
地域包括ケア入院医療管理料１～４</t>
    <rPh sb="0" eb="2">
      <t>チイキ</t>
    </rPh>
    <rPh sb="2" eb="4">
      <t>ホウカツ</t>
    </rPh>
    <rPh sb="6" eb="8">
      <t>ビョウトウ</t>
    </rPh>
    <rPh sb="8" eb="11">
      <t>ニュウインリョウ</t>
    </rPh>
    <rPh sb="17" eb="19">
      <t>チイキ</t>
    </rPh>
    <rPh sb="19" eb="21">
      <t>ホウカツ</t>
    </rPh>
    <rPh sb="23" eb="25">
      <t>ニュウイン</t>
    </rPh>
    <rPh sb="25" eb="27">
      <t>イリョウ</t>
    </rPh>
    <rPh sb="27" eb="30">
      <t>カンリリョウ</t>
    </rPh>
    <phoneticPr fontId="16"/>
  </si>
  <si>
    <t>・廊下幅の基準 （片側居室の場合は1.8m以上、両側居室の場合は2.7m以上）</t>
    <rPh sb="1" eb="3">
      <t>ロウカ</t>
    </rPh>
    <rPh sb="3" eb="4">
      <t>ハバ</t>
    </rPh>
    <rPh sb="5" eb="7">
      <t>キジュン</t>
    </rPh>
    <rPh sb="9" eb="11">
      <t>カタガワ</t>
    </rPh>
    <rPh sb="11" eb="13">
      <t>キョシツ</t>
    </rPh>
    <rPh sb="14" eb="16">
      <t>バアイ</t>
    </rPh>
    <rPh sb="21" eb="23">
      <t>イジョウ</t>
    </rPh>
    <rPh sb="24" eb="26">
      <t>リョウガワ</t>
    </rPh>
    <rPh sb="26" eb="28">
      <t>キョシツ</t>
    </rPh>
    <rPh sb="29" eb="31">
      <t>バアイ</t>
    </rPh>
    <rPh sb="36" eb="38">
      <t>イジョウ</t>
    </rPh>
    <phoneticPr fontId="16"/>
  </si>
  <si>
    <t>（　　　基準を満たしている　　　・　　　基準を満たしていない　　　）</t>
    <rPh sb="4" eb="6">
      <t>キジュン</t>
    </rPh>
    <rPh sb="7" eb="8">
      <t>ミ</t>
    </rPh>
    <rPh sb="20" eb="22">
      <t>キジュン</t>
    </rPh>
    <rPh sb="23" eb="24">
      <t>ミ</t>
    </rPh>
    <phoneticPr fontId="16"/>
  </si>
  <si>
    <t xml:space="preserve">               いずれかに○を付してください。</t>
    <rPh sb="22" eb="23">
      <t>フ</t>
    </rPh>
    <phoneticPr fontId="16"/>
  </si>
  <si>
    <r>
      <t>・廊下幅の基準を満たさない場合における大規模改修等の予定
　</t>
    </r>
    <r>
      <rPr>
        <sz val="8"/>
        <rFont val="ＭＳ Ｐゴシック"/>
        <family val="3"/>
        <charset val="128"/>
      </rPr>
      <t>（廊下幅の基準を満たさない場合、記入必須）</t>
    </r>
    <rPh sb="31" eb="33">
      <t>ロウカ</t>
    </rPh>
    <rPh sb="33" eb="34">
      <t>ハバ</t>
    </rPh>
    <rPh sb="35" eb="37">
      <t>キジュン</t>
    </rPh>
    <rPh sb="38" eb="39">
      <t>ミ</t>
    </rPh>
    <rPh sb="43" eb="45">
      <t>バアイ</t>
    </rPh>
    <rPh sb="46" eb="48">
      <t>キニュウ</t>
    </rPh>
    <rPh sb="48" eb="50">
      <t>ヒッス</t>
    </rPh>
    <phoneticPr fontId="16"/>
  </si>
  <si>
    <t>着工予定</t>
  </si>
  <si>
    <t>年</t>
  </si>
  <si>
    <t>月</t>
  </si>
  <si>
    <t>完成予定</t>
  </si>
  <si>
    <t>療養病棟入院基本料の施設基準に係る届出書（７月報告）</t>
    <rPh sb="17" eb="20">
      <t>トドケデショ</t>
    </rPh>
    <phoneticPr fontId="1"/>
  </si>
  <si>
    <r>
      <rPr>
        <sz val="11"/>
        <color theme="1"/>
        <rFont val="游ゴシック"/>
        <family val="3"/>
        <charset val="128"/>
        <scheme val="minor"/>
      </rPr>
      <t>保険医療機関名</t>
    </r>
    <r>
      <rPr>
        <sz val="11"/>
        <color theme="1"/>
        <rFont val="游ゴシック"/>
        <family val="2"/>
        <charset val="128"/>
        <scheme val="minor"/>
      </rPr>
      <t>　</t>
    </r>
    <rPh sb="0" eb="2">
      <t>ホケン</t>
    </rPh>
    <rPh sb="2" eb="4">
      <t>イリョウ</t>
    </rPh>
    <rPh sb="4" eb="6">
      <t>キカン</t>
    </rPh>
    <rPh sb="6" eb="7">
      <t>メイ</t>
    </rPh>
    <phoneticPr fontId="23"/>
  </si>
  <si>
    <t>１　届出入院料：</t>
    <rPh sb="2" eb="4">
      <t>トドケデ</t>
    </rPh>
    <rPh sb="4" eb="7">
      <t>ニュウインリョウ</t>
    </rPh>
    <phoneticPr fontId="1"/>
  </si>
  <si>
    <t>２　当該病院の許可病床数</t>
    <rPh sb="2" eb="4">
      <t>トウガイ</t>
    </rPh>
    <rPh sb="4" eb="6">
      <t>ビョウイン</t>
    </rPh>
    <rPh sb="7" eb="9">
      <t>キョカ</t>
    </rPh>
    <rPh sb="9" eb="12">
      <t>ビョウショウスウ</t>
    </rPh>
    <phoneticPr fontId="1"/>
  </si>
  <si>
    <t>床</t>
    <rPh sb="0" eb="1">
      <t>ショウ</t>
    </rPh>
    <phoneticPr fontId="1"/>
  </si>
  <si>
    <t>３　標榜診療科</t>
    <rPh sb="2" eb="4">
      <t>ヒョウボウ</t>
    </rPh>
    <rPh sb="4" eb="7">
      <t>シンリョウカ</t>
    </rPh>
    <phoneticPr fontId="1"/>
  </si>
  <si>
    <t>科</t>
    <rPh sb="0" eb="1">
      <t>カ</t>
    </rPh>
    <phoneticPr fontId="1"/>
  </si>
  <si>
    <t>（施設基準に係る標榜科名を記入すること）</t>
    <rPh sb="1" eb="3">
      <t>シセツ</t>
    </rPh>
    <rPh sb="3" eb="5">
      <t>キジュン</t>
    </rPh>
    <rPh sb="6" eb="7">
      <t>カカ</t>
    </rPh>
    <rPh sb="8" eb="10">
      <t>ヒョウボウ</t>
    </rPh>
    <rPh sb="10" eb="12">
      <t>カメイ</t>
    </rPh>
    <rPh sb="13" eb="15">
      <t>キニュウ</t>
    </rPh>
    <phoneticPr fontId="1"/>
  </si>
  <si>
    <t>４　内視鏡下嚥下機能検査又は嚥下造影検査を担当する常勤医師の氏名等</t>
    <phoneticPr fontId="1"/>
  </si>
  <si>
    <t>常勤医師の氏名</t>
    <rPh sb="0" eb="2">
      <t>ジョウキン</t>
    </rPh>
    <rPh sb="2" eb="4">
      <t>イシ</t>
    </rPh>
    <rPh sb="5" eb="7">
      <t>シメイ</t>
    </rPh>
    <phoneticPr fontId="1"/>
  </si>
  <si>
    <t>常勤換算</t>
    <rPh sb="0" eb="2">
      <t>ジョウキン</t>
    </rPh>
    <rPh sb="2" eb="4">
      <t>カンザン</t>
    </rPh>
    <phoneticPr fontId="1"/>
  </si>
  <si>
    <t>勤務時間</t>
    <rPh sb="0" eb="2">
      <t>キンム</t>
    </rPh>
    <rPh sb="2" eb="4">
      <t>ジカン</t>
    </rPh>
    <phoneticPr fontId="1"/>
  </si>
  <si>
    <t>診療科名</t>
    <rPh sb="0" eb="3">
      <t>シンリョウカ</t>
    </rPh>
    <rPh sb="3" eb="4">
      <t>メイ</t>
    </rPh>
    <phoneticPr fontId="1"/>
  </si>
  <si>
    <t>当該診療科の
経験年数</t>
    <rPh sb="0" eb="2">
      <t>トウガイ</t>
    </rPh>
    <rPh sb="2" eb="5">
      <t>シンリョウカ</t>
    </rPh>
    <rPh sb="7" eb="9">
      <t>ケイケン</t>
    </rPh>
    <rPh sb="9" eb="11">
      <t>ネンスウ</t>
    </rPh>
    <phoneticPr fontId="1"/>
  </si>
  <si>
    <t>検査の経験年数</t>
    <rPh sb="0" eb="2">
      <t>ケンサ</t>
    </rPh>
    <rPh sb="3" eb="7">
      <t>ケイケンネンスウ</t>
    </rPh>
    <phoneticPr fontId="1"/>
  </si>
  <si>
    <t>時間</t>
    <rPh sb="0" eb="2">
      <t>ジカン</t>
    </rPh>
    <phoneticPr fontId="1"/>
  </si>
  <si>
    <t>年</t>
    <rPh sb="0" eb="1">
      <t>ネン</t>
    </rPh>
    <phoneticPr fontId="1"/>
  </si>
  <si>
    <t>５　自施設内における内視鏡下嚥下機能検査年間実施症例数　</t>
    <phoneticPr fontId="1"/>
  </si>
  <si>
    <t>例</t>
    <rPh sb="0" eb="1">
      <t>レイ</t>
    </rPh>
    <phoneticPr fontId="1"/>
  </si>
  <si>
    <t>６　自施設内における嚥下造影検査年間実施症例数　　</t>
    <phoneticPr fontId="1"/>
  </si>
  <si>
    <t>７　連携する保険医療機関の名称：</t>
    <phoneticPr fontId="1"/>
  </si>
  <si>
    <t>常勤医師の氏名</t>
    <rPh sb="0" eb="4">
      <t>ジョウキンイシ</t>
    </rPh>
    <rPh sb="5" eb="7">
      <t>シメイ</t>
    </rPh>
    <phoneticPr fontId="1"/>
  </si>
  <si>
    <t>常勤換算</t>
    <rPh sb="0" eb="4">
      <t>ジョウキンカンザン</t>
    </rPh>
    <phoneticPr fontId="1"/>
  </si>
  <si>
    <t>８　連携施設における内視鏡下嚥下機能検査年間実施症例数</t>
    <phoneticPr fontId="1"/>
  </si>
  <si>
    <t>９　連携施設における嚥下造影検査年間実施症例数</t>
    <phoneticPr fontId="1"/>
  </si>
  <si>
    <t>10　過去１年間に中心静脈栄養を実施した患者数 
　　　うち、中心静脈栄養を終了し経口摂取等へ移行した患者数</t>
    <phoneticPr fontId="1"/>
  </si>
  <si>
    <t>１　常勤医師については、該当するすべての医師について記載すること。また、週３日以上常態として勤務しており、かつ、所定労働時間が週22時間以上の勤務を行っている専任の非常勤医師(当該勤務時間以外の所定労働時間について、自宅等の当該保険医療機関以外の場所で読影を行う医師を除く。）を組み合わせて配置している場合には、当該医師の「常勤換算」の□に「✓」を記入すること。</t>
    <phoneticPr fontId="1"/>
  </si>
  <si>
    <t>　（□には、適合する場合「✓」を記入すること）</t>
    <phoneticPr fontId="23"/>
  </si>
  <si>
    <t>　　　　年　　　月　　　日時点の医療従事者の負担の軽減に対する体制の状況</t>
    <rPh sb="16" eb="18">
      <t>イリョウ</t>
    </rPh>
    <rPh sb="18" eb="21">
      <t>ジュウジシャ</t>
    </rPh>
    <phoneticPr fontId="23"/>
  </si>
  <si>
    <t>（１）　医療従事者の負担の軽減及び処遇の改善に資する体制</t>
    <rPh sb="4" eb="6">
      <t>イリョウ</t>
    </rPh>
    <rPh sb="6" eb="9">
      <t>ジュウジシャ</t>
    </rPh>
    <phoneticPr fontId="23"/>
  </si>
  <si>
    <t>ア　医療従事者の負担の軽減及び処遇の改善に関する責任者　</t>
    <rPh sb="2" eb="4">
      <t>イリョウ</t>
    </rPh>
    <rPh sb="4" eb="7">
      <t>ジュウジシャ</t>
    </rPh>
    <phoneticPr fontId="23"/>
  </si>
  <si>
    <t>氏名：　　　　　　　　　　　</t>
    <phoneticPr fontId="23"/>
  </si>
  <si>
    <t>職種：</t>
    <phoneticPr fontId="23"/>
  </si>
  <si>
    <t>イ　医療従事者の勤務状況の把握等</t>
    <rPh sb="2" eb="4">
      <t>イリョウ</t>
    </rPh>
    <rPh sb="4" eb="7">
      <t>ジュウジシャ</t>
    </rPh>
    <phoneticPr fontId="23"/>
  </si>
  <si>
    <t>(ア)　勤務時間の具体的な把握方法</t>
    <phoneticPr fontId="23"/>
  </si>
  <si>
    <t>　　タイムカード、ＩＣカード</t>
    <phoneticPr fontId="23"/>
  </si>
  <si>
    <t>　　出席簿又は管理簿等の用紙による記録（上司等による客観的な確認あり）</t>
    <rPh sb="2" eb="5">
      <t>シュッセキボ</t>
    </rPh>
    <rPh sb="5" eb="6">
      <t>マタ</t>
    </rPh>
    <rPh sb="7" eb="9">
      <t>カンリ</t>
    </rPh>
    <rPh sb="9" eb="10">
      <t>ボ</t>
    </rPh>
    <rPh sb="10" eb="11">
      <t>トウ</t>
    </rPh>
    <rPh sb="12" eb="14">
      <t>ヨウシ</t>
    </rPh>
    <rPh sb="17" eb="19">
      <t>キロク</t>
    </rPh>
    <rPh sb="20" eb="23">
      <t>ジョウシナド</t>
    </rPh>
    <rPh sb="26" eb="29">
      <t>キャクカンテキ</t>
    </rPh>
    <rPh sb="30" eb="32">
      <t>カクニン</t>
    </rPh>
    <phoneticPr fontId="23"/>
  </si>
  <si>
    <t>　　出席簿又は管理簿等の用紙による記録（自己申告）</t>
    <rPh sb="2" eb="5">
      <t>シュッセキボ</t>
    </rPh>
    <rPh sb="5" eb="6">
      <t>マタ</t>
    </rPh>
    <rPh sb="7" eb="9">
      <t>カンリ</t>
    </rPh>
    <rPh sb="9" eb="10">
      <t>ボ</t>
    </rPh>
    <rPh sb="10" eb="11">
      <t>トウ</t>
    </rPh>
    <rPh sb="12" eb="14">
      <t>ヨウシ</t>
    </rPh>
    <rPh sb="17" eb="19">
      <t>キロク</t>
    </rPh>
    <rPh sb="20" eb="22">
      <t>ジコ</t>
    </rPh>
    <rPh sb="22" eb="24">
      <t>シンコク</t>
    </rPh>
    <phoneticPr fontId="23"/>
  </si>
  <si>
    <t>　　その他</t>
    <phoneticPr fontId="23"/>
  </si>
  <si>
    <t>　（具体的に：               　　　　　　　　　　　　　　　　　　　　   ）</t>
    <phoneticPr fontId="23"/>
  </si>
  <si>
    <t>(イ)　勤務時間以外についての勤務状況の把握内容</t>
    <rPh sb="4" eb="6">
      <t>キンム</t>
    </rPh>
    <rPh sb="6" eb="8">
      <t>ジカン</t>
    </rPh>
    <rPh sb="8" eb="10">
      <t>イガイ</t>
    </rPh>
    <rPh sb="15" eb="17">
      <t>キンム</t>
    </rPh>
    <rPh sb="17" eb="19">
      <t>ジョウキョウ</t>
    </rPh>
    <rPh sb="20" eb="22">
      <t>ハアク</t>
    </rPh>
    <rPh sb="22" eb="24">
      <t>ナイヨウ</t>
    </rPh>
    <phoneticPr fontId="23"/>
  </si>
  <si>
    <t>　　年次有給休暇取得率</t>
    <rPh sb="2" eb="4">
      <t>ネンジ</t>
    </rPh>
    <rPh sb="4" eb="6">
      <t>ユウキュウ</t>
    </rPh>
    <rPh sb="6" eb="8">
      <t>キュウカ</t>
    </rPh>
    <rPh sb="8" eb="10">
      <t>シュトク</t>
    </rPh>
    <rPh sb="10" eb="11">
      <t>リツ</t>
    </rPh>
    <phoneticPr fontId="23"/>
  </si>
  <si>
    <t>　　育児休業・介護休業の取得率</t>
    <rPh sb="2" eb="4">
      <t>イクジ</t>
    </rPh>
    <rPh sb="4" eb="6">
      <t>キュウギョウ</t>
    </rPh>
    <rPh sb="7" eb="9">
      <t>カイゴ</t>
    </rPh>
    <rPh sb="9" eb="11">
      <t>キュウギョウ</t>
    </rPh>
    <rPh sb="12" eb="15">
      <t>シュトクリツ</t>
    </rPh>
    <phoneticPr fontId="23"/>
  </si>
  <si>
    <t>ウ　多職種からなる役割分担推進のための委員会又は会議</t>
    <phoneticPr fontId="23"/>
  </si>
  <si>
    <r>
      <t>開催頻度：</t>
    </r>
    <r>
      <rPr>
        <u/>
        <sz val="12"/>
        <color indexed="8"/>
        <rFont val="ＭＳ Ｐゴシック"/>
        <family val="3"/>
        <charset val="128"/>
      </rPr>
      <t>　　　　　　回／年</t>
    </r>
    <r>
      <rPr>
        <sz val="12"/>
        <color indexed="8"/>
        <rFont val="ＭＳ Ｐゴシック"/>
        <family val="3"/>
        <charset val="128"/>
      </rPr>
      <t>（うち、管理者が出席した回数</t>
    </r>
    <r>
      <rPr>
        <u/>
        <sz val="12"/>
        <color indexed="8"/>
        <rFont val="ＭＳ Ｐゴシック"/>
        <family val="3"/>
        <charset val="128"/>
      </rPr>
      <t>　　　　回</t>
    </r>
    <r>
      <rPr>
        <sz val="12"/>
        <color indexed="8"/>
        <rFont val="ＭＳ Ｐゴシック"/>
        <family val="3"/>
        <charset val="128"/>
      </rPr>
      <t>）</t>
    </r>
    <phoneticPr fontId="23"/>
  </si>
  <si>
    <r>
      <t>参加人数：平均</t>
    </r>
    <r>
      <rPr>
        <u/>
        <sz val="12"/>
        <color indexed="8"/>
        <rFont val="ＭＳ Ｐゴシック"/>
        <family val="3"/>
        <charset val="128"/>
      </rPr>
      <t>　　　　　　人／回</t>
    </r>
    <phoneticPr fontId="23"/>
  </si>
  <si>
    <t>参加職種（　　　　　　　　　　　　　　　　　　　　　　　　　　　　　　　　）</t>
    <phoneticPr fontId="23"/>
  </si>
  <si>
    <t>エ　医療従事者の負担の軽減及び処遇の改善に資する計画</t>
    <rPh sb="2" eb="4">
      <t>イリョウ</t>
    </rPh>
    <rPh sb="4" eb="7">
      <t>ジュウジシャ</t>
    </rPh>
    <phoneticPr fontId="23"/>
  </si>
  <si>
    <t>　　計画策定</t>
    <phoneticPr fontId="23"/>
  </si>
  <si>
    <t>　　職員に対する計画の周知</t>
    <rPh sb="2" eb="4">
      <t>ショクイン</t>
    </rPh>
    <rPh sb="5" eb="6">
      <t>タイ</t>
    </rPh>
    <rPh sb="8" eb="10">
      <t>ケイカク</t>
    </rPh>
    <rPh sb="11" eb="13">
      <t>シュウチ</t>
    </rPh>
    <phoneticPr fontId="23"/>
  </si>
  <si>
    <t>オ　医療従事者の負担の軽減及び処遇の改善に関する取組事項の公開</t>
    <rPh sb="2" eb="4">
      <t>イリョウ</t>
    </rPh>
    <rPh sb="4" eb="7">
      <t>ジュウジシャ</t>
    </rPh>
    <phoneticPr fontId="23"/>
  </si>
  <si>
    <t>　　医療機関内に掲示する等の方法で公開</t>
    <phoneticPr fontId="23"/>
  </si>
  <si>
    <t>　　（具体的な公開方法　　　　　　　　　　　　　　　　　　　　　　　）</t>
    <rPh sb="3" eb="6">
      <t>グタイテキ</t>
    </rPh>
    <rPh sb="7" eb="9">
      <t>コウカイ</t>
    </rPh>
    <rPh sb="9" eb="11">
      <t>ホウホウ</t>
    </rPh>
    <phoneticPr fontId="23"/>
  </si>
  <si>
    <t>（２）　医療従事者の負担の軽減及び処遇の改善に資する計画の具体的な取組内容</t>
    <rPh sb="4" eb="6">
      <t>イリョウ</t>
    </rPh>
    <rPh sb="6" eb="9">
      <t>ジュウジシャ</t>
    </rPh>
    <rPh sb="26" eb="28">
      <t>ケイカク</t>
    </rPh>
    <phoneticPr fontId="23"/>
  </si>
  <si>
    <t>(イ)～(ト)のうち少なくとも３項目以上を含んでいること。</t>
    <phoneticPr fontId="23"/>
  </si>
  <si>
    <t>　　(イ)　</t>
    <phoneticPr fontId="23"/>
  </si>
  <si>
    <t>外来診療時間の短縮、地域の他の保険医療機関との連携などの外来縮小の取組み</t>
    <phoneticPr fontId="23"/>
  </si>
  <si>
    <t>　　外来診療時間の短縮</t>
    <rPh sb="2" eb="4">
      <t>ガイライ</t>
    </rPh>
    <rPh sb="4" eb="6">
      <t>シンリョウ</t>
    </rPh>
    <rPh sb="6" eb="8">
      <t>ジカン</t>
    </rPh>
    <rPh sb="9" eb="11">
      <t>タンシュク</t>
    </rPh>
    <phoneticPr fontId="23"/>
  </si>
  <si>
    <t>※　許可病床数が 400床以上の病院では、必ず本項目を計画に含むこと。</t>
    <phoneticPr fontId="23"/>
  </si>
  <si>
    <t>　　地域の他の保険医療機関との連携</t>
    <phoneticPr fontId="23"/>
  </si>
  <si>
    <t>　　その他</t>
    <rPh sb="4" eb="5">
      <t>タ</t>
    </rPh>
    <phoneticPr fontId="23"/>
  </si>
  <si>
    <t>　　(ロ)　</t>
    <phoneticPr fontId="23"/>
  </si>
  <si>
    <t>院内保育所の設置（夜間帯の保育や病児保育の実施が含まれることが望ましい）</t>
    <phoneticPr fontId="23"/>
  </si>
  <si>
    <t>　　夜間帯の保育の実施</t>
    <rPh sb="2" eb="4">
      <t>ヤカン</t>
    </rPh>
    <rPh sb="4" eb="5">
      <t>オビ</t>
    </rPh>
    <rPh sb="6" eb="8">
      <t>ホイク</t>
    </rPh>
    <rPh sb="9" eb="11">
      <t>ジッシ</t>
    </rPh>
    <phoneticPr fontId="23"/>
  </si>
  <si>
    <t>　　病児保育の実施</t>
    <rPh sb="2" eb="4">
      <t>ビョウジ</t>
    </rPh>
    <rPh sb="4" eb="6">
      <t>ホイク</t>
    </rPh>
    <rPh sb="7" eb="9">
      <t>ジッシ</t>
    </rPh>
    <phoneticPr fontId="23"/>
  </si>
  <si>
    <t>　　(ハ)　医師事務作業補助者の配置による医師の事務作業の負担軽減</t>
    <rPh sb="21" eb="23">
      <t>イシ</t>
    </rPh>
    <phoneticPr fontId="23"/>
  </si>
  <si>
    <t>　　(ニ)　医師の時間外・休日・深夜の対応についての負担軽減及び処遇改善</t>
    <rPh sb="6" eb="8">
      <t>イシ</t>
    </rPh>
    <phoneticPr fontId="23"/>
  </si>
  <si>
    <t>　　(ホ)　特定行為研修修了者の複数名の配置及び活用による医師の負担軽減</t>
    <rPh sb="6" eb="8">
      <t>トクテイ</t>
    </rPh>
    <rPh sb="8" eb="10">
      <t>コウイ</t>
    </rPh>
    <rPh sb="10" eb="12">
      <t>ケンシュウ</t>
    </rPh>
    <rPh sb="12" eb="15">
      <t>シュウリョウシャ</t>
    </rPh>
    <rPh sb="16" eb="18">
      <t>フクスウ</t>
    </rPh>
    <rPh sb="18" eb="19">
      <t>メイ</t>
    </rPh>
    <rPh sb="20" eb="22">
      <t>ハイチ</t>
    </rPh>
    <rPh sb="22" eb="23">
      <t>オヨ</t>
    </rPh>
    <rPh sb="24" eb="26">
      <t>カツヨウ</t>
    </rPh>
    <rPh sb="29" eb="31">
      <t>イシ</t>
    </rPh>
    <rPh sb="32" eb="34">
      <t>フタン</t>
    </rPh>
    <rPh sb="34" eb="36">
      <t>ケイゲン</t>
    </rPh>
    <phoneticPr fontId="23"/>
  </si>
  <si>
    <r>
      <t>　　特定行為研修修了者：</t>
    </r>
    <r>
      <rPr>
        <u/>
        <sz val="12"/>
        <color indexed="8"/>
        <rFont val="ＭＳ Ｐゴシック"/>
        <family val="3"/>
        <charset val="128"/>
      </rPr>
      <t>　　　　名</t>
    </r>
    <rPh sb="2" eb="4">
      <t>トクテイ</t>
    </rPh>
    <rPh sb="4" eb="6">
      <t>コウイ</t>
    </rPh>
    <rPh sb="6" eb="8">
      <t>ケンシュウ</t>
    </rPh>
    <rPh sb="8" eb="11">
      <t>シュウリョウシャ</t>
    </rPh>
    <rPh sb="16" eb="17">
      <t>メイ</t>
    </rPh>
    <phoneticPr fontId="23"/>
  </si>
  <si>
    <t>　　(ヘ)　院内助産又は助産師外来の開設による医師の負担軽減</t>
    <rPh sb="6" eb="8">
      <t>インナイ</t>
    </rPh>
    <rPh sb="8" eb="10">
      <t>ジョサン</t>
    </rPh>
    <rPh sb="10" eb="11">
      <t>マタ</t>
    </rPh>
    <rPh sb="12" eb="15">
      <t>ジョサンシ</t>
    </rPh>
    <rPh sb="15" eb="17">
      <t>ガイライ</t>
    </rPh>
    <rPh sb="18" eb="20">
      <t>カイセツ</t>
    </rPh>
    <rPh sb="23" eb="25">
      <t>イシ</t>
    </rPh>
    <rPh sb="26" eb="28">
      <t>フタン</t>
    </rPh>
    <rPh sb="28" eb="30">
      <t>ケイゲン</t>
    </rPh>
    <phoneticPr fontId="23"/>
  </si>
  <si>
    <t>　　院内助産</t>
    <rPh sb="2" eb="4">
      <t>インナイ</t>
    </rPh>
    <rPh sb="4" eb="6">
      <t>ジョサン</t>
    </rPh>
    <phoneticPr fontId="23"/>
  </si>
  <si>
    <t>　　助産師外来</t>
    <rPh sb="2" eb="5">
      <t>ジョサンシ</t>
    </rPh>
    <rPh sb="5" eb="7">
      <t>ガイライ</t>
    </rPh>
    <phoneticPr fontId="23"/>
  </si>
  <si>
    <t>　　(ト)　看護補助者の配置による看護職員の負担軽減</t>
    <phoneticPr fontId="23"/>
  </si>
  <si>
    <t>１　医療従事者の負担の軽減及び処遇の改善に対する体制について、実施しているものにチェックを行うこと。</t>
    <rPh sb="2" eb="4">
      <t>イリョウ</t>
    </rPh>
    <rPh sb="4" eb="7">
      <t>ジュウジシャ</t>
    </rPh>
    <rPh sb="13" eb="14">
      <t>オヨ</t>
    </rPh>
    <rPh sb="15" eb="17">
      <t>ショグウ</t>
    </rPh>
    <rPh sb="18" eb="20">
      <t>カイゼン</t>
    </rPh>
    <phoneticPr fontId="21"/>
  </si>
  <si>
    <t>２　当該加算の変更の届出に当たり、直近７月に届け出た内容と変更がない場合は、本届出を略すことができる。</t>
    <phoneticPr fontId="23"/>
  </si>
  <si>
    <r>
      <t>急性期充実体制加算等の施設基準に係る届出に係る届出書添付書類（</t>
    </r>
    <r>
      <rPr>
        <strike/>
        <sz val="12"/>
        <color theme="1"/>
        <rFont val="ＭＳ Ｐゴシック"/>
        <family val="3"/>
        <charset val="128"/>
      </rPr>
      <t>新規・</t>
    </r>
    <r>
      <rPr>
        <sz val="12"/>
        <color theme="1"/>
        <rFont val="ＭＳ Ｐゴシック"/>
        <family val="3"/>
        <charset val="128"/>
      </rPr>
      <t>７月報告）</t>
    </r>
    <rPh sb="0" eb="10">
      <t>キュウセイキジュウジツタイセイカサントウ</t>
    </rPh>
    <rPh sb="11" eb="13">
      <t>シセツ</t>
    </rPh>
    <rPh sb="13" eb="15">
      <t>キジュン</t>
    </rPh>
    <rPh sb="16" eb="17">
      <t>カカ</t>
    </rPh>
    <rPh sb="18" eb="20">
      <t>トドケデ</t>
    </rPh>
    <rPh sb="21" eb="22">
      <t>カカ</t>
    </rPh>
    <rPh sb="23" eb="25">
      <t>トドケデ</t>
    </rPh>
    <rPh sb="25" eb="26">
      <t>ショ</t>
    </rPh>
    <rPh sb="26" eb="28">
      <t>テンプ</t>
    </rPh>
    <rPh sb="28" eb="30">
      <t>ショルイ</t>
    </rPh>
    <rPh sb="31" eb="33">
      <t>シンキ</t>
    </rPh>
    <rPh sb="35" eb="36">
      <t>ガツ</t>
    </rPh>
    <rPh sb="36" eb="38">
      <t>ホウコク</t>
    </rPh>
    <phoneticPr fontId="1"/>
  </si>
  <si>
    <t>１．許可病床数</t>
    <phoneticPr fontId="1"/>
  </si>
  <si>
    <t>許可病床数</t>
    <rPh sb="0" eb="5">
      <t>キョカビョウショウスウ</t>
    </rPh>
    <phoneticPr fontId="1"/>
  </si>
  <si>
    <t>２．急性期充実体制加算の施設基準
※□には、適合する場合「✓」を記入すること。</t>
    <phoneticPr fontId="1"/>
  </si>
  <si>
    <t>急性期一般入院料１を算定する病棟を有する保険医療機関である。</t>
    <phoneticPr fontId="1"/>
  </si>
  <si>
    <t>急性期一般入院料１を届け出ている病棟について、一般病棟用の重症度、医療・看護必要度Ⅱを用いて評価を行っている。</t>
    <phoneticPr fontId="1"/>
  </si>
  <si>
    <t>１　手術等に係る実績</t>
    <phoneticPr fontId="1"/>
  </si>
  <si>
    <t>以下のいずれかを満たしている。</t>
    <phoneticPr fontId="1"/>
  </si>
  <si>
    <t>アの(イ)及び、(ロ)から(へ)までのうち４つ以上を満たしている。</t>
    <phoneticPr fontId="1"/>
  </si>
  <si>
    <t>イの(イ) 又は(ロ)を満たし、かつ、アの(イ)及び、(ロ)から(へ)までのうち２つ以上を満たしている。</t>
    <phoneticPr fontId="1"/>
  </si>
  <si>
    <r>
      <t>以下に年間件数又は許可病床１床あたりの年間件数</t>
    </r>
    <r>
      <rPr>
        <sz val="8"/>
        <color theme="1"/>
        <rFont val="ＭＳ Ｐゴシック"/>
        <family val="3"/>
        <charset val="128"/>
      </rPr>
      <t>※１</t>
    </r>
    <r>
      <rPr>
        <sz val="11"/>
        <color theme="1"/>
        <rFont val="ＭＳ Ｐゴシック"/>
        <family val="3"/>
        <charset val="128"/>
      </rPr>
      <t>を記入</t>
    </r>
    <r>
      <rPr>
        <sz val="8"/>
        <color theme="1"/>
        <rFont val="ＭＳ Ｐゴシック"/>
        <family val="3"/>
        <charset val="128"/>
      </rPr>
      <t>※２</t>
    </r>
    <r>
      <rPr>
        <sz val="11"/>
        <color theme="1"/>
        <rFont val="ＭＳ Ｐゴシック"/>
        <family val="3"/>
        <charset val="128"/>
      </rPr>
      <t xml:space="preserve">すること。
</t>
    </r>
    <r>
      <rPr>
        <sz val="8"/>
        <color theme="1"/>
        <rFont val="ＭＳ Ｐゴシック"/>
        <family val="3"/>
        <charset val="128"/>
      </rPr>
      <t>※１　（　）の許可病床１床あたりの記載は、許可病床数300床未満の保険医療機関において記入すること。　
※２　基準に該当するとして届け出るもののみの記入で差し支えない</t>
    </r>
    <r>
      <rPr>
        <sz val="11"/>
        <color theme="1"/>
        <rFont val="ＭＳ Ｐゴシック"/>
        <family val="3"/>
        <charset val="128"/>
      </rPr>
      <t xml:space="preserve">
</t>
    </r>
    <rPh sb="48" eb="49">
      <t>ショウ</t>
    </rPh>
    <phoneticPr fontId="1"/>
  </si>
  <si>
    <t>ア</t>
    <phoneticPr fontId="1"/>
  </si>
  <si>
    <t>(イ) 全身麻酔による手術</t>
    <phoneticPr fontId="1"/>
  </si>
  <si>
    <t>（2,000件／年以上）</t>
    <phoneticPr fontId="1"/>
  </si>
  <si>
    <t>件／年</t>
    <phoneticPr fontId="1"/>
  </si>
  <si>
    <t>（6.5件／年／床以上）</t>
    <phoneticPr fontId="1"/>
  </si>
  <si>
    <t>（許可病床１床あたり</t>
    <rPh sb="1" eb="3">
      <t>キョカ</t>
    </rPh>
    <rPh sb="3" eb="5">
      <t>ビョウショウ</t>
    </rPh>
    <rPh sb="6" eb="7">
      <t>ショウ</t>
    </rPh>
    <phoneticPr fontId="1"/>
  </si>
  <si>
    <t>件／年）</t>
    <phoneticPr fontId="1"/>
  </si>
  <si>
    <t>うち、緊急手術</t>
    <phoneticPr fontId="1"/>
  </si>
  <si>
    <t>（350件／年以上）</t>
    <phoneticPr fontId="1"/>
  </si>
  <si>
    <t>病院において、「手術が緊急である」と判定する仕組：</t>
    <phoneticPr fontId="1"/>
  </si>
  <si>
    <t>（1.15件／年／床以上）</t>
    <phoneticPr fontId="1"/>
  </si>
  <si>
    <t>(ロ)悪性腫瘍手術</t>
    <phoneticPr fontId="1"/>
  </si>
  <si>
    <t>（400件／年以上）</t>
    <phoneticPr fontId="1"/>
  </si>
  <si>
    <t>（1.0件／年／床以上）</t>
    <phoneticPr fontId="1"/>
  </si>
  <si>
    <t xml:space="preserve">(ハ)腹腔鏡下手術又は胸腔鏡下手術（400件／年以上）
（1.0件／年／床以上）
</t>
    <phoneticPr fontId="1"/>
  </si>
  <si>
    <t>(二)心臓カテーテル法による手術（200件／年以上）
（0.6件／年／床以上）</t>
    <phoneticPr fontId="1"/>
  </si>
  <si>
    <t>(ホ)消化管内視鏡による手術
（600件／年以上）
（1.5件／年／床以上）</t>
    <phoneticPr fontId="1"/>
  </si>
  <si>
    <t>(へ)化学療法
（1,000件／年以上）
（3.0件／年／床以上）</t>
    <phoneticPr fontId="1"/>
  </si>
  <si>
    <t>イ</t>
    <phoneticPr fontId="1"/>
  </si>
  <si>
    <t>(イ)異常分娩
（50件／年以上）
（0.1件／年／床以上）</t>
    <phoneticPr fontId="1"/>
  </si>
  <si>
    <t>(ロ)６歳未満の乳幼児の手術
（40件／年以上）
（0.1件／年／床以上）</t>
    <phoneticPr fontId="1"/>
  </si>
  <si>
    <t>２　外来化学療法の実施を推進する体制</t>
    <phoneticPr fontId="1"/>
  </si>
  <si>
    <t>１のアの(へ)を満たしているものとして届出を行っている場合のみ記入すること。</t>
    <phoneticPr fontId="1"/>
  </si>
  <si>
    <t>外来腫瘍化学療法診療料１の届出を行っている。</t>
    <phoneticPr fontId="1"/>
  </si>
  <si>
    <t>化学療法のレジメンが委員会により承認され、登録されている全てのレジメンのうち、４割以上のレジメンが外来で実施可能である。</t>
    <phoneticPr fontId="1"/>
  </si>
  <si>
    <t>３　24時間の救急医療提供</t>
    <phoneticPr fontId="1"/>
  </si>
  <si>
    <t>ア　該当するものを記載すること。</t>
    <phoneticPr fontId="1"/>
  </si>
  <si>
    <t xml:space="preserve"> 救命救急センター又は高度救命救急センターを設置している</t>
    <phoneticPr fontId="1"/>
  </si>
  <si>
    <t>救急搬送件数（2,000件／年以上）（6.0件／年／床以上）</t>
    <phoneticPr fontId="1"/>
  </si>
  <si>
    <t>件／年</t>
    <rPh sb="0" eb="1">
      <t>ケン</t>
    </rPh>
    <rPh sb="2" eb="3">
      <t>ネン</t>
    </rPh>
    <phoneticPr fontId="1"/>
  </si>
  <si>
    <t>イ　・精神科医が速やかに診療に対応できる体制　　　　（　　　自院　・　　　他院　）</t>
    <rPh sb="30" eb="32">
      <t>ジイン</t>
    </rPh>
    <rPh sb="37" eb="39">
      <t>タイン</t>
    </rPh>
    <phoneticPr fontId="1"/>
  </si>
  <si>
    <t>（他院の場合は当該保険医療機関名を記載：</t>
    <phoneticPr fontId="1"/>
  </si>
  <si>
    <t>）</t>
    <phoneticPr fontId="1"/>
  </si>
  <si>
    <t>・精神疾患診療体制加算２の算定件数又は救急搬送患者の入院３日以内における入院精神療法若しくは救命救急入院料の「注２」に規定する精神疾患診断治療</t>
    <phoneticPr fontId="1"/>
  </si>
  <si>
    <t>初回加算の算定件数の合計（20件／年以上）</t>
    <phoneticPr fontId="1"/>
  </si>
  <si>
    <t>４　高度急性期医療の提供</t>
    <phoneticPr fontId="1"/>
  </si>
  <si>
    <t>以下の入院料のうち、届け出ている入院料の病床数を記入すること。</t>
    <phoneticPr fontId="1"/>
  </si>
  <si>
    <t>救命救急入院料</t>
    <phoneticPr fontId="1"/>
  </si>
  <si>
    <t>特定集中治療室管理料</t>
    <phoneticPr fontId="1"/>
  </si>
  <si>
    <t>ハイケアユニット入院医療管理料　</t>
    <phoneticPr fontId="1"/>
  </si>
  <si>
    <t>脳卒中ケアユニット入院医療管理料</t>
    <phoneticPr fontId="1"/>
  </si>
  <si>
    <t>小児特定集中治療室管理料</t>
    <phoneticPr fontId="1"/>
  </si>
  <si>
    <t>新生児特定集中治療室管理料　</t>
    <phoneticPr fontId="1"/>
  </si>
  <si>
    <t>総合周産期特定集中治療室管理料</t>
    <phoneticPr fontId="1"/>
  </si>
  <si>
    <t>新生児治療回復室入院医療管理料</t>
    <phoneticPr fontId="1"/>
  </si>
  <si>
    <t>５　感染対策</t>
    <phoneticPr fontId="1"/>
  </si>
  <si>
    <t>感染対策向上加算１の届出を行っている。</t>
    <phoneticPr fontId="1"/>
  </si>
  <si>
    <t>６　24時間の画像診断及び検査体制</t>
    <phoneticPr fontId="1"/>
  </si>
  <si>
    <t>・　　　　　　　　　　　）</t>
    <phoneticPr fontId="1"/>
  </si>
  <si>
    <t>７　薬剤師の当直体制を含めた24時間の調剤体制</t>
    <phoneticPr fontId="1"/>
  </si>
  <si>
    <t>８　精神科リエゾンチーム加算等の届出</t>
    <phoneticPr fontId="1"/>
  </si>
  <si>
    <t>精神科リエゾンチーム加算の届出を行っている。</t>
    <phoneticPr fontId="1"/>
  </si>
  <si>
    <t>認知症ケア加算１の届出を行っている。</t>
    <phoneticPr fontId="1"/>
  </si>
  <si>
    <t>認知症ケア加算２の届出を行っている。</t>
    <phoneticPr fontId="1"/>
  </si>
  <si>
    <t>９　入院患者の病状の急変の兆候を捉えて対応する体制</t>
    <phoneticPr fontId="1"/>
  </si>
  <si>
    <t>院内迅速対応チームの構成員（救急又は集中治療の経験を有し、所定の研修を修了した者の名前を記載すること。）</t>
    <phoneticPr fontId="1"/>
  </si>
  <si>
    <t>・医師：</t>
    <rPh sb="1" eb="3">
      <t>イシ</t>
    </rPh>
    <phoneticPr fontId="1"/>
  </si>
  <si>
    <t>・専任の看護師：</t>
    <rPh sb="1" eb="3">
      <t>センニン</t>
    </rPh>
    <rPh sb="4" eb="7">
      <t>カンゴシ</t>
    </rPh>
    <phoneticPr fontId="1"/>
  </si>
  <si>
    <t>病状の急変の可能性がある入院患者及び病状が急変した入院患者の対応状況に関する改善の必要性等について提言するための責任者名：</t>
    <phoneticPr fontId="1"/>
  </si>
  <si>
    <t>ウ</t>
    <phoneticPr fontId="1"/>
  </si>
  <si>
    <t>病状の急変の可能性がある入院患者及び病状が急変した入院患者に対する対応</t>
  </si>
  <si>
    <t>方法に係るマニュアルを整備し、職員に遵守させている。</t>
  </si>
  <si>
    <t>エ</t>
    <phoneticPr fontId="1"/>
  </si>
  <si>
    <t>病状の急変の可能性がある入院患者及び病状が急変した入院患者の対応の改善</t>
  </si>
  <si>
    <t>に関する委員会又は会議の開催日：</t>
    <phoneticPr fontId="1"/>
  </si>
  <si>
    <t>　うち、イの責任者の出席日：</t>
    <phoneticPr fontId="1"/>
  </si>
  <si>
    <t>オ</t>
    <phoneticPr fontId="1"/>
  </si>
  <si>
    <t>院内講習の開催日（開催予定日）：</t>
    <phoneticPr fontId="1"/>
  </si>
  <si>
    <t>１回目：　　月　　　日</t>
    <rPh sb="1" eb="3">
      <t>カイメ</t>
    </rPh>
    <rPh sb="6" eb="7">
      <t>ガツ</t>
    </rPh>
    <rPh sb="10" eb="11">
      <t>ニチ</t>
    </rPh>
    <phoneticPr fontId="1"/>
  </si>
  <si>
    <t>２回目：　　月　　日</t>
    <rPh sb="1" eb="3">
      <t>カイメ</t>
    </rPh>
    <rPh sb="6" eb="7">
      <t>ガツ</t>
    </rPh>
    <rPh sb="9" eb="10">
      <t>ニチ</t>
    </rPh>
    <phoneticPr fontId="1"/>
  </si>
  <si>
    <t>10　外来縮小体制</t>
    <phoneticPr fontId="1"/>
  </si>
  <si>
    <t>ア　該当するものを記入すること。</t>
    <phoneticPr fontId="1"/>
  </si>
  <si>
    <t>・初診に係る選定療養の届出を行って実費を徴収している。</t>
    <phoneticPr fontId="1"/>
  </si>
  <si>
    <t>・紹介割合の実績が50％以上かつ逆紹介割合の実績が30‰以上</t>
    <phoneticPr fontId="1"/>
  </si>
  <si>
    <t>・令和４年度に逆紹介割合又は逆紹介割合が、基準を満たしていない場合に、令和５年度の届出を実施可能とするために予定している、確実な取組：</t>
    <phoneticPr fontId="1"/>
  </si>
  <si>
    <t>院内で設定している数値目標：</t>
    <phoneticPr fontId="1"/>
  </si>
  <si>
    <t xml:space="preserve">紹介受診重点医療機関である。 </t>
    <phoneticPr fontId="1"/>
  </si>
  <si>
    <t>イ　前年度１年間の初診・再診の患者数を記入すること。</t>
    <phoneticPr fontId="1"/>
  </si>
  <si>
    <t>①　初診の患者数　</t>
    <phoneticPr fontId="1"/>
  </si>
  <si>
    <t>②　再診の患者数</t>
    <phoneticPr fontId="1"/>
  </si>
  <si>
    <t>③　紹介患者数　</t>
    <phoneticPr fontId="1"/>
  </si>
  <si>
    <t>④　逆紹介患者数　</t>
    <phoneticPr fontId="1"/>
  </si>
  <si>
    <t>⑤　救急患者数</t>
    <phoneticPr fontId="1"/>
  </si>
  <si>
    <t>⑥　紹介割合</t>
    <phoneticPr fontId="1"/>
  </si>
  <si>
    <t>）％</t>
    <phoneticPr fontId="1"/>
  </si>
  <si>
    <t>⑦　逆紹介割合　</t>
    <phoneticPr fontId="1"/>
  </si>
  <si>
    <t>11　処置の休日加算１等の届出</t>
    <phoneticPr fontId="1"/>
  </si>
  <si>
    <t>処置の休日加算１、時間外加算１及び深夜加算１の届出を行っている。</t>
    <phoneticPr fontId="1"/>
  </si>
  <si>
    <t>処置の休日加算１、時間外加算１及び深夜加算１の届出を行っていない。</t>
    <phoneticPr fontId="1"/>
  </si>
  <si>
    <t>・届出を行っていない理由：</t>
    <phoneticPr fontId="1"/>
  </si>
  <si>
    <t>・今後の届出予定について：</t>
    <phoneticPr fontId="1"/>
  </si>
  <si>
    <t>予定あり　令和　　年　　月頃</t>
    <rPh sb="0" eb="2">
      <t>ヨテイ</t>
    </rPh>
    <rPh sb="5" eb="7">
      <t>レイワ</t>
    </rPh>
    <rPh sb="9" eb="10">
      <t>ネン</t>
    </rPh>
    <rPh sb="12" eb="13">
      <t>ガツ</t>
    </rPh>
    <rPh sb="13" eb="14">
      <t>コロ</t>
    </rPh>
    <phoneticPr fontId="1"/>
  </si>
  <si>
    <t>届出を行う見込みがない</t>
    <phoneticPr fontId="1"/>
  </si>
  <si>
    <t>・「届出を行う見込みがない」場合、「届出を行うことが望ましい」とされているにもかかわらず、届出を行わない理由：</t>
    <phoneticPr fontId="1"/>
  </si>
  <si>
    <t>・「届出を行う見込みがない」場合、医療従事者の負担の軽減及び処遇の改善に資する体制に係る取り組み状況（見込み等も含む。）について、院内の医療従事者に対しどのように説明を行っているのか、内容を記載すること：</t>
    <phoneticPr fontId="1"/>
  </si>
  <si>
    <t>12　他の入院料の届出状況等</t>
    <phoneticPr fontId="1"/>
  </si>
  <si>
    <t xml:space="preserve">以下のいずれも満たすこと。 </t>
    <phoneticPr fontId="1"/>
  </si>
  <si>
    <t>療養病棟入院基本料又は地域包括ケア病棟入院料（地域包括ケア入院医療管理料を含む。）の届出を行っていない。</t>
    <phoneticPr fontId="1"/>
  </si>
  <si>
    <t>以下の③の割合が９割以上であること。</t>
    <phoneticPr fontId="1"/>
  </si>
  <si>
    <t>①　一般病棟の病床数の合計</t>
    <phoneticPr fontId="1"/>
  </si>
  <si>
    <t>）床</t>
    <rPh sb="1" eb="2">
      <t>ショウ</t>
    </rPh>
    <phoneticPr fontId="1"/>
  </si>
  <si>
    <t>②　許可病床数の総数から精神病棟入院基本料、精神科救急急性期医療入院料、精神科急性期治療病棟入院料、精神科救急・合併症入院料、児童・思春期精神科入院医療管理料及び地域移行機能強化病棟入院料を除いた病床数　</t>
    <phoneticPr fontId="1"/>
  </si>
  <si>
    <t>①　÷　②　✕　10　＝　　（</t>
    <phoneticPr fontId="1"/>
  </si>
  <si>
    <t>）割</t>
    <rPh sb="1" eb="2">
      <t>ワ</t>
    </rPh>
    <phoneticPr fontId="1"/>
  </si>
  <si>
    <t>同一建物内における特別養護老人ホーム、介護老人保健施設、介護医療院又は介護療養型医療施設を設置していない。</t>
    <phoneticPr fontId="1"/>
  </si>
  <si>
    <t>特定の保険薬局との間で不動産の賃貸借取引がない。</t>
    <phoneticPr fontId="1"/>
  </si>
  <si>
    <t>13　退院に係る状況等</t>
    <phoneticPr fontId="1"/>
  </si>
  <si>
    <t>以下のいずれも満たすこと。</t>
    <phoneticPr fontId="1"/>
  </si>
  <si>
    <t>　一般病棟における平均在院日数が14日以内であること。</t>
    <phoneticPr fontId="1"/>
  </si>
  <si>
    <t>）日　（小数点第一位まで）</t>
    <rPh sb="1" eb="2">
      <t>ニチ</t>
    </rPh>
    <phoneticPr fontId="1"/>
  </si>
  <si>
    <t>一般病棟の退棟患者（退院患者を含む）に占める、同一の保険医療機関の一般病棟</t>
    <phoneticPr fontId="1"/>
  </si>
  <si>
    <t>以外の病棟に転棟したものの割合が１割未満であること。　　　（</t>
    <phoneticPr fontId="1"/>
  </si>
  <si>
    <t>）割</t>
    <rPh sb="1" eb="2">
      <t>ワリ</t>
    </rPh>
    <phoneticPr fontId="1"/>
  </si>
  <si>
    <t>以下のいずれかの届出を行っていること。</t>
    <phoneticPr fontId="1"/>
  </si>
  <si>
    <t>入退院支援加算１の届出を行っている。</t>
    <phoneticPr fontId="1"/>
  </si>
  <si>
    <t>入退院支援加算２の届出を行っている。</t>
    <phoneticPr fontId="1"/>
  </si>
  <si>
    <t>14　禁煙の取扱い</t>
    <phoneticPr fontId="1"/>
  </si>
  <si>
    <t>敷地内禁煙　</t>
    <phoneticPr fontId="1"/>
  </si>
  <si>
    <t>敷地内禁煙を行っている旨を保険医療機関内の見やすい場所に掲示している。</t>
    <phoneticPr fontId="1"/>
  </si>
  <si>
    <t>敷地内に喫煙所を設けている場合は、以下の届出を行っている入院料チェックすること。</t>
    <phoneticPr fontId="1"/>
  </si>
  <si>
    <t>緩和ケア病棟入院料 　　 精神病棟入院基本料  　　 精神科救急急性期医療入院料</t>
    <phoneticPr fontId="1"/>
  </si>
  <si>
    <t xml:space="preserve">精神科急性期治療病棟入院料 　　　　精神科救急・合併症入院料 </t>
    <phoneticPr fontId="1"/>
  </si>
  <si>
    <t>精神療養病棟入院料 　　　地域移行機能強化病棟入院料</t>
    <phoneticPr fontId="1"/>
  </si>
  <si>
    <t xml:space="preserve">敷地内に喫煙上を設けているが、受動喫煙防止措置をとっている。　  </t>
    <phoneticPr fontId="1"/>
  </si>
  <si>
    <t>　具体的な受動喫煙防止措置（</t>
    <phoneticPr fontId="1"/>
  </si>
  <si>
    <t>　）</t>
    <phoneticPr fontId="1"/>
  </si>
  <si>
    <t>15　外部評価</t>
    <phoneticPr fontId="1"/>
  </si>
  <si>
    <t>該当するものにチェックすること。</t>
    <phoneticPr fontId="1"/>
  </si>
  <si>
    <t>日本医療機能評価機構等が行う医療機能評価を受けている</t>
    <phoneticPr fontId="1"/>
  </si>
  <si>
    <t>上記に準じる評価を受けている</t>
    <phoneticPr fontId="1"/>
  </si>
  <si>
    <t>※具体的に受けている評価内容について、記入すること。</t>
    <phoneticPr fontId="1"/>
  </si>
  <si>
    <t>届出時において、評価を受けていないが、評価を受ける予定あり</t>
    <phoneticPr fontId="1"/>
  </si>
  <si>
    <t>受審予定時期　</t>
    <phoneticPr fontId="1"/>
  </si>
  <si>
    <t>（　令和　　　年　　　月　）</t>
    <rPh sb="2" eb="4">
      <t>レイワ</t>
    </rPh>
    <rPh sb="7" eb="8">
      <t>ネン</t>
    </rPh>
    <rPh sb="11" eb="12">
      <t>ガツ</t>
    </rPh>
    <phoneticPr fontId="1"/>
  </si>
  <si>
    <t>16　総合入院体制加算の届出</t>
    <phoneticPr fontId="1"/>
  </si>
  <si>
    <t>総合入院体制加算の届出を行っていない。</t>
    <phoneticPr fontId="1"/>
  </si>
  <si>
    <t xml:space="preserve">３．精神科充実体制加算の施設基準
※□には、適合する場合「✓」を記入すること。
</t>
    <phoneticPr fontId="1"/>
  </si>
  <si>
    <t>１　精神病床</t>
    <phoneticPr fontId="1"/>
  </si>
  <si>
    <r>
      <t>医療法第７条第２項第１号に規定する精神病床の病床数　</t>
    </r>
    <r>
      <rPr>
        <sz val="11"/>
        <color theme="1"/>
        <rFont val="ＭＳ Ｐゴシック"/>
        <family val="3"/>
        <charset val="128"/>
      </rPr>
      <t>（</t>
    </r>
    <phoneticPr fontId="1"/>
  </si>
  <si>
    <t>２　精神疾患患者に対する体制</t>
    <phoneticPr fontId="1"/>
  </si>
  <si>
    <t>精神疾患を有する患者に対し、24時間対応できる体制を確保している。</t>
    <phoneticPr fontId="1"/>
  </si>
  <si>
    <t>３　精神疾患患者に係る入院料の届出及び入院している人数</t>
    <phoneticPr fontId="1"/>
  </si>
  <si>
    <t>以下の入院料のうち、届け出ている入院料について、届出時点の病床数及び当該病棟に入院している人数を記入すること。</t>
    <phoneticPr fontId="1"/>
  </si>
  <si>
    <t>精神病棟入院基本料　</t>
    <phoneticPr fontId="1"/>
  </si>
  <si>
    <t>　（　　　　　　）床</t>
    <rPh sb="9" eb="10">
      <t>ショウ</t>
    </rPh>
    <phoneticPr fontId="1"/>
  </si>
  <si>
    <t>　）人</t>
    <rPh sb="2" eb="3">
      <t>ニン</t>
    </rPh>
    <phoneticPr fontId="1"/>
  </si>
  <si>
    <t>精神科救急急性期医療入院料　</t>
    <phoneticPr fontId="1"/>
  </si>
  <si>
    <t>精神科急性期治療病棟入院料</t>
    <phoneticPr fontId="1"/>
  </si>
  <si>
    <t>児童・思春期精神科入院医療管理料</t>
    <phoneticPr fontId="1"/>
  </si>
  <si>
    <t>地域移行機能強化病棟入院料</t>
    <phoneticPr fontId="1"/>
  </si>
  <si>
    <t>〔記載上の注意〕</t>
    <phoneticPr fontId="1"/>
  </si>
  <si>
    <t xml:space="preserve">１  「２．急性期充実体制加算の施設基準」の「３」のアを記入した場合には、24時間の救急体制を確保していることを証明する書類を添付すること。 
２　「２．急性期充実体制加算の施設基準」の「５」の「初診の患者数」「再診の患者数」「紹介患者数」「逆紹介患者数」「救急患者数」「紹介割合」「逆紹介割合」については区分番号「Ａ０００」初診料の「注２」及び「注３」並びに区分番号「Ａ００２」外来診療料の「注２」及び「注３」に規定する算出方法を用いること。
３　各実績において「年間」とは、前年度４月１日～３月31日の期間を指す。
４　「３．精神科充実体制加算の施設基準」の「２」については、精神疾患を有する患者に対し、24時間対応できる体制を確保していることを証明する書類を添付すること。
５　様式６を添付すること。
６　「１　手術等に係る実績」「２　外来化学療法の実施を推進する体制」について、院内への掲示物について、Ａ４サイズに縮小し、添付すること。
７　「２」の化学療法のレジメンについて、がん腫・レジメンのリスト及びレジメンごとの年間実施実患者数（入院・入院外別）の集計表を添付すること。
</t>
    <phoneticPr fontId="1"/>
  </si>
  <si>
    <t xml:space="preserve">保険医療機関名 </t>
    <rPh sb="0" eb="2">
      <t>ホケン</t>
    </rPh>
    <rPh sb="2" eb="4">
      <t>イリョウ</t>
    </rPh>
    <rPh sb="4" eb="7">
      <t>キカンメイ</t>
    </rPh>
    <phoneticPr fontId="23"/>
  </si>
  <si>
    <t>新規
届出</t>
    <rPh sb="0" eb="2">
      <t>シンキ</t>
    </rPh>
    <rPh sb="3" eb="5">
      <t>トドケデ</t>
    </rPh>
    <phoneticPr fontId="23"/>
  </si>
  <si>
    <t>既
届出</t>
    <rPh sb="0" eb="1">
      <t>キ</t>
    </rPh>
    <rPh sb="2" eb="4">
      <t>トドケデ</t>
    </rPh>
    <phoneticPr fontId="23"/>
  </si>
  <si>
    <t>項目名</t>
    <rPh sb="0" eb="3">
      <t>コウモクメイ</t>
    </rPh>
    <phoneticPr fontId="23"/>
  </si>
  <si>
    <t>届出年月日</t>
    <rPh sb="0" eb="2">
      <t>トドケデ</t>
    </rPh>
    <rPh sb="2" eb="5">
      <t>ネンガッピ</t>
    </rPh>
    <phoneticPr fontId="23"/>
  </si>
  <si>
    <t>夜間看護加算／看護補助体制充実加算
（療養病棟入院基本料の注12）</t>
    <rPh sb="0" eb="2">
      <t>ヤカン</t>
    </rPh>
    <rPh sb="2" eb="4">
      <t>カンゴ</t>
    </rPh>
    <rPh sb="4" eb="6">
      <t>カサン</t>
    </rPh>
    <rPh sb="7" eb="9">
      <t>カンゴ</t>
    </rPh>
    <rPh sb="9" eb="11">
      <t>ホジョ</t>
    </rPh>
    <rPh sb="11" eb="13">
      <t>タイセイ</t>
    </rPh>
    <rPh sb="13" eb="15">
      <t>ジュウジツ</t>
    </rPh>
    <rPh sb="15" eb="17">
      <t>カサン</t>
    </rPh>
    <rPh sb="19" eb="21">
      <t>リョウヨウ</t>
    </rPh>
    <rPh sb="21" eb="23">
      <t>ビョウトウ</t>
    </rPh>
    <rPh sb="23" eb="25">
      <t>ニュウイン</t>
    </rPh>
    <rPh sb="25" eb="28">
      <t>キホンリョウ</t>
    </rPh>
    <rPh sb="29" eb="30">
      <t>チュウ</t>
    </rPh>
    <phoneticPr fontId="23"/>
  </si>
  <si>
    <t>　　年　　月　　日</t>
  </si>
  <si>
    <t>看護補助加算　１　・　２　・　３　
（該当するものに〇をつけること）</t>
    <rPh sb="0" eb="6">
      <t>カンゴホジョカサン</t>
    </rPh>
    <phoneticPr fontId="23"/>
  </si>
  <si>
    <t>　　年　　月　　日</t>
    <phoneticPr fontId="23"/>
  </si>
  <si>
    <t>夜間75対１看護補助加算　　　　　　　　　　　　　　　　　　　　　　　　　　　　　　　　　　　　　　　　　　　　　　　　　　　　　　　　　　　　　　　　　　　　　　　　　　　　　　　　　　　　　　　　　　　　　　　　　　　　　　　　　　　　　　　　　　　　　　　　　　　　　　　　　　　　　　　　　　　　　　　　　　　　　　　　　　　　　　　　　　　　　　　　　　　　　　　　　　　　　　　　　　　　　　　　　　　　　　　　　　　　　　　　　　　　　　　　　　　　　　　　　　　　　　　　　　　　　　　　　　　　　　　　　　　　　　　　　　　　　　　　　　　　　　　　　　　　　　　　　　　　　　　　　　　　　　　　　　　　　　　　　　　　　　　　　　　　　　　　　　　　　　　　　　　　　　　　　　　　　　　　　　　　　　　　　　　　　　　　　　　　　　　　　　　　　　　　　　　　　　　　　　　　　　　　　　　　　　　　　　　　　　　　　　　　　　　　　　　　　　　　　　　　　　　　　　　　　　　　　　　　　　　　　　　　　　　　　　　　　　　　　　　　　　　　　　　　　　　　　　　　　　　　　　　　　　　　　　　　　　　　　　　　　　　　　　　　　　　　　　　　　　　　　　　　　　　　　　　　　　　　　　　　　　　　　　　　　　　　　　　　　　　　　　　　　　　　　　　　　　　　　　　　　　　　　　　　　　　　　　　　　　　　　　　　　　　　　　　　　　　　　　　　　　　　　　　　　　　　　　　　　　　　　　　　　　　　　　　　　　　　　　　　　　　　　　　　　　　　　　　　　　　　　　　　　　　　　　　　　　　　　　　　　　　　　　　　　　　　　　　　　　　　　　　　　　　　　　　　　　　　　　　　　　　　　　　　　　　　　　　　　　　　　　　　　　　　　　　　　　　　　　　　　　　　　　　　　　　　　　　　　　　　　　　　　　　　　　　　　　　　　　　　　　　　　　　　　　　　　　　　　　　　　　　　　　　　　　　　　　　　　　　　　　　　　　　　　　　　　　　　　　　　　　　　　　　　　　　　　　　　　　　　　　　　　　　　　　　　　　　　　　　　　　　　　　　　　　　　　　　　　　　　　　　　　　　　　　　　　　　　　　　　　　　　　　　　　　　　　　　　　　　　　　　　　　　　　　　　　　　　　　　　　　　　　　　　　　　　　　　　　　　　　　　　　　　　　　　　　　　　　　　　　　　　　　　　　　　　　　　　　　　　　　　　　　　　　　　　　　　　　　　　　　　　　　　　　　　　　　　　　　　　　　　　　　　　　　　　　　　　　　　　　　　　　　　　　　　　　　　　　　　　　　　　　　　　　　　　　　　　　　　　　　　　　　　　　　　　　　　　　　　　　　　　　　　　　　　　　　　　　　　　　　　　　　　　　　　　　　　　　</t>
    <rPh sb="0" eb="2">
      <t>ヤカン</t>
    </rPh>
    <rPh sb="4" eb="5">
      <t>タイ</t>
    </rPh>
    <rPh sb="6" eb="12">
      <t>カンゴホジョカサン</t>
    </rPh>
    <phoneticPr fontId="23"/>
  </si>
  <si>
    <t>夜間看護体制加算
（看護補助加算）　　　　　　　　　　　　　　　　　　　　　　　　　　　　　　　　　　　　　　　　　　　　　　　　　　　　　　　　　　　　　　　　　　　　　　　　　　　　　　　　　　　　　　　　　　　　　　　　　　　　　　　　　　　　　　　　　　　　　　　　　　　　　　　　　　　　　　　　　　　　　　　　　　　　　　　　　　　　　　　　　　　　　　　　　　　　　　　　　　　　　　　　　　　　　　　　　　　　　　　　　　　　　　　　　　　　　　　　　　　　　　　　　　　　　　　　　　　　　　　　　　　　　　　　　　　　　　　　　　　　　　　　　　　　　　　　　　　　　　　　　　　　　　　　　　　　　　　　　　　　　　　　　　　　　　　　　　　　　　　　　　　　　　　　　　　　　　　　　　　　　　　　　　　　　　　　　　　　　　　　　　　　　　　　　　　　　　　　　　　　　　　　　　　　　　　　　　　　　　　　　　　　　　　　　　　　　　　　　　　　　　　　　　　　　　　　　　　　　　　　　　　　　　　　　　　　　　　　　　　　　　　　　　　　　　　　　　　　　　　　　　　　　　　　　　　　　　　　　　　　　　　　　　　　　　　　　　　　　　　　　　　　　　　　　　　　　　　　　　　　　　　　　　　　　　　　　　　　　　　　　　　　　　　　　　　　　　　　　　　　　　　　　　　　　　　　　　　　　　　　　　　　　　　　　　　　　　　　　　　　　　　　　　　　　　　　　　　　　　　　　　　　　　　　　　　　　　　　　　　　　　　　　　　　　　　　　　　　　　　　　　　　　　　　　　　　　　　　　　　　　　　　　　　　　　　　　　　　　　　　　　　　　　　　　　　　　　　　　　　　　　　　　　　　　　　　　　　　　　　　　　　　　　　　　　　　　　　　　　　　　　　　　　　　　　　　　　　　　　　　　　　　　　　　　　　　　　　　　　　　　　　　　　　　　　　　　　　　　　　　　　　　　　　　　　　　　　　　　　　　　　　　　　　　　　　　　　　　　　　　　　　　　　　　　　　　　　　　　　　　　　　　　　　　　　　　　　　　　　　　　　　　　　　　　　　　　　　　　　　　　　　　　　　　　　　　　　　　　　　　　　　　　　　　　　　　　　　　　　　　　　　　　　　　　　　　　　　　　　　　　　　　　　　　　　　　　　　　　　　　　　　　　　　　　　　　　　　　　　　　　　　　　　　　　　　　　　　　　　　　　　　　　　　　　　　　　　　　　　　　　　　　　　　　　　　　　　　　　　　　　　　　　　　　　　　　　　　　　　　　　　　　　　　　　　　　　　　　　　　　　　　　　　　　　　　　　　　　　　　　　　　　　　　　　　　　　　　　　　　　　　　　　　　　　　　　　　　　　　　　　　　　　　　　　　　　　　　　　　　　　　　　　　</t>
    <rPh sb="0" eb="2">
      <t>ヤカン</t>
    </rPh>
    <rPh sb="2" eb="4">
      <t>カンゴ</t>
    </rPh>
    <rPh sb="4" eb="6">
      <t>タイセイ</t>
    </rPh>
    <rPh sb="6" eb="8">
      <t>カサン</t>
    </rPh>
    <rPh sb="10" eb="12">
      <t>カンゴ</t>
    </rPh>
    <rPh sb="12" eb="14">
      <t>ホジョ</t>
    </rPh>
    <rPh sb="14" eb="16">
      <t>カサン</t>
    </rPh>
    <phoneticPr fontId="23"/>
  </si>
  <si>
    <t>夜間急性期看護補助体制加算
　　　　　　　　　　　　　（　　　　対１）</t>
    <rPh sb="0" eb="2">
      <t>ヤカン</t>
    </rPh>
    <rPh sb="2" eb="5">
      <t>キュウセイキ</t>
    </rPh>
    <rPh sb="5" eb="7">
      <t>カンゴ</t>
    </rPh>
    <rPh sb="7" eb="9">
      <t>ホジョ</t>
    </rPh>
    <rPh sb="9" eb="11">
      <t>タイセイ</t>
    </rPh>
    <rPh sb="11" eb="13">
      <t>カサン</t>
    </rPh>
    <phoneticPr fontId="23"/>
  </si>
  <si>
    <t>夜間看護体制加算
（急性期看護補助体制加算）</t>
    <rPh sb="0" eb="2">
      <t>ヤカン</t>
    </rPh>
    <rPh sb="2" eb="4">
      <t>カンゴ</t>
    </rPh>
    <rPh sb="4" eb="6">
      <t>タイセイ</t>
    </rPh>
    <rPh sb="6" eb="8">
      <t>カサン</t>
    </rPh>
    <rPh sb="10" eb="13">
      <t>キュウセイキ</t>
    </rPh>
    <rPh sb="13" eb="15">
      <t>カンゴ</t>
    </rPh>
    <rPh sb="15" eb="17">
      <t>ホジョ</t>
    </rPh>
    <rPh sb="17" eb="19">
      <t>タイセイ</t>
    </rPh>
    <rPh sb="19" eb="21">
      <t>カサン</t>
    </rPh>
    <phoneticPr fontId="23"/>
  </si>
  <si>
    <t>看護職員夜間12対１配置加算　１・２　
（該当するものに〇をつけること）</t>
    <rPh sb="0" eb="4">
      <t>カンゴショクイン</t>
    </rPh>
    <rPh sb="4" eb="6">
      <t>ヤカン</t>
    </rPh>
    <rPh sb="8" eb="9">
      <t>タイ</t>
    </rPh>
    <rPh sb="10" eb="12">
      <t>ハイチ</t>
    </rPh>
    <rPh sb="12" eb="14">
      <t>カサン</t>
    </rPh>
    <rPh sb="21" eb="23">
      <t>ガイトウ</t>
    </rPh>
    <phoneticPr fontId="23"/>
  </si>
  <si>
    <t>看護職員夜間16対１配置加算　１・２
（該当するものに〇をつけること）</t>
    <rPh sb="0" eb="4">
      <t>カンゴショクイン</t>
    </rPh>
    <rPh sb="4" eb="6">
      <t>ヤカン</t>
    </rPh>
    <rPh sb="8" eb="9">
      <t>タイ</t>
    </rPh>
    <rPh sb="10" eb="12">
      <t>ハイチ</t>
    </rPh>
    <rPh sb="12" eb="14">
      <t>カサン</t>
    </rPh>
    <phoneticPr fontId="23"/>
  </si>
  <si>
    <t>　（□には、適合する場合「✓」を記入すること。）</t>
    <rPh sb="6" eb="8">
      <t>テキゴウ</t>
    </rPh>
    <rPh sb="10" eb="12">
      <t>バアイ</t>
    </rPh>
    <phoneticPr fontId="23"/>
  </si>
  <si>
    <t>　　　　　年　　　月　　　日時点の看護職員の負担の軽減に対する体制の状況</t>
    <phoneticPr fontId="23"/>
  </si>
  <si>
    <t>（１）　看護職員の負担の軽減及び処遇の改善に資する体制</t>
    <phoneticPr fontId="23"/>
  </si>
  <si>
    <t>ア　看護職員の負担の軽減及び処遇の改善に関する責任者　</t>
    <phoneticPr fontId="23"/>
  </si>
  <si>
    <r>
      <t>氏名：</t>
    </r>
    <r>
      <rPr>
        <u/>
        <sz val="12"/>
        <rFont val="ＭＳ Ｐゴシック"/>
        <family val="3"/>
        <charset val="128"/>
      </rPr>
      <t>　　　　　　　　　　</t>
    </r>
    <r>
      <rPr>
        <sz val="12"/>
        <rFont val="ＭＳ Ｐゴシック"/>
        <family val="3"/>
        <charset val="128"/>
      </rPr>
      <t>　</t>
    </r>
    <phoneticPr fontId="23"/>
  </si>
  <si>
    <t>イ　看護職員の勤務状況の把握等</t>
    <phoneticPr fontId="23"/>
  </si>
  <si>
    <t>(ア)　勤務時間　</t>
    <phoneticPr fontId="23"/>
  </si>
  <si>
    <r>
      <t>平均週</t>
    </r>
    <r>
      <rPr>
        <u/>
        <sz val="12"/>
        <rFont val="ＭＳ Ｐゴシック"/>
        <family val="3"/>
        <charset val="128"/>
      </rPr>
      <t>　　　　　　　時間</t>
    </r>
    <phoneticPr fontId="23"/>
  </si>
  <si>
    <r>
      <t>（うち、時間外労働</t>
    </r>
    <r>
      <rPr>
        <u/>
        <sz val="12"/>
        <rFont val="ＭＳ Ｐゴシック"/>
        <family val="3"/>
        <charset val="128"/>
      </rPr>
      <t>　　　　　　時間</t>
    </r>
    <r>
      <rPr>
        <sz val="12"/>
        <rFont val="ＭＳ Ｐゴシック"/>
        <family val="3"/>
        <charset val="128"/>
      </rPr>
      <t>）</t>
    </r>
    <phoneticPr fontId="23"/>
  </si>
  <si>
    <t>(イ)　2交代の夜勤に係る配慮</t>
    <phoneticPr fontId="23"/>
  </si>
  <si>
    <t>勤務後の暦日の休日の確保　</t>
  </si>
  <si>
    <t>仮眠２時間を含む休憩時間の確保</t>
  </si>
  <si>
    <t>16時間未満となる夜勤時間の設定</t>
  </si>
  <si>
    <t>　（具体的に：               　　　　　　　　　　　　　　　　　　　   ）</t>
    <phoneticPr fontId="23"/>
  </si>
  <si>
    <t>(ウ)　3交代の夜勤に係る配慮</t>
    <phoneticPr fontId="23"/>
  </si>
  <si>
    <t>　　夜勤後の暦日の休日の確保　</t>
    <phoneticPr fontId="23"/>
  </si>
  <si>
    <r>
      <t>開催頻度：</t>
    </r>
    <r>
      <rPr>
        <u/>
        <sz val="12"/>
        <rFont val="ＭＳ Ｐゴシック"/>
        <family val="3"/>
        <charset val="128"/>
      </rPr>
      <t>　　　　　　　回／年</t>
    </r>
    <phoneticPr fontId="23"/>
  </si>
  <si>
    <r>
      <t>参加人数：平均</t>
    </r>
    <r>
      <rPr>
        <u/>
        <sz val="12"/>
        <rFont val="ＭＳ Ｐゴシック"/>
        <family val="3"/>
        <charset val="128"/>
      </rPr>
      <t>　　　　　　人／回</t>
    </r>
    <phoneticPr fontId="23"/>
  </si>
  <si>
    <t>エ　看護職員の負担の軽減及び処遇の改善に資する計画</t>
    <phoneticPr fontId="23"/>
  </si>
  <si>
    <t>オ　看護職員の負担の軽減及び処遇の改善に関する取組事項</t>
    <rPh sb="2" eb="4">
      <t>カンゴ</t>
    </rPh>
    <rPh sb="4" eb="6">
      <t>ショクイン</t>
    </rPh>
    <rPh sb="7" eb="9">
      <t>フタン</t>
    </rPh>
    <rPh sb="10" eb="12">
      <t>ケイゲン</t>
    </rPh>
    <rPh sb="12" eb="13">
      <t>オヨ</t>
    </rPh>
    <rPh sb="14" eb="16">
      <t>ショグウ</t>
    </rPh>
    <rPh sb="17" eb="19">
      <t>カイゼン</t>
    </rPh>
    <rPh sb="20" eb="21">
      <t>カン</t>
    </rPh>
    <rPh sb="23" eb="25">
      <t>トリクミ</t>
    </rPh>
    <rPh sb="25" eb="27">
      <t>ジコウ</t>
    </rPh>
    <phoneticPr fontId="23"/>
  </si>
  <si>
    <t>　　医療機関内に掲示する等の方法で公開</t>
    <rPh sb="2" eb="4">
      <t>イリョウ</t>
    </rPh>
    <rPh sb="4" eb="6">
      <t>キカン</t>
    </rPh>
    <rPh sb="6" eb="7">
      <t>ナイ</t>
    </rPh>
    <rPh sb="8" eb="10">
      <t>ケイジ</t>
    </rPh>
    <rPh sb="12" eb="13">
      <t>ナド</t>
    </rPh>
    <rPh sb="14" eb="16">
      <t>ホウホウ</t>
    </rPh>
    <rPh sb="17" eb="19">
      <t>コウカイ</t>
    </rPh>
    <phoneticPr fontId="23"/>
  </si>
  <si>
    <t>　　の公開</t>
    <phoneticPr fontId="23"/>
  </si>
  <si>
    <t>　（具体的な公開方法：         　　　　　　　　　　　　　　　　　　　　   ）</t>
    <rPh sb="6" eb="8">
      <t>コウカイ</t>
    </rPh>
    <rPh sb="8" eb="10">
      <t>ホウホウ</t>
    </rPh>
    <phoneticPr fontId="23"/>
  </si>
  <si>
    <t>（２）　看護職員の負担の軽減及び処遇の改善に資する具体的な取組内容</t>
  </si>
  <si>
    <t>ア　業務量の調整</t>
    <rPh sb="2" eb="5">
      <t>ギョウムリョウ</t>
    </rPh>
    <rPh sb="6" eb="8">
      <t>チョウセイ</t>
    </rPh>
    <phoneticPr fontId="23"/>
  </si>
  <si>
    <t>　　時間外労働が発生しないような業務量の調整</t>
    <rPh sb="2" eb="5">
      <t>ジカンガイ</t>
    </rPh>
    <rPh sb="5" eb="7">
      <t>ロウドウ</t>
    </rPh>
    <rPh sb="8" eb="10">
      <t>ハッセイ</t>
    </rPh>
    <rPh sb="16" eb="19">
      <t>ギョウムリョウ</t>
    </rPh>
    <rPh sb="20" eb="22">
      <t>チョウセイ</t>
    </rPh>
    <phoneticPr fontId="23"/>
  </si>
  <si>
    <t>イ　看護職員と他職種との業務分担</t>
    <phoneticPr fontId="23"/>
  </si>
  <si>
    <t>　　薬剤師　　</t>
    <phoneticPr fontId="23"/>
  </si>
  <si>
    <t xml:space="preserve">　　リハビリ職種(理学療法士、作業療法士、言語聴覚士)
</t>
    <rPh sb="21" eb="23">
      <t>ゲンゴ</t>
    </rPh>
    <rPh sb="23" eb="26">
      <t>チョウカクシ</t>
    </rPh>
    <phoneticPr fontId="23"/>
  </si>
  <si>
    <t>　　臨床検査技師　　</t>
    <phoneticPr fontId="23"/>
  </si>
  <si>
    <t>　　臨床工学技士　　</t>
    <phoneticPr fontId="23"/>
  </si>
  <si>
    <t>　　その他（職種　　　　　　　　　　　　　　　）</t>
    <phoneticPr fontId="23"/>
  </si>
  <si>
    <t>ウ　看護補助者の配置</t>
    <phoneticPr fontId="23"/>
  </si>
  <si>
    <t>　　主として事務的業務を行う看護補助者の配置</t>
    <phoneticPr fontId="23"/>
  </si>
  <si>
    <t>　　看護補助者の夜間配置</t>
    <phoneticPr fontId="23"/>
  </si>
  <si>
    <t>エ　短時間正規雇用の看護職員の活用</t>
    <phoneticPr fontId="23"/>
  </si>
  <si>
    <t>　　短時間正規雇用の看護職員の活用</t>
    <phoneticPr fontId="23"/>
  </si>
  <si>
    <t>オ　多様な勤務形態の導入</t>
    <phoneticPr fontId="23"/>
  </si>
  <si>
    <t>　　多様な勤務形態の導入</t>
    <phoneticPr fontId="23"/>
  </si>
  <si>
    <t>カ　妊娠・子育て中、介護中の看護職員に対する</t>
    <rPh sb="10" eb="12">
      <t>カイゴ</t>
    </rPh>
    <rPh sb="12" eb="13">
      <t>チュウ</t>
    </rPh>
    <phoneticPr fontId="23"/>
  </si>
  <si>
    <t>　　院内保育所</t>
    <phoneticPr fontId="23"/>
  </si>
  <si>
    <t>　　夜間保育の実施　</t>
    <phoneticPr fontId="23"/>
  </si>
  <si>
    <t>　　配慮</t>
    <phoneticPr fontId="23"/>
  </si>
  <si>
    <t>　　夜勤の減免制度</t>
    <phoneticPr fontId="23"/>
  </si>
  <si>
    <t>　　休日勤務の制限制度</t>
    <rPh sb="2" eb="4">
      <t>キュウジツ</t>
    </rPh>
    <rPh sb="4" eb="6">
      <t>キンム</t>
    </rPh>
    <rPh sb="7" eb="9">
      <t>セイゲン</t>
    </rPh>
    <rPh sb="9" eb="11">
      <t>セイド</t>
    </rPh>
    <phoneticPr fontId="23"/>
  </si>
  <si>
    <t>　　半日・時間単位休暇制度</t>
    <rPh sb="2" eb="4">
      <t>ハンニチ</t>
    </rPh>
    <rPh sb="5" eb="7">
      <t>ジカン</t>
    </rPh>
    <rPh sb="7" eb="9">
      <t>タンイ</t>
    </rPh>
    <rPh sb="9" eb="11">
      <t>キュウカ</t>
    </rPh>
    <rPh sb="11" eb="13">
      <t>セイド</t>
    </rPh>
    <phoneticPr fontId="23"/>
  </si>
  <si>
    <t>　　所定労働時間の短縮</t>
    <rPh sb="2" eb="4">
      <t>ショテイ</t>
    </rPh>
    <rPh sb="4" eb="6">
      <t>ロウドウ</t>
    </rPh>
    <rPh sb="6" eb="8">
      <t>ジカン</t>
    </rPh>
    <rPh sb="9" eb="11">
      <t>タンシュク</t>
    </rPh>
    <phoneticPr fontId="23"/>
  </si>
  <si>
    <t>　　他部署等への配置転換</t>
    <phoneticPr fontId="23"/>
  </si>
  <si>
    <t>キ　夜勤負担の軽減</t>
    <phoneticPr fontId="23"/>
  </si>
  <si>
    <t>　　夜勤従事者の増員</t>
    <phoneticPr fontId="23"/>
  </si>
  <si>
    <t>　　月の夜勤回数の上限設定</t>
    <phoneticPr fontId="23"/>
  </si>
  <si>
    <t>（３）　夜間における看護業務の負担軽減に資する業務管理等</t>
    <phoneticPr fontId="23"/>
  </si>
  <si>
    <t>　（□には、適合する場合「✓」を記入すること。）</t>
    <phoneticPr fontId="23"/>
  </si>
  <si>
    <t>①　交代制勤務の種別</t>
    <phoneticPr fontId="23"/>
  </si>
  <si>
    <t>（　　 ３交代、</t>
    <rPh sb="5" eb="7">
      <t>コウタイ</t>
    </rPh>
    <phoneticPr fontId="23"/>
  </si>
  <si>
    <t>変則３交代、</t>
    <rPh sb="0" eb="2">
      <t>ヘンソク</t>
    </rPh>
    <rPh sb="3" eb="5">
      <t>コウタイ</t>
    </rPh>
    <phoneticPr fontId="23"/>
  </si>
  <si>
    <t>　２交代、</t>
    <rPh sb="2" eb="4">
      <t>コウタイ</t>
    </rPh>
    <phoneticPr fontId="23"/>
  </si>
  <si>
    <t xml:space="preserve">   変則２交代</t>
    <rPh sb="3" eb="5">
      <t>ヘンソク</t>
    </rPh>
    <rPh sb="6" eb="8">
      <t>コウタイ</t>
    </rPh>
    <phoneticPr fontId="23"/>
  </si>
  <si>
    <t>）</t>
    <phoneticPr fontId="23"/>
  </si>
  <si>
    <t>②　夜間における看護業務の負担軽減に資する業務管理</t>
    <rPh sb="2" eb="4">
      <t>ヤカン</t>
    </rPh>
    <rPh sb="8" eb="10">
      <t>カンゴ</t>
    </rPh>
    <rPh sb="10" eb="12">
      <t>ギョウム</t>
    </rPh>
    <rPh sb="13" eb="15">
      <t>フタン</t>
    </rPh>
    <rPh sb="15" eb="17">
      <t>ケイゲン</t>
    </rPh>
    <rPh sb="18" eb="19">
      <t>シ</t>
    </rPh>
    <rPh sb="21" eb="23">
      <t>ギョウム</t>
    </rPh>
    <rPh sb="23" eb="25">
      <t>カンリ</t>
    </rPh>
    <phoneticPr fontId="23"/>
  </si>
  <si>
    <t>６）　１）から５）のいずれかの加算を算定する病棟以外</t>
    <rPh sb="15" eb="17">
      <t>カサン</t>
    </rPh>
    <rPh sb="18" eb="20">
      <t>サンテイ</t>
    </rPh>
    <rPh sb="22" eb="24">
      <t>ビョウトウ</t>
    </rPh>
    <rPh sb="24" eb="26">
      <t>イガイ</t>
    </rPh>
    <phoneticPr fontId="23"/>
  </si>
  <si>
    <t>ア　11時間以上の勤務間隔の確保</t>
  </si>
  <si>
    <t>イ　正循環の交代周期の確保（３交代又は変則３交代のみ）</t>
    <rPh sb="2" eb="3">
      <t>セイ</t>
    </rPh>
    <rPh sb="3" eb="5">
      <t>ジュンカン</t>
    </rPh>
    <rPh sb="6" eb="8">
      <t>コウタイ</t>
    </rPh>
    <rPh sb="8" eb="10">
      <t>シュウキ</t>
    </rPh>
    <rPh sb="11" eb="13">
      <t>カクホ</t>
    </rPh>
    <rPh sb="15" eb="17">
      <t>コウタイ</t>
    </rPh>
    <rPh sb="17" eb="18">
      <t>マタ</t>
    </rPh>
    <rPh sb="19" eb="21">
      <t>ヘンソク</t>
    </rPh>
    <rPh sb="22" eb="24">
      <t>コウタイ</t>
    </rPh>
    <phoneticPr fontId="23"/>
  </si>
  <si>
    <t>ウ　夜勤の連続回数が２連続（２回）まで</t>
    <rPh sb="2" eb="4">
      <t>ヤキン</t>
    </rPh>
    <rPh sb="5" eb="7">
      <t>レンゾク</t>
    </rPh>
    <rPh sb="7" eb="9">
      <t>カイスウ</t>
    </rPh>
    <rPh sb="11" eb="13">
      <t>レンゾク</t>
    </rPh>
    <rPh sb="15" eb="16">
      <t>カイ</t>
    </rPh>
    <phoneticPr fontId="23"/>
  </si>
  <si>
    <t>エ　暦日の休日の確保</t>
    <rPh sb="2" eb="4">
      <t>レキジツ</t>
    </rPh>
    <rPh sb="5" eb="7">
      <t>キュウジツ</t>
    </rPh>
    <rPh sb="8" eb="10">
      <t>カクホ</t>
    </rPh>
    <phoneticPr fontId="23"/>
  </si>
  <si>
    <t>オ　早出・遅出等の柔軟な勤務体制の工夫</t>
    <rPh sb="2" eb="4">
      <t>ハヤデ</t>
    </rPh>
    <rPh sb="5" eb="8">
      <t>オソデナド</t>
    </rPh>
    <rPh sb="9" eb="11">
      <t>ジュウナン</t>
    </rPh>
    <rPh sb="12" eb="14">
      <t>キンム</t>
    </rPh>
    <rPh sb="14" eb="16">
      <t>タイセイ</t>
    </rPh>
    <rPh sb="17" eb="19">
      <t>クフウ</t>
    </rPh>
    <phoneticPr fontId="23"/>
  </si>
  <si>
    <t>カ　夜間を含めた各部署の業務量の把握・調整するシステムの構築</t>
    <rPh sb="2" eb="4">
      <t>ヤカン</t>
    </rPh>
    <rPh sb="5" eb="6">
      <t>フク</t>
    </rPh>
    <rPh sb="8" eb="11">
      <t>カクブショ</t>
    </rPh>
    <rPh sb="12" eb="15">
      <t>ギョウムリョウ</t>
    </rPh>
    <rPh sb="16" eb="18">
      <t>ハアク</t>
    </rPh>
    <rPh sb="19" eb="21">
      <t>チョウセイ</t>
    </rPh>
    <rPh sb="28" eb="30">
      <t>コウチク</t>
    </rPh>
    <phoneticPr fontId="23"/>
  </si>
  <si>
    <t>(ア)過去１年間のシステムの運用</t>
    <rPh sb="3" eb="5">
      <t>カコ</t>
    </rPh>
    <rPh sb="6" eb="8">
      <t>ネンカン</t>
    </rPh>
    <rPh sb="14" eb="16">
      <t>ウンヨウ</t>
    </rPh>
    <phoneticPr fontId="23"/>
  </si>
  <si>
    <t>(イ)部署間における業務標準化</t>
    <rPh sb="3" eb="5">
      <t>ブショ</t>
    </rPh>
    <rPh sb="5" eb="6">
      <t>アイダ</t>
    </rPh>
    <rPh sb="10" eb="12">
      <t>ギョウム</t>
    </rPh>
    <rPh sb="12" eb="15">
      <t>ヒョウジュンカ</t>
    </rPh>
    <phoneticPr fontId="23"/>
  </si>
  <si>
    <t>キ　看護補助業務のうち５割以上が療養生活上の世話</t>
    <rPh sb="2" eb="4">
      <t>カンゴ</t>
    </rPh>
    <rPh sb="4" eb="6">
      <t>ホジョ</t>
    </rPh>
    <rPh sb="6" eb="8">
      <t>ギョウム</t>
    </rPh>
    <rPh sb="12" eb="13">
      <t>ワリ</t>
    </rPh>
    <rPh sb="13" eb="15">
      <t>イジョウ</t>
    </rPh>
    <rPh sb="16" eb="18">
      <t>リョウヨウ</t>
    </rPh>
    <rPh sb="18" eb="21">
      <t>セイカツジョウ</t>
    </rPh>
    <rPh sb="22" eb="24">
      <t>セワ</t>
    </rPh>
    <phoneticPr fontId="23"/>
  </si>
  <si>
    <t>ク　看護補助者の夜間配置</t>
    <rPh sb="2" eb="4">
      <t>カンゴ</t>
    </rPh>
    <rPh sb="4" eb="6">
      <t>ホジョ</t>
    </rPh>
    <rPh sb="6" eb="7">
      <t>シャ</t>
    </rPh>
    <rPh sb="8" eb="10">
      <t>ヤカン</t>
    </rPh>
    <rPh sb="10" eb="12">
      <t>ハイチ</t>
    </rPh>
    <phoneticPr fontId="23"/>
  </si>
  <si>
    <t>ケ　みなし看護補助者を除いた看護補助者比率５割以上</t>
    <rPh sb="5" eb="7">
      <t>カンゴ</t>
    </rPh>
    <rPh sb="7" eb="9">
      <t>ホジョ</t>
    </rPh>
    <rPh sb="9" eb="10">
      <t>シャ</t>
    </rPh>
    <rPh sb="11" eb="12">
      <t>ノゾ</t>
    </rPh>
    <rPh sb="14" eb="16">
      <t>カンゴ</t>
    </rPh>
    <rPh sb="16" eb="18">
      <t>ホジョ</t>
    </rPh>
    <rPh sb="18" eb="19">
      <t>シャ</t>
    </rPh>
    <rPh sb="19" eb="21">
      <t>ヒリツ</t>
    </rPh>
    <rPh sb="22" eb="23">
      <t>ワリ</t>
    </rPh>
    <rPh sb="23" eb="25">
      <t>イジョウ</t>
    </rPh>
    <phoneticPr fontId="23"/>
  </si>
  <si>
    <t>コ　夜間院内保育所の設置</t>
    <rPh sb="2" eb="4">
      <t>ヤカン</t>
    </rPh>
    <rPh sb="4" eb="6">
      <t>インナイ</t>
    </rPh>
    <rPh sb="6" eb="8">
      <t>ホイク</t>
    </rPh>
    <rPh sb="8" eb="9">
      <t>ショ</t>
    </rPh>
    <rPh sb="10" eb="12">
      <t>セッチ</t>
    </rPh>
    <phoneticPr fontId="23"/>
  </si>
  <si>
    <t>サ　ICT、AI、IoT等の活用による業務負担軽減</t>
    <rPh sb="12" eb="13">
      <t>ナド</t>
    </rPh>
    <rPh sb="14" eb="16">
      <t>カツヨウ</t>
    </rPh>
    <rPh sb="19" eb="21">
      <t>ギョウム</t>
    </rPh>
    <rPh sb="21" eb="23">
      <t>フタン</t>
    </rPh>
    <rPh sb="23" eb="25">
      <t>ケイゲン</t>
    </rPh>
    <phoneticPr fontId="23"/>
  </si>
  <si>
    <t>該当項目数</t>
    <rPh sb="0" eb="2">
      <t>ガイトウ</t>
    </rPh>
    <rPh sb="2" eb="5">
      <t>コウモクスウ</t>
    </rPh>
    <phoneticPr fontId="23"/>
  </si>
  <si>
    <t>（　　　　　）</t>
    <phoneticPr fontId="23"/>
  </si>
  <si>
    <t>（参考）満たす必要がある項目数</t>
    <rPh sb="1" eb="3">
      <t>サンコウ</t>
    </rPh>
    <rPh sb="4" eb="5">
      <t>ミ</t>
    </rPh>
    <rPh sb="7" eb="9">
      <t>ヒツヨウ</t>
    </rPh>
    <rPh sb="12" eb="15">
      <t>コウモクスウ</t>
    </rPh>
    <phoneticPr fontId="23"/>
  </si>
  <si>
    <t>４項目以上</t>
    <rPh sb="1" eb="3">
      <t>コウモク</t>
    </rPh>
    <rPh sb="3" eb="5">
      <t>イジョウ</t>
    </rPh>
    <phoneticPr fontId="23"/>
  </si>
  <si>
    <t>３項目以上</t>
    <rPh sb="1" eb="3">
      <t>コウモク</t>
    </rPh>
    <rPh sb="3" eb="5">
      <t>イジョウ</t>
    </rPh>
    <phoneticPr fontId="23"/>
  </si>
  <si>
    <t>１　２（１）イ(ア)の勤務時間の算出に当たっては、常勤の看護職員及び週32時間以上勤務する非常勤の看護職員を対象とすること。</t>
    <rPh sb="28" eb="32">
      <t>カンゴショクイン</t>
    </rPh>
    <rPh sb="49" eb="53">
      <t>カンゴショクイン</t>
    </rPh>
    <phoneticPr fontId="23"/>
  </si>
  <si>
    <t>２　２（３）①の交代制勤務の種別は、当該保険医療機関において当てはまるもの全てに「✓」を記入すること。</t>
    <rPh sb="8" eb="11">
      <t>コウタイセイ</t>
    </rPh>
    <rPh sb="11" eb="13">
      <t>キンム</t>
    </rPh>
    <rPh sb="14" eb="16">
      <t>シュベツ</t>
    </rPh>
    <rPh sb="18" eb="20">
      <t>トウガイ</t>
    </rPh>
    <rPh sb="20" eb="26">
      <t>ホケンイリョウキカン</t>
    </rPh>
    <rPh sb="30" eb="31">
      <t>ア</t>
    </rPh>
    <rPh sb="37" eb="38">
      <t>スベ</t>
    </rPh>
    <rPh sb="44" eb="46">
      <t>キニュウ</t>
    </rPh>
    <phoneticPr fontId="23"/>
  </si>
  <si>
    <t>３　２（３）②クは、夜間30対１急性期看護補助体制加算、夜間50対１急性期看護補助体制加算又は夜間100対１急性期看護補助体制加算を届け出ている場合、□に「✓」を記入すること。</t>
    <rPh sb="10" eb="12">
      <t>ヤカン</t>
    </rPh>
    <rPh sb="14" eb="15">
      <t>タイ</t>
    </rPh>
    <rPh sb="16" eb="19">
      <t>キュウセイキ</t>
    </rPh>
    <rPh sb="19" eb="21">
      <t>カンゴ</t>
    </rPh>
    <rPh sb="21" eb="23">
      <t>ホジョ</t>
    </rPh>
    <rPh sb="23" eb="25">
      <t>タイセイ</t>
    </rPh>
    <rPh sb="25" eb="27">
      <t>カサン</t>
    </rPh>
    <rPh sb="28" eb="30">
      <t>ヤカン</t>
    </rPh>
    <rPh sb="32" eb="33">
      <t>タイ</t>
    </rPh>
    <rPh sb="34" eb="37">
      <t>キュウセイキ</t>
    </rPh>
    <rPh sb="37" eb="39">
      <t>カンゴ</t>
    </rPh>
    <rPh sb="39" eb="41">
      <t>ホジョ</t>
    </rPh>
    <rPh sb="41" eb="43">
      <t>タイセイ</t>
    </rPh>
    <rPh sb="43" eb="45">
      <t>カサン</t>
    </rPh>
    <rPh sb="45" eb="46">
      <t>マタ</t>
    </rPh>
    <rPh sb="47" eb="49">
      <t>ヤカン</t>
    </rPh>
    <rPh sb="52" eb="53">
      <t>タイ</t>
    </rPh>
    <rPh sb="54" eb="57">
      <t>キュウセイキ</t>
    </rPh>
    <rPh sb="57" eb="59">
      <t>カンゴ</t>
    </rPh>
    <rPh sb="59" eb="61">
      <t>ホジョ</t>
    </rPh>
    <rPh sb="61" eb="63">
      <t>タイセイ</t>
    </rPh>
    <rPh sb="63" eb="65">
      <t>カサン</t>
    </rPh>
    <rPh sb="66" eb="67">
      <t>トド</t>
    </rPh>
    <rPh sb="68" eb="69">
      <t>デ</t>
    </rPh>
    <rPh sb="72" eb="74">
      <t>バアイ</t>
    </rPh>
    <rPh sb="81" eb="83">
      <t>キニュウ</t>
    </rPh>
    <phoneticPr fontId="23"/>
  </si>
  <si>
    <t>４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のうち□に「✓」を記入したものについて、以下の書類を添付すること。</t>
    <rPh sb="11" eb="14">
      <t>ショウガイシャ</t>
    </rPh>
    <rPh sb="14" eb="16">
      <t>シセツ</t>
    </rPh>
    <rPh sb="16" eb="17">
      <t>ナド</t>
    </rPh>
    <rPh sb="17" eb="19">
      <t>ニュウイン</t>
    </rPh>
    <rPh sb="19" eb="22">
      <t>キホンリョウ</t>
    </rPh>
    <rPh sb="23" eb="24">
      <t>チュウ</t>
    </rPh>
    <rPh sb="163" eb="165">
      <t>キニュウ</t>
    </rPh>
    <phoneticPr fontId="23"/>
  </si>
  <si>
    <t>　・アからエについては、届出前１か月の各病棟の勤務実績（１）、２）又は４）は看護要員、３）又は５）は看護職員）が分かる書類</t>
    <rPh sb="12" eb="14">
      <t>トドケデ</t>
    </rPh>
    <rPh sb="14" eb="15">
      <t>マエ</t>
    </rPh>
    <rPh sb="17" eb="18">
      <t>ツキ</t>
    </rPh>
    <rPh sb="19" eb="22">
      <t>カクビョウトウ</t>
    </rPh>
    <rPh sb="23" eb="25">
      <t>キンム</t>
    </rPh>
    <rPh sb="25" eb="27">
      <t>ジッセキ</t>
    </rPh>
    <rPh sb="33" eb="34">
      <t>マタ</t>
    </rPh>
    <rPh sb="38" eb="40">
      <t>カンゴ</t>
    </rPh>
    <rPh sb="40" eb="42">
      <t>ヨウイン</t>
    </rPh>
    <rPh sb="45" eb="46">
      <t>マタ</t>
    </rPh>
    <rPh sb="50" eb="52">
      <t>カンゴ</t>
    </rPh>
    <rPh sb="52" eb="54">
      <t>ショクイン</t>
    </rPh>
    <rPh sb="56" eb="57">
      <t>ワ</t>
    </rPh>
    <rPh sb="59" eb="61">
      <t>ショルイ</t>
    </rPh>
    <phoneticPr fontId="23"/>
  </si>
  <si>
    <t>　・オについては、深夜や早朝における業務量を把握した上で早出・遅出等の柔軟な勤務体制を設定していることが分かる書類、届出前１か月の早出・遅出等の勤務体制の活用実績が分かる書類</t>
    <rPh sb="9" eb="11">
      <t>シンヤ</t>
    </rPh>
    <rPh sb="12" eb="14">
      <t>ソウチョウ</t>
    </rPh>
    <rPh sb="18" eb="21">
      <t>ギョウムリョウ</t>
    </rPh>
    <rPh sb="22" eb="24">
      <t>ハアク</t>
    </rPh>
    <rPh sb="26" eb="27">
      <t>ウエ</t>
    </rPh>
    <rPh sb="28" eb="30">
      <t>ハヤデ</t>
    </rPh>
    <rPh sb="31" eb="33">
      <t>オソデ</t>
    </rPh>
    <rPh sb="33" eb="34">
      <t>ナド</t>
    </rPh>
    <rPh sb="35" eb="37">
      <t>ジュウナン</t>
    </rPh>
    <rPh sb="38" eb="40">
      <t>キンム</t>
    </rPh>
    <rPh sb="40" eb="42">
      <t>タイセイ</t>
    </rPh>
    <rPh sb="43" eb="45">
      <t>セッテイ</t>
    </rPh>
    <rPh sb="52" eb="53">
      <t>ワ</t>
    </rPh>
    <rPh sb="55" eb="57">
      <t>ショルイ</t>
    </rPh>
    <rPh sb="58" eb="60">
      <t>トドケデ</t>
    </rPh>
    <rPh sb="60" eb="61">
      <t>マエ</t>
    </rPh>
    <rPh sb="63" eb="64">
      <t>ゲツ</t>
    </rPh>
    <rPh sb="65" eb="67">
      <t>ハヤデ</t>
    </rPh>
    <rPh sb="68" eb="70">
      <t>オソデ</t>
    </rPh>
    <rPh sb="70" eb="71">
      <t>ナド</t>
    </rPh>
    <rPh sb="72" eb="74">
      <t>キンム</t>
    </rPh>
    <rPh sb="74" eb="76">
      <t>タイセイ</t>
    </rPh>
    <rPh sb="77" eb="79">
      <t>カツヨウ</t>
    </rPh>
    <rPh sb="79" eb="81">
      <t>ジッセキ</t>
    </rPh>
    <rPh sb="82" eb="83">
      <t>ワ</t>
    </rPh>
    <rPh sb="85" eb="87">
      <t>ショルイ</t>
    </rPh>
    <phoneticPr fontId="23"/>
  </si>
  <si>
    <t>　・カについては、業務量を把握・調整する仕組み及び部署間の業務標準化に関する院内規定及び業務量を把握・調整した実績が分かる書類</t>
    <rPh sb="9" eb="12">
      <t>ギョウムリョウ</t>
    </rPh>
    <rPh sb="13" eb="15">
      <t>ハアク</t>
    </rPh>
    <rPh sb="16" eb="18">
      <t>チョウセイ</t>
    </rPh>
    <rPh sb="20" eb="22">
      <t>シク</t>
    </rPh>
    <rPh sb="23" eb="24">
      <t>オヨ</t>
    </rPh>
    <rPh sb="25" eb="27">
      <t>ブショ</t>
    </rPh>
    <rPh sb="27" eb="28">
      <t>アイダ</t>
    </rPh>
    <rPh sb="29" eb="31">
      <t>ギョウム</t>
    </rPh>
    <rPh sb="31" eb="34">
      <t>ヒョウジュンカ</t>
    </rPh>
    <rPh sb="35" eb="36">
      <t>カン</t>
    </rPh>
    <rPh sb="38" eb="40">
      <t>インナイ</t>
    </rPh>
    <rPh sb="40" eb="42">
      <t>キテイ</t>
    </rPh>
    <rPh sb="42" eb="43">
      <t>オヨ</t>
    </rPh>
    <rPh sb="44" eb="47">
      <t>ギョウムリョウ</t>
    </rPh>
    <rPh sb="48" eb="49">
      <t>タバ</t>
    </rPh>
    <phoneticPr fontId="23"/>
  </si>
  <si>
    <t>　・ク及びケについては、様式９</t>
    <rPh sb="3" eb="4">
      <t>オヨ</t>
    </rPh>
    <rPh sb="12" eb="14">
      <t>ヨウシキ</t>
    </rPh>
    <phoneticPr fontId="23"/>
  </si>
  <si>
    <t>　・コについては、院内保育所の開所時間が分かる書類、届出前１か月の利用実績が分かる資料</t>
    <rPh sb="9" eb="11">
      <t>インナイ</t>
    </rPh>
    <rPh sb="11" eb="13">
      <t>ホイク</t>
    </rPh>
    <rPh sb="13" eb="14">
      <t>ジョ</t>
    </rPh>
    <rPh sb="15" eb="17">
      <t>カイショ</t>
    </rPh>
    <rPh sb="17" eb="19">
      <t>ジカン</t>
    </rPh>
    <rPh sb="20" eb="21">
      <t>ワ</t>
    </rPh>
    <rPh sb="23" eb="25">
      <t>ショルイ</t>
    </rPh>
    <rPh sb="26" eb="28">
      <t>トドケデ</t>
    </rPh>
    <rPh sb="28" eb="29">
      <t>マエ</t>
    </rPh>
    <rPh sb="31" eb="32">
      <t>ゲツ</t>
    </rPh>
    <rPh sb="33" eb="35">
      <t>リヨウ</t>
    </rPh>
    <rPh sb="35" eb="37">
      <t>ジッセキ</t>
    </rPh>
    <rPh sb="38" eb="39">
      <t>ワ</t>
    </rPh>
    <rPh sb="41" eb="43">
      <t>シリョウ</t>
    </rPh>
    <phoneticPr fontId="23"/>
  </si>
  <si>
    <t>　・サについては、使用機器等が分かる書類、使用機器等が看護要員（１）、２）又は４））又は看護職員（３）又は５））の業務負担軽減に資するかどうか評価を行っていることが分かる書類</t>
    <rPh sb="9" eb="11">
      <t>シヨウ</t>
    </rPh>
    <rPh sb="11" eb="13">
      <t>キキ</t>
    </rPh>
    <rPh sb="13" eb="14">
      <t>トウ</t>
    </rPh>
    <rPh sb="15" eb="16">
      <t>ワ</t>
    </rPh>
    <rPh sb="18" eb="20">
      <t>ショルイ</t>
    </rPh>
    <rPh sb="21" eb="23">
      <t>シヨウ</t>
    </rPh>
    <rPh sb="23" eb="25">
      <t>キキ</t>
    </rPh>
    <rPh sb="25" eb="26">
      <t>トウ</t>
    </rPh>
    <rPh sb="27" eb="29">
      <t>カンゴ</t>
    </rPh>
    <rPh sb="29" eb="31">
      <t>ヨウイン</t>
    </rPh>
    <rPh sb="42" eb="43">
      <t>マタ</t>
    </rPh>
    <rPh sb="44" eb="46">
      <t>カンゴ</t>
    </rPh>
    <rPh sb="46" eb="48">
      <t>ショクイン</t>
    </rPh>
    <rPh sb="51" eb="52">
      <t>マタ</t>
    </rPh>
    <rPh sb="57" eb="59">
      <t>ギョウム</t>
    </rPh>
    <rPh sb="59" eb="61">
      <t>フタン</t>
    </rPh>
    <rPh sb="61" eb="63">
      <t>ケイゲン</t>
    </rPh>
    <rPh sb="64" eb="65">
      <t>シ</t>
    </rPh>
    <rPh sb="71" eb="73">
      <t>ヒョウカ</t>
    </rPh>
    <rPh sb="74" eb="75">
      <t>オコナ</t>
    </rPh>
    <rPh sb="82" eb="83">
      <t>ワ</t>
    </rPh>
    <rPh sb="85" eb="87">
      <t>ショルイ</t>
    </rPh>
    <phoneticPr fontId="23"/>
  </si>
  <si>
    <t>５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に関して、加算を算定するに当たり必要な項目数を満たしている間は、満たす項目の組合せが変更になった場合であっても、変更の届出は不要であるが、変更になった月及び満たす項目の組合せについては、任意の様式に記録しておくこと。</t>
    <phoneticPr fontId="23"/>
  </si>
  <si>
    <t>６　２（３）②の６）は、１）から５）のいずれの加算も届け出ていない病棟における、夜間における看護業務の負担軽減に資する業務管理の状況について、□に「✓」を記入すること。</t>
    <rPh sb="23" eb="25">
      <t>カサン</t>
    </rPh>
    <rPh sb="26" eb="27">
      <t>トド</t>
    </rPh>
    <rPh sb="28" eb="29">
      <t>デ</t>
    </rPh>
    <rPh sb="33" eb="35">
      <t>ビョウトウ</t>
    </rPh>
    <rPh sb="40" eb="42">
      <t>ヤカン</t>
    </rPh>
    <rPh sb="46" eb="48">
      <t>カンゴ</t>
    </rPh>
    <rPh sb="48" eb="50">
      <t>ギョウム</t>
    </rPh>
    <rPh sb="51" eb="53">
      <t>フタン</t>
    </rPh>
    <rPh sb="53" eb="55">
      <t>ケイゲン</t>
    </rPh>
    <rPh sb="56" eb="57">
      <t>シ</t>
    </rPh>
    <rPh sb="59" eb="61">
      <t>ギョウム</t>
    </rPh>
    <rPh sb="61" eb="63">
      <t>カンリ</t>
    </rPh>
    <rPh sb="64" eb="66">
      <t>ジョウキョウ</t>
    </rPh>
    <rPh sb="77" eb="79">
      <t>キニュウ</t>
    </rPh>
    <phoneticPr fontId="23"/>
  </si>
  <si>
    <t>７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</si>
  <si>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　ただし、２（３）②の夜間における看護業務の負担軽減に資する業務管理等１）～５）を届け出る場合を除く。</t>
    <rPh sb="41" eb="42">
      <t>トド</t>
    </rPh>
    <rPh sb="43" eb="44">
      <t>デ</t>
    </rPh>
    <rPh sb="45" eb="47">
      <t>バアイ</t>
    </rPh>
    <rPh sb="48" eb="49">
      <t>ノゾ</t>
    </rPh>
    <phoneticPr fontId="23"/>
  </si>
  <si>
    <t>８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</si>
  <si>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医師事務作業補助体制加算１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</si>
  <si>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医師事務作業補助体制加算２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</si>
  <si>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処置の休日加算１、時間外加算１、深夜加算１</t>
    <rPh sb="0" eb="2">
      <t>ショチ</t>
    </rPh>
    <rPh sb="3" eb="5">
      <t>キュウジツ</t>
    </rPh>
    <rPh sb="5" eb="7">
      <t>カサン</t>
    </rPh>
    <rPh sb="9" eb="12">
      <t>ジカンガイ</t>
    </rPh>
    <rPh sb="12" eb="14">
      <t>カサン</t>
    </rPh>
    <rPh sb="16" eb="18">
      <t>シンヤ</t>
    </rPh>
    <rPh sb="18" eb="20">
      <t>カサン</t>
    </rPh>
    <phoneticPr fontId="23"/>
  </si>
  <si>
    <t>手術の休日加算１、時間外加算１、深夜加算１</t>
    <rPh sb="0" eb="2">
      <t>シュジュツ</t>
    </rPh>
    <rPh sb="3" eb="5">
      <t>キュウジツ</t>
    </rPh>
    <rPh sb="5" eb="7">
      <t>カサン</t>
    </rPh>
    <rPh sb="9" eb="12">
      <t>ジカンガイ</t>
    </rPh>
    <rPh sb="12" eb="14">
      <t>カサン</t>
    </rPh>
    <rPh sb="16" eb="18">
      <t>シンヤ</t>
    </rPh>
    <rPh sb="18" eb="20">
      <t>カサン</t>
    </rPh>
    <phoneticPr fontId="23"/>
  </si>
  <si>
    <t>　　　　　年　　　月　　　日時点の医師の負担の軽減に対する体制の状況</t>
    <rPh sb="17" eb="19">
      <t>イシ</t>
    </rPh>
    <phoneticPr fontId="23"/>
  </si>
  <si>
    <t>（１）　医師の負担の軽減及び処遇の改善に資する体制</t>
    <rPh sb="4" eb="6">
      <t>イシ</t>
    </rPh>
    <phoneticPr fontId="23"/>
  </si>
  <si>
    <t>ア　医師の負担の軽減及び処遇の改善に関する責任者　</t>
    <rPh sb="2" eb="4">
      <t>イシ</t>
    </rPh>
    <phoneticPr fontId="23"/>
  </si>
  <si>
    <t>イ　医師の勤務状況の把握等</t>
    <rPh sb="2" eb="4">
      <t>イシ</t>
    </rPh>
    <phoneticPr fontId="23"/>
  </si>
  <si>
    <t>（具体的に：               　　　　　　　　　　　　　　　　　　　　   ）</t>
    <phoneticPr fontId="23"/>
  </si>
  <si>
    <t>(ウ)　勤務時間</t>
    <rPh sb="4" eb="6">
      <t>キンム</t>
    </rPh>
    <rPh sb="6" eb="8">
      <t>ジカン</t>
    </rPh>
    <phoneticPr fontId="23"/>
  </si>
  <si>
    <r>
      <t>平均週</t>
    </r>
    <r>
      <rPr>
        <u/>
        <sz val="12"/>
        <color theme="1"/>
        <rFont val="ＭＳ Ｐゴシック"/>
        <family val="3"/>
        <charset val="128"/>
      </rPr>
      <t>　　　　　　　時間</t>
    </r>
    <phoneticPr fontId="23"/>
  </si>
  <si>
    <r>
      <t>（うち、時間外・休日</t>
    </r>
    <r>
      <rPr>
        <u/>
        <sz val="12"/>
        <color theme="1"/>
        <rFont val="ＭＳ Ｐゴシック"/>
        <family val="3"/>
        <charset val="128"/>
      </rPr>
      <t>　　　　　　時間</t>
    </r>
    <r>
      <rPr>
        <sz val="12"/>
        <color theme="1"/>
        <rFont val="ＭＳ Ｐゴシック"/>
        <family val="3"/>
        <charset val="128"/>
      </rPr>
      <t>）</t>
    </r>
    <rPh sb="4" eb="7">
      <t>ジカンガイ</t>
    </rPh>
    <rPh sb="8" eb="10">
      <t>キュウジツ</t>
    </rPh>
    <phoneticPr fontId="23"/>
  </si>
  <si>
    <t>(エ)　当直回数</t>
    <rPh sb="4" eb="6">
      <t>トウチョク</t>
    </rPh>
    <rPh sb="6" eb="8">
      <t>カイスウ</t>
    </rPh>
    <phoneticPr fontId="23"/>
  </si>
  <si>
    <t>平均月当たり当直回数　　　　　　回</t>
    <phoneticPr fontId="23"/>
  </si>
  <si>
    <t>(オ)　その他</t>
    <rPh sb="6" eb="7">
      <t>タ</t>
    </rPh>
    <phoneticPr fontId="23"/>
  </si>
  <si>
    <t>　 業務の量や内容を把握した上で、特定の個人に業務負担が集中しないよう配慮した勤務体系の策定</t>
    <rPh sb="10" eb="12">
      <t>ハアク</t>
    </rPh>
    <rPh sb="14" eb="15">
      <t>ウエ</t>
    </rPh>
    <rPh sb="35" eb="37">
      <t>ハイリョ</t>
    </rPh>
    <phoneticPr fontId="23"/>
  </si>
  <si>
    <t>　 上記の勤務体系の職員への周知</t>
    <rPh sb="2" eb="4">
      <t>ジョウキ</t>
    </rPh>
    <rPh sb="5" eb="7">
      <t>キンム</t>
    </rPh>
    <rPh sb="7" eb="9">
      <t>タイケイ</t>
    </rPh>
    <rPh sb="10" eb="12">
      <t>ショクイン</t>
    </rPh>
    <rPh sb="14" eb="16">
      <t>シュウチ</t>
    </rPh>
    <phoneticPr fontId="23"/>
  </si>
  <si>
    <r>
      <t>開催頻度：</t>
    </r>
    <r>
      <rPr>
        <u/>
        <sz val="12"/>
        <color theme="1"/>
        <rFont val="ＭＳ Ｐゴシック"/>
        <family val="3"/>
        <charset val="128"/>
      </rPr>
      <t>　　　　　　回／年（うち、管理者が出席した回数　　　　回）</t>
    </r>
    <rPh sb="18" eb="21">
      <t>カンリシャ</t>
    </rPh>
    <rPh sb="22" eb="24">
      <t>シュッセキ</t>
    </rPh>
    <rPh sb="26" eb="28">
      <t>カイスウ</t>
    </rPh>
    <rPh sb="32" eb="33">
      <t>カイ</t>
    </rPh>
    <phoneticPr fontId="23"/>
  </si>
  <si>
    <r>
      <t>参加人数：平均</t>
    </r>
    <r>
      <rPr>
        <u/>
        <sz val="12"/>
        <color theme="1"/>
        <rFont val="ＭＳ Ｐゴシック"/>
        <family val="3"/>
        <charset val="128"/>
      </rPr>
      <t>　　　　　　人／回</t>
    </r>
    <phoneticPr fontId="23"/>
  </si>
  <si>
    <t>エ　医師の負担の軽減及び処遇の改善に資する計画</t>
    <rPh sb="2" eb="4">
      <t>イシ</t>
    </rPh>
    <phoneticPr fontId="23"/>
  </si>
  <si>
    <t>オ　医師の負担の軽減及び処遇の改善に関する取組事項の公開</t>
    <rPh sb="2" eb="4">
      <t>イシ</t>
    </rPh>
    <phoneticPr fontId="23"/>
  </si>
  <si>
    <t>　　（具体的な公開方法　　　　　　　　　　　　　　　　　　　　）</t>
    <rPh sb="3" eb="6">
      <t>グタイテキ</t>
    </rPh>
    <rPh sb="7" eb="9">
      <t>コウカイ</t>
    </rPh>
    <rPh sb="9" eb="11">
      <t>ホウホウ</t>
    </rPh>
    <phoneticPr fontId="23"/>
  </si>
  <si>
    <t>ア　必ず計画に含むもの</t>
    <rPh sb="2" eb="3">
      <t>カナラ</t>
    </rPh>
    <rPh sb="4" eb="6">
      <t>ケイカク</t>
    </rPh>
    <rPh sb="7" eb="8">
      <t>フク</t>
    </rPh>
    <phoneticPr fontId="23"/>
  </si>
  <si>
    <t>　　医師と医療関係職種、医療関係職種と事務職員等における役割分担</t>
    <phoneticPr fontId="23"/>
  </si>
  <si>
    <t>　　初診時の予診の実施</t>
    <phoneticPr fontId="23"/>
  </si>
  <si>
    <t>　　静脈採血等の実施</t>
    <phoneticPr fontId="23"/>
  </si>
  <si>
    <t>　　入院の説明の実施</t>
    <phoneticPr fontId="23"/>
  </si>
  <si>
    <t>　　検査手順の説明の実施</t>
    <phoneticPr fontId="23"/>
  </si>
  <si>
    <t>　　服薬指導</t>
    <phoneticPr fontId="23"/>
  </si>
  <si>
    <t>イ　①～⑥のうち少なくとも２項目以上を含んでいること。ただし、処置又は手術の休日加算１、時間外加算１、深夜加算１の届出に当たっては、必ず③を計画に含み、かつ、①②及び④～⑥のうち少なくとも２項目以上を含んでいること。</t>
    <rPh sb="81" eb="82">
      <t>オヨ</t>
    </rPh>
    <rPh sb="89" eb="90">
      <t>スク</t>
    </rPh>
    <rPh sb="95" eb="97">
      <t>コウモク</t>
    </rPh>
    <rPh sb="97" eb="99">
      <t>イジョウ</t>
    </rPh>
    <rPh sb="100" eb="101">
      <t>フク</t>
    </rPh>
    <phoneticPr fontId="23"/>
  </si>
  <si>
    <t>　　①　勤務計画上、連続当直を行わない勤務体制の実施</t>
    <phoneticPr fontId="23"/>
  </si>
  <si>
    <t>　　②　前日の終業時刻と翌日の始業時刻の間の一定時間の休息時間の確保（勤務間インターバル）</t>
    <phoneticPr fontId="23"/>
  </si>
  <si>
    <t>　　③　予定手術前日の当直や夜勤に対する配慮</t>
    <phoneticPr fontId="23"/>
  </si>
  <si>
    <t>※　処置又は手術の休日加算１、時間外加算１、深夜加算１の届出に当たっては、必ず本項目を計画に含むこと。</t>
    <rPh sb="2" eb="4">
      <t>ショチ</t>
    </rPh>
    <rPh sb="4" eb="5">
      <t>マタ</t>
    </rPh>
    <rPh sb="6" eb="8">
      <t>シュジュツ</t>
    </rPh>
    <rPh sb="9" eb="11">
      <t>キュウジツ</t>
    </rPh>
    <rPh sb="11" eb="13">
      <t>カサン</t>
    </rPh>
    <rPh sb="15" eb="18">
      <t>ジカンガイ</t>
    </rPh>
    <rPh sb="18" eb="20">
      <t>カサン</t>
    </rPh>
    <rPh sb="22" eb="24">
      <t>シンヤ</t>
    </rPh>
    <rPh sb="24" eb="26">
      <t>カサン</t>
    </rPh>
    <rPh sb="28" eb="30">
      <t>トドケデ</t>
    </rPh>
    <rPh sb="31" eb="32">
      <t>ア</t>
    </rPh>
    <phoneticPr fontId="23"/>
  </si>
  <si>
    <t>　　④　当直翌日の業務内容に対する配慮</t>
    <phoneticPr fontId="23"/>
  </si>
  <si>
    <t>　　⑤　交替勤務制・複数主治医制の実施</t>
    <phoneticPr fontId="23"/>
  </si>
  <si>
    <t>　　⑥　育児・介護休業法第23条第１項、同条第３項又は同法第24条の規定による措置を活用した短時間正規雇用医師の活用</t>
    <phoneticPr fontId="23"/>
  </si>
  <si>
    <t>１　医師の負担の軽減及び処遇の改善に対する体制について、実施しているものにチェックを行うこと。</t>
    <rPh sb="2" eb="4">
      <t>イシ</t>
    </rPh>
    <rPh sb="10" eb="11">
      <t>オヨ</t>
    </rPh>
    <rPh sb="12" eb="14">
      <t>ショグウ</t>
    </rPh>
    <rPh sb="15" eb="17">
      <t>カイゼン</t>
    </rPh>
    <phoneticPr fontId="21"/>
  </si>
  <si>
    <t>２　２（１）イ(ウ)勤務時間及び(エ)当直回数の算出に当たっては、常勤の医師及び週24時間以上勤務する非常勤の医師を対象とすること。</t>
    <rPh sb="10" eb="12">
      <t>キンム</t>
    </rPh>
    <rPh sb="12" eb="14">
      <t>ジカン</t>
    </rPh>
    <rPh sb="58" eb="60">
      <t>タイショウ</t>
    </rPh>
    <phoneticPr fontId="23"/>
  </si>
  <si>
    <t>褥瘡ハイリスク患者ケア加算に係る報告書</t>
    <rPh sb="7" eb="9">
      <t>カンジャ</t>
    </rPh>
    <rPh sb="11" eb="13">
      <t>カサン</t>
    </rPh>
    <phoneticPr fontId="23"/>
  </si>
  <si>
    <t xml:space="preserve"> 褥瘡対策の実績（報告月の前月の１ヶ月間の実績・状況）</t>
    <rPh sb="6" eb="8">
      <t>ジッセキ</t>
    </rPh>
    <rPh sb="9" eb="11">
      <t>ホウコク</t>
    </rPh>
    <rPh sb="11" eb="12">
      <t>ツキ</t>
    </rPh>
    <rPh sb="13" eb="15">
      <t>ゼンゲツ</t>
    </rPh>
    <rPh sb="16" eb="19">
      <t>イッカゲツ</t>
    </rPh>
    <rPh sb="19" eb="20">
      <t>カン</t>
    </rPh>
    <rPh sb="21" eb="23">
      <t>ジッセキ</t>
    </rPh>
    <rPh sb="24" eb="26">
      <t>ジョウキョウ</t>
    </rPh>
    <phoneticPr fontId="23"/>
  </si>
  <si>
    <t xml:space="preserve"> ①　入院患者数（報告月の前月の１ヶ月間の入院患者数）</t>
    <rPh sb="3" eb="5">
      <t>ニュウイン</t>
    </rPh>
    <rPh sb="5" eb="8">
      <t>カンジャスウ</t>
    </rPh>
    <rPh sb="21" eb="23">
      <t>ニュウイン</t>
    </rPh>
    <rPh sb="23" eb="26">
      <t>カンジャスウ</t>
    </rPh>
    <phoneticPr fontId="23"/>
  </si>
  <si>
    <t xml:space="preserve"> ②　①のうち、褥瘡リスクアセスメント実施人数</t>
    <rPh sb="8" eb="10">
      <t>ジョクソウ</t>
    </rPh>
    <rPh sb="19" eb="21">
      <t>ジッシ</t>
    </rPh>
    <rPh sb="21" eb="23">
      <t>ニンズウ</t>
    </rPh>
    <phoneticPr fontId="23"/>
  </si>
  <si>
    <t xml:space="preserve"> ③　②のうち、褥瘡ハイリスク項目に該当する患者数</t>
    <rPh sb="8" eb="10">
      <t>ジョクソウ</t>
    </rPh>
    <rPh sb="15" eb="17">
      <t>コウモク</t>
    </rPh>
    <rPh sb="18" eb="20">
      <t>ガイトウ</t>
    </rPh>
    <rPh sb="22" eb="25">
      <t>カンジャスウ</t>
    </rPh>
    <phoneticPr fontId="23"/>
  </si>
  <si>
    <t>褥
瘡
ハ
イ
リ
ス
ク
項
目</t>
    <rPh sb="0" eb="1">
      <t>シトネ</t>
    </rPh>
    <rPh sb="2" eb="3">
      <t>キズ</t>
    </rPh>
    <rPh sb="14" eb="15">
      <t>コウ</t>
    </rPh>
    <rPh sb="16" eb="17">
      <t>メ</t>
    </rPh>
    <phoneticPr fontId="16"/>
  </si>
  <si>
    <t>１．　ショック状態のもの</t>
    <rPh sb="7" eb="9">
      <t>ジョウタイ</t>
    </rPh>
    <phoneticPr fontId="16"/>
  </si>
  <si>
    <t>２．　重度の末梢循環不全のもの</t>
    <rPh sb="3" eb="5">
      <t>ジュウド</t>
    </rPh>
    <rPh sb="6" eb="8">
      <t>マッショウ</t>
    </rPh>
    <rPh sb="8" eb="10">
      <t>ジュンカン</t>
    </rPh>
    <rPh sb="10" eb="12">
      <t>フゼン</t>
    </rPh>
    <phoneticPr fontId="16"/>
  </si>
  <si>
    <t>３．　麻薬等の鎮痛・鎮静剤の持続的な使用が必要であるもの</t>
    <rPh sb="3" eb="5">
      <t>マヤク</t>
    </rPh>
    <rPh sb="5" eb="6">
      <t>トウ</t>
    </rPh>
    <rPh sb="7" eb="9">
      <t>チンツウ</t>
    </rPh>
    <rPh sb="10" eb="12">
      <t>チンセイ</t>
    </rPh>
    <rPh sb="12" eb="13">
      <t>ザイ</t>
    </rPh>
    <rPh sb="14" eb="17">
      <t>ジゾクテキ</t>
    </rPh>
    <rPh sb="18" eb="20">
      <t>シヨウ</t>
    </rPh>
    <rPh sb="21" eb="23">
      <t>ヒツヨウ</t>
    </rPh>
    <phoneticPr fontId="16"/>
  </si>
  <si>
    <t>４．　６時間以上の全身麻酔下による手術を受けたもの</t>
    <rPh sb="4" eb="6">
      <t>ジカン</t>
    </rPh>
    <rPh sb="6" eb="8">
      <t>イジョウ</t>
    </rPh>
    <rPh sb="9" eb="11">
      <t>ゼンシン</t>
    </rPh>
    <rPh sb="11" eb="13">
      <t>マスイ</t>
    </rPh>
    <rPh sb="13" eb="14">
      <t>カ</t>
    </rPh>
    <rPh sb="17" eb="19">
      <t>シュジュツ</t>
    </rPh>
    <rPh sb="20" eb="21">
      <t>ウ</t>
    </rPh>
    <phoneticPr fontId="16"/>
  </si>
  <si>
    <t>５．　特殊体位による手術を受けたもの</t>
    <rPh sb="3" eb="5">
      <t>トクシュ</t>
    </rPh>
    <rPh sb="5" eb="7">
      <t>タイイ</t>
    </rPh>
    <rPh sb="10" eb="12">
      <t>シュジュツ</t>
    </rPh>
    <rPh sb="13" eb="14">
      <t>ウ</t>
    </rPh>
    <phoneticPr fontId="16"/>
  </si>
  <si>
    <t>６．　強度の下痢が続く状態であるもの</t>
    <rPh sb="3" eb="5">
      <t>キョウド</t>
    </rPh>
    <rPh sb="6" eb="8">
      <t>ゲリ</t>
    </rPh>
    <rPh sb="9" eb="10">
      <t>ツヅ</t>
    </rPh>
    <rPh sb="11" eb="13">
      <t>ジョウタイ</t>
    </rPh>
    <phoneticPr fontId="16"/>
  </si>
  <si>
    <t>７．　極度の皮膚の脆弱（低出生体重児、GVHD、黄疸など）</t>
    <rPh sb="3" eb="5">
      <t>キョクド</t>
    </rPh>
    <rPh sb="6" eb="8">
      <t>ヒフ</t>
    </rPh>
    <rPh sb="9" eb="11">
      <t>キジャク</t>
    </rPh>
    <rPh sb="12" eb="13">
      <t>テイ</t>
    </rPh>
    <rPh sb="13" eb="15">
      <t>シュッセイ</t>
    </rPh>
    <rPh sb="15" eb="17">
      <t>タイジュウ</t>
    </rPh>
    <rPh sb="17" eb="18">
      <t>ジ</t>
    </rPh>
    <rPh sb="24" eb="26">
      <t>オウダン</t>
    </rPh>
    <phoneticPr fontId="16"/>
  </si>
  <si>
    <t>８．　医療関連機器の長期かつ持続的な使用（医療用弾性ストッキング、シーネ等）</t>
    <rPh sb="3" eb="5">
      <t>イリョウ</t>
    </rPh>
    <rPh sb="5" eb="7">
      <t>カンレン</t>
    </rPh>
    <rPh sb="7" eb="9">
      <t>キキ</t>
    </rPh>
    <rPh sb="10" eb="12">
      <t>チョウキ</t>
    </rPh>
    <rPh sb="14" eb="17">
      <t>ジゾクテキ</t>
    </rPh>
    <rPh sb="18" eb="20">
      <t>シヨウ</t>
    </rPh>
    <rPh sb="21" eb="24">
      <t>イリョウヨウ</t>
    </rPh>
    <rPh sb="24" eb="26">
      <t>ダンセイ</t>
    </rPh>
    <rPh sb="36" eb="37">
      <t>トウ</t>
    </rPh>
    <phoneticPr fontId="23"/>
  </si>
  <si>
    <t>９．　褥瘡に関する危険因子（病的骨突出、皮膚湿潤、浮腫等）があって既に褥瘡を有
　　するもの
　　　</t>
    <rPh sb="3" eb="5">
      <t>ジョクソウ</t>
    </rPh>
    <rPh sb="6" eb="7">
      <t>カン</t>
    </rPh>
    <rPh sb="9" eb="11">
      <t>キケン</t>
    </rPh>
    <rPh sb="11" eb="13">
      <t>インシ</t>
    </rPh>
    <rPh sb="14" eb="16">
      <t>ビョウテキ</t>
    </rPh>
    <rPh sb="16" eb="17">
      <t>ホネ</t>
    </rPh>
    <rPh sb="17" eb="19">
      <t>トッシュツ</t>
    </rPh>
    <rPh sb="20" eb="22">
      <t>ヒフ</t>
    </rPh>
    <rPh sb="22" eb="24">
      <t>シツジュン</t>
    </rPh>
    <rPh sb="25" eb="28">
      <t>フシュナド</t>
    </rPh>
    <phoneticPr fontId="16"/>
  </si>
  <si>
    <t xml:space="preserve"> ④　本加算を算定した人数</t>
    <rPh sb="3" eb="4">
      <t>ホン</t>
    </rPh>
    <rPh sb="4" eb="6">
      <t>カサン</t>
    </rPh>
    <rPh sb="7" eb="9">
      <t>サンテイ</t>
    </rPh>
    <rPh sb="11" eb="13">
      <t>ニンズウ</t>
    </rPh>
    <phoneticPr fontId="23"/>
  </si>
  <si>
    <t>［記載上の注意］</t>
    <phoneticPr fontId="23"/>
  </si>
  <si>
    <t>回復期リハビリテーション病棟入院料〔　　〕及び
特定機能病院リハビリテーション病棟入院料に係る報告書</t>
    <rPh sb="14" eb="17">
      <t>ニュウインリョウ</t>
    </rPh>
    <rPh sb="21" eb="22">
      <t>オヨ</t>
    </rPh>
    <rPh sb="24" eb="26">
      <t>トクテイ</t>
    </rPh>
    <rPh sb="26" eb="28">
      <t>キノウ</t>
    </rPh>
    <rPh sb="28" eb="30">
      <t>ビョウイン</t>
    </rPh>
    <rPh sb="39" eb="41">
      <t>ビョウトウ</t>
    </rPh>
    <rPh sb="41" eb="44">
      <t>ニュウインリョウ</t>
    </rPh>
    <phoneticPr fontId="16"/>
  </si>
  <si>
    <t>１　回復期リハビリテーション病棟入院料１、２又は特定機能病院リハビリテーション病棟入院料を算定している場合</t>
    <phoneticPr fontId="23"/>
  </si>
  <si>
    <t>①　１年間の総退院患者数
　　（ 令和　　年　　月　　日 ～ 令和　　年　　月　　日 )</t>
    <rPh sb="3" eb="5">
      <t>ネンカン</t>
    </rPh>
    <rPh sb="6" eb="7">
      <t>ソウ</t>
    </rPh>
    <rPh sb="7" eb="9">
      <t>タイイン</t>
    </rPh>
    <rPh sb="9" eb="12">
      <t>カンジャスウ</t>
    </rPh>
    <rPh sb="17" eb="19">
      <t>レイワ</t>
    </rPh>
    <rPh sb="21" eb="22">
      <t>ネン</t>
    </rPh>
    <rPh sb="31" eb="33">
      <t>レイワ</t>
    </rPh>
    <phoneticPr fontId="23"/>
  </si>
  <si>
    <t>②  ①のうち、入院時に日常生活機能評価が10点以上又はFIM総
　得点が55 点以下の重症患者の数</t>
    <rPh sb="8" eb="11">
      <t>ニュウインジ</t>
    </rPh>
    <rPh sb="12" eb="14">
      <t>ニチジョウ</t>
    </rPh>
    <rPh sb="14" eb="16">
      <t>セイカツ</t>
    </rPh>
    <rPh sb="16" eb="18">
      <t>キノウ</t>
    </rPh>
    <rPh sb="18" eb="20">
      <t>ヒョウカ</t>
    </rPh>
    <rPh sb="23" eb="24">
      <t>テン</t>
    </rPh>
    <rPh sb="24" eb="26">
      <t>イジョウ</t>
    </rPh>
    <rPh sb="26" eb="27">
      <t>マタ</t>
    </rPh>
    <rPh sb="31" eb="32">
      <t>ソウ</t>
    </rPh>
    <rPh sb="34" eb="36">
      <t>トクテン</t>
    </rPh>
    <rPh sb="44" eb="46">
      <t>ジュウショウ</t>
    </rPh>
    <rPh sb="46" eb="48">
      <t>カンジャ</t>
    </rPh>
    <rPh sb="49" eb="50">
      <t>カズ</t>
    </rPh>
    <phoneticPr fontId="23"/>
  </si>
  <si>
    <t>③　②のうち退院時（転院時を含む。）に日常生活機能評価が４点
　以上又はＦＩＭ総得点が16点以上改善した人数</t>
    <rPh sb="14" eb="15">
      <t>フク</t>
    </rPh>
    <rPh sb="19" eb="20">
      <t>ニチ</t>
    </rPh>
    <rPh sb="34" eb="35">
      <t>マタ</t>
    </rPh>
    <phoneticPr fontId="23"/>
  </si>
  <si>
    <t>④　重症患者回復率 （ ③ / ② ）</t>
    <rPh sb="2" eb="4">
      <t>ジュウショウ</t>
    </rPh>
    <rPh sb="4" eb="6">
      <t>カンジャ</t>
    </rPh>
    <rPh sb="6" eb="8">
      <t>カイフク</t>
    </rPh>
    <rPh sb="8" eb="9">
      <t>リツ</t>
    </rPh>
    <phoneticPr fontId="23"/>
  </si>
  <si>
    <t>⑤　在宅復帰率　</t>
    <rPh sb="2" eb="4">
      <t>ザイタク</t>
    </rPh>
    <rPh sb="4" eb="6">
      <t>フッキ</t>
    </rPh>
    <rPh sb="6" eb="7">
      <t>リツ</t>
    </rPh>
    <phoneticPr fontId="23"/>
  </si>
  <si>
    <t>２　回復期リハビリテーション病棟入院料３、４又は５を算定している場合</t>
    <rPh sb="2" eb="4">
      <t>カイフク</t>
    </rPh>
    <rPh sb="4" eb="5">
      <t>キ</t>
    </rPh>
    <rPh sb="14" eb="16">
      <t>ビョウトウ</t>
    </rPh>
    <rPh sb="16" eb="19">
      <t>ニュウインリョウ</t>
    </rPh>
    <rPh sb="22" eb="23">
      <t>マタ</t>
    </rPh>
    <rPh sb="26" eb="28">
      <t>サンテイ</t>
    </rPh>
    <rPh sb="32" eb="34">
      <t>バアイ</t>
    </rPh>
    <phoneticPr fontId="23"/>
  </si>
  <si>
    <t>①　１年間の総退院患者数
　　（ 令和　　年　　月　　日 ～ 令和　　年　　月　　日 )</t>
    <rPh sb="3" eb="5">
      <t>ネンカン</t>
    </rPh>
    <rPh sb="6" eb="7">
      <t>ソウ</t>
    </rPh>
    <rPh sb="7" eb="9">
      <t>タイイン</t>
    </rPh>
    <rPh sb="9" eb="12">
      <t>カンジャスウ</t>
    </rPh>
    <phoneticPr fontId="23"/>
  </si>
  <si>
    <t>②  ①のうち、入院時に日常生活機能評価が10点以上又はＦＩＭ総
　得点が55点以下の重症患者の数</t>
    <rPh sb="8" eb="11">
      <t>ニュウインジ</t>
    </rPh>
    <rPh sb="12" eb="14">
      <t>ニチジョウ</t>
    </rPh>
    <rPh sb="14" eb="16">
      <t>セイカツ</t>
    </rPh>
    <rPh sb="16" eb="18">
      <t>キノウ</t>
    </rPh>
    <rPh sb="18" eb="20">
      <t>ヒョウカ</t>
    </rPh>
    <rPh sb="23" eb="24">
      <t>テン</t>
    </rPh>
    <rPh sb="24" eb="26">
      <t>イジョウ</t>
    </rPh>
    <rPh sb="43" eb="45">
      <t>ジュウショウ</t>
    </rPh>
    <rPh sb="45" eb="47">
      <t>カンジャ</t>
    </rPh>
    <rPh sb="48" eb="49">
      <t>カズ</t>
    </rPh>
    <phoneticPr fontId="23"/>
  </si>
  <si>
    <t>③　②のうち退院時（転院時を含む。）に日常生活機能評価が３点
　以上又はＦＩＭ総得点が12点以上改善した人数</t>
    <rPh sb="14" eb="15">
      <t>フク</t>
    </rPh>
    <rPh sb="19" eb="20">
      <t>ニチ</t>
    </rPh>
    <phoneticPr fontId="23"/>
  </si>
  <si>
    <t>［記載上の注意］</t>
    <rPh sb="1" eb="3">
      <t>キサイ</t>
    </rPh>
    <rPh sb="3" eb="4">
      <t>ジョウ</t>
    </rPh>
    <rPh sb="5" eb="7">
      <t>チュウイ</t>
    </rPh>
    <phoneticPr fontId="23"/>
  </si>
  <si>
    <t>※　１、２における「①」について、算定期間は前年の７月１日から当年の６月３０日までとする。</t>
    <rPh sb="22" eb="24">
      <t>ゼンネン</t>
    </rPh>
    <rPh sb="31" eb="33">
      <t>トウネン</t>
    </rPh>
    <phoneticPr fontId="23"/>
  </si>
  <si>
    <t>　　ただし、新規に当該入院料の届出を行うなど、１年に満たない場合は、その届出日以降の期間の結果について記入
　　すること。</t>
    <phoneticPr fontId="23"/>
  </si>
  <si>
    <t>回復期リハビリテーション病棟入院料及び特定機能病院リハビリテーション
病棟入院料におけるリハビリテーション実績指数等に係る報告書</t>
    <phoneticPr fontId="16"/>
  </si>
  <si>
    <t xml:space="preserve">
保険医療機関名</t>
    <rPh sb="1" eb="3">
      <t>ホケン</t>
    </rPh>
    <rPh sb="3" eb="5">
      <t>イリョウ</t>
    </rPh>
    <rPh sb="5" eb="7">
      <t>キカン</t>
    </rPh>
    <rPh sb="7" eb="8">
      <t>メイ</t>
    </rPh>
    <phoneticPr fontId="16"/>
  </si>
  <si>
    <t>届出入院料</t>
    <rPh sb="0" eb="2">
      <t>トドケデ</t>
    </rPh>
    <rPh sb="2" eb="5">
      <t>ニュウインリョウ</t>
    </rPh>
    <phoneticPr fontId="1"/>
  </si>
  <si>
    <t>回復期リハビリテーション病棟入院料</t>
    <rPh sb="0" eb="3">
      <t>カイフクキ</t>
    </rPh>
    <rPh sb="12" eb="14">
      <t>ビョウトウ</t>
    </rPh>
    <rPh sb="14" eb="17">
      <t>ニュウインリョウ</t>
    </rPh>
    <phoneticPr fontId="1"/>
  </si>
  <si>
    <t>特定機能病院リハビリテーション病棟入院料</t>
    <rPh sb="0" eb="2">
      <t>トクテイ</t>
    </rPh>
    <rPh sb="2" eb="4">
      <t>キノウ</t>
    </rPh>
    <rPh sb="4" eb="6">
      <t>ビョウイン</t>
    </rPh>
    <rPh sb="15" eb="20">
      <t>ビョウトウニュウインリョウ</t>
    </rPh>
    <phoneticPr fontId="1"/>
  </si>
  <si>
    <t>※（特定機能病院リハビリテーション病棟入院料を届け出ている場合は、以下における「回復期リハビリテーション病棟入院料」を「特定機能病院リハビリテーション病棟入院料」と読み替えること。）</t>
    <phoneticPr fontId="1"/>
  </si>
  <si>
    <t>１．退棟患者数</t>
    <rPh sb="2" eb="3">
      <t>タイ</t>
    </rPh>
    <rPh sb="3" eb="4">
      <t>トウ</t>
    </rPh>
    <rPh sb="4" eb="7">
      <t>カンジャスウ</t>
    </rPh>
    <phoneticPr fontId="23"/>
  </si>
  <si>
    <t>①</t>
  </si>
  <si>
    <t>②</t>
  </si>
  <si>
    <t>前月までの６か月間に回復期リハビリテーション病棟から退棟した患者数</t>
  </si>
  <si>
    <t>２．１日当たりのリハビリテーション提供単位数</t>
    <rPh sb="3" eb="4">
      <t>ニチ</t>
    </rPh>
    <rPh sb="4" eb="5">
      <t>ア</t>
    </rPh>
    <rPh sb="17" eb="19">
      <t>テイキョウ</t>
    </rPh>
    <rPh sb="19" eb="22">
      <t>タンイスウ</t>
    </rPh>
    <phoneticPr fontId="23"/>
  </si>
  <si>
    <t>③</t>
  </si>
  <si>
    <t>前月までの６か月間に回復期リハビリテーション病棟に入院していた回復期リハビリテーションを要する状態の患者の延べ入院日数</t>
  </si>
  <si>
    <t>日</t>
    <rPh sb="0" eb="1">
      <t>ヒ</t>
    </rPh>
    <phoneticPr fontId="23"/>
  </si>
  <si>
    <t>④</t>
  </si>
  <si>
    <t>前月までの６か月間に③の患者に対して提供された疾患別リハビリテーションの総単位数（ⅰ＋ⅱ＋ⅲ＋ⅳ＋ⅴ）</t>
  </si>
  <si>
    <t>単位</t>
    <rPh sb="0" eb="2">
      <t>タンイ</t>
    </rPh>
    <phoneticPr fontId="23"/>
  </si>
  <si>
    <t>再掲</t>
  </si>
  <si>
    <t>ⅰ</t>
  </si>
  <si>
    <t>前月までの６か月間に③の患者に対して提供された心大血管疾患リハビリテーションの総単位数</t>
  </si>
  <si>
    <t>ⅱ</t>
  </si>
  <si>
    <t>前月までの６か月間に③の患者に対して提供された脳血管疾患等リハビリテーションの総単位数</t>
  </si>
  <si>
    <t>ⅲ</t>
  </si>
  <si>
    <t>前月までの６か月間に③の患者に対して提供された廃用症候群リハビリテーションの総単位数</t>
  </si>
  <si>
    <t>ⅳ</t>
  </si>
  <si>
    <t>前月までの６か月間に③の患者に対して提供された運動器リハビリテーションの総単位数</t>
  </si>
  <si>
    <t>ⅴ</t>
  </si>
  <si>
    <t>前月までの６か月間に③の患者に対して提供された呼吸器リハビリテーションの総単位数</t>
  </si>
  <si>
    <t>１日当たりのリハビリテーション提供単位数
（④／③）</t>
    <phoneticPr fontId="23"/>
  </si>
  <si>
    <t>３．リハビリテーション実績指数</t>
    <rPh sb="11" eb="13">
      <t>ジッセキ</t>
    </rPh>
    <rPh sb="13" eb="15">
      <t>シスウ</t>
    </rPh>
    <phoneticPr fontId="23"/>
  </si>
  <si>
    <t>⑥</t>
  </si>
  <si>
    <t>前月までの６か月間に回復期リハビリテーション病棟を退棟した回復期リハビリテーションを要する状態の患者数</t>
  </si>
  <si>
    <t>⑦</t>
  </si>
  <si>
    <t>⑥のうち、リハビリテーション実績指数の計算対象とした患者数</t>
  </si>
  <si>
    <t>⑧</t>
  </si>
  <si>
    <t>⑦の患者の退棟時のＦＩＭ得点（運動項目）から入棟時のＦＩＭ得点（運動項目）を控除したものの総和</t>
  </si>
  <si>
    <t>点</t>
    <rPh sb="0" eb="1">
      <t>テン</t>
    </rPh>
    <phoneticPr fontId="23"/>
  </si>
  <si>
    <t>⑨</t>
  </si>
  <si>
    <t>⑦の各患者の入棟から退棟までの日数を、当該患者の入棟時の状態に応じた回復期リハビリテーション病棟入院料の算定日数上限で除したものの総和</t>
  </si>
  <si>
    <t>⑩</t>
  </si>
  <si>
    <t>リハビリテーション実績指数（⑧／⑨）</t>
  </si>
  <si>
    <t>４．除外患者について（届出の前月までの６か月について以下を記入する。）</t>
    <rPh sb="2" eb="4">
      <t>ジョガイ</t>
    </rPh>
    <rPh sb="4" eb="6">
      <t>カンジャ</t>
    </rPh>
    <rPh sb="11" eb="13">
      <t>トドケデ</t>
    </rPh>
    <rPh sb="14" eb="16">
      <t>ゼンゲツ</t>
    </rPh>
    <rPh sb="21" eb="22">
      <t>ゲツ</t>
    </rPh>
    <rPh sb="26" eb="28">
      <t>イカ</t>
    </rPh>
    <rPh sb="29" eb="31">
      <t>キニュウ</t>
    </rPh>
    <phoneticPr fontId="23"/>
  </si>
  <si>
    <t>⑪</t>
    <phoneticPr fontId="23"/>
  </si>
  <si>
    <t>届出の前月までの６ヶ月</t>
    <phoneticPr fontId="23"/>
  </si>
  <si>
    <t>⑫</t>
    <phoneticPr fontId="23"/>
  </si>
  <si>
    <t>入棟患者数</t>
    <phoneticPr fontId="23"/>
  </si>
  <si>
    <t>⑬</t>
    <phoneticPr fontId="23"/>
  </si>
  <si>
    <t>高次脳機能障害患者が退棟患者数の４０％
以上であることによる除外の有無</t>
    <phoneticPr fontId="23"/>
  </si>
  <si>
    <t>有 ・ 無</t>
    <phoneticPr fontId="23"/>
  </si>
  <si>
    <t>⑭</t>
    <phoneticPr fontId="23"/>
  </si>
  <si>
    <t>⑬による除外がある場合は除外後の入棟患者数（⑬が有の場合のみ）</t>
    <phoneticPr fontId="23"/>
  </si>
  <si>
    <t>⑮</t>
    <phoneticPr fontId="23"/>
  </si>
  <si>
    <t>リハビリテーション実績指数の計算対象から除外した患者数</t>
    <phoneticPr fontId="23"/>
  </si>
  <si>
    <t>⑯</t>
    <phoneticPr fontId="23"/>
  </si>
  <si>
    <t>除外割合
（⑮÷（⑫又は⑭））</t>
    <phoneticPr fontId="23"/>
  </si>
  <si>
    <t>%</t>
    <phoneticPr fontId="23"/>
  </si>
  <si>
    <t>５．高次脳機能障害患者が４０％以上であることによる除外について（⑬が有の場合には、それぞ
　れ⑪の７か月前から前月までの６か月間の状況について記入。）</t>
    <phoneticPr fontId="23"/>
  </si>
  <si>
    <t>※（　　）にはそれぞれ⑪の前月を記載</t>
    <phoneticPr fontId="23"/>
  </si>
  <si>
    <t>⑰</t>
    <phoneticPr fontId="23"/>
  </si>
  <si>
    <t>６か月間の退棟患者数</t>
    <phoneticPr fontId="23"/>
  </si>
  <si>
    <t>⑱</t>
    <phoneticPr fontId="23"/>
  </si>
  <si>
    <t>⑰のうち、高次脳機能障害の患者数</t>
    <phoneticPr fontId="23"/>
  </si>
  <si>
    <t>⑲</t>
    <phoneticPr fontId="23"/>
  </si>
  <si>
    <t>高次脳機能障害患者の割合
（⑱÷⑰）</t>
    <phoneticPr fontId="23"/>
  </si>
  <si>
    <t>６．前月の外来患者に対するリハビリテーション又は訪問リハビリテーション指導の実施　　　</t>
    <phoneticPr fontId="23"/>
  </si>
  <si>
    <t>あり</t>
    <phoneticPr fontId="23"/>
  </si>
  <si>
    <t>なし</t>
    <phoneticPr fontId="23"/>
  </si>
  <si>
    <t>１．①については、毎年７月に報告する際には、前年10 月、当該年１月、４月及び７月について記入する。別の月に報告する際には、報告を行う月及び報告を行う月以前で１月、４月、７月及び10 月のうち直近の月について記入する。ただし、新規に当該入院料の届出を行うなど、当該月について算出を行っていない項目については、記入は不要である。
２．②はリハビリテーション実績指数の計算対象となったものに限る。
３．④は選定療養として行われたもの及びその費用が回復期リハビリテーション病棟入院料に包括されたものを除く。
４．⑫は入棟時に回復期リハビリテーションを要する状態であったものに限る。
５．⑮の除外患者数は、入棟日においてＦＩＭ運動項目の得点が20 点以下若しくは76 点以上、ＦＩＭ認
   知項目の得点が24 点以下、又は年齢が80 歳以上であったことによりリハビリテーション実績指数の
   計算対象から除外したものに限る。
６．⑯の除外割合は、⑬が「有」の場合は⑮÷⑭、「無」の場合は⑮÷⑫とする。
７．⑰は在棟中に回復期リハビリテーション病棟入院料を算定した患者に限る。
８．⑬、⑱、⑲の高次脳機能障害とは、「基本診療料の施設基準等」別表第九に掲げる「高次脳機能障
  害を伴った重症脳血管障害、重度の頸髄損傷及び頭部外傷を含む多部位外傷の場合」に該当する、
  回復期リハビリテーション入院料が算定開始日から起算して180日以内まで算定できるものに限る。
９．「前月の外来患者に対するリハビリテーション又は訪問リハビリテーション指導の実施」については
  「あり」又は「なし」の該当するものを○で囲むこと。</t>
    <phoneticPr fontId="1"/>
  </si>
  <si>
    <t xml:space="preserve">様式52の２ </t>
  </si>
  <si>
    <t xml:space="preserve">緩和ケア病棟入院料１に係る報告書 </t>
    <phoneticPr fontId="1"/>
  </si>
  <si>
    <t>保険医療機関名</t>
    <phoneticPr fontId="23"/>
  </si>
  <si>
    <t xml:space="preserve">１．前年度に当該病棟に入院した患者について、患者等が文書又は口頭で入院の意思表示を行った日から入院までの期間の平均 </t>
    <phoneticPr fontId="23"/>
  </si>
  <si>
    <t>日</t>
    <rPh sb="0" eb="1">
      <t>ニチ</t>
    </rPh>
    <phoneticPr fontId="1"/>
  </si>
  <si>
    <t xml:space="preserve">２．前年度に当該病棟から退院した患者について、転院、転棟又は死亡のため退院した患者以外の患者の割合 </t>
    <phoneticPr fontId="23"/>
  </si>
  <si>
    <t xml:space="preserve">前年度に当該病棟から退院した全患者数 </t>
    <phoneticPr fontId="23"/>
  </si>
  <si>
    <t xml:space="preserve">① </t>
  </si>
  <si>
    <t xml:space="preserve">人 </t>
  </si>
  <si>
    <t xml:space="preserve">転院又は転棟のため退院した患者数 </t>
  </si>
  <si>
    <t xml:space="preserve">② </t>
  </si>
  <si>
    <t xml:space="preserve">死亡のため退院した患者数 </t>
  </si>
  <si>
    <t xml:space="preserve">③ </t>
  </si>
  <si>
    <t xml:space="preserve">前年度に当該病棟から退院した患者について、転院、転棟又は死亡のため退院した患者以外の患者の割合（ （①－②－③）／① ） </t>
    <phoneticPr fontId="23"/>
  </si>
  <si>
    <t xml:space="preserve">％ </t>
  </si>
  <si>
    <t>人</t>
    <rPh sb="0" eb="1">
      <t>ニン</t>
    </rPh>
    <phoneticPr fontId="1"/>
  </si>
  <si>
    <t>⑨</t>
    <phoneticPr fontId="1"/>
  </si>
  <si>
    <t>［記載上の注意］</t>
  </si>
  <si>
    <t>件</t>
  </si>
  <si>
    <t>⑤</t>
  </si>
  <si>
    <t>割</t>
    <rPh sb="0" eb="1">
      <t>ワリ</t>
    </rPh>
    <phoneticPr fontId="1"/>
  </si>
  <si>
    <t>新規患者（措置入院患者、鑑定入院患者及び医療観察法入院患者を含む）の延べ入院日数　②</t>
  </si>
  <si>
    <t>（別紙様式１７の１）</t>
  </si>
  <si>
    <t>地域医療体制確保加算に係る報告書</t>
  </si>
  <si>
    <t>入院基本料又は特定入院料
(プルダウン、または、「別表」から選択すること。欄が足りない場合には余白等に追記すること。)</t>
    <rPh sb="25" eb="27">
      <t>ベッピョウ</t>
    </rPh>
    <rPh sb="30" eb="32">
      <t>センタク</t>
    </rPh>
    <phoneticPr fontId="6"/>
  </si>
  <si>
    <t>病棟（室）数</t>
  </si>
  <si>
    <t>病床数</t>
  </si>
  <si>
    <t xml:space="preserve">棟(室) </t>
  </si>
  <si>
    <t>　　　床</t>
  </si>
  <si>
    <t>１　当該加算の届出を行う病棟の種別及び病床数</t>
    <phoneticPr fontId="6"/>
  </si>
  <si>
    <t>２　救急用の自動車等による搬送実績</t>
    <phoneticPr fontId="6"/>
  </si>
  <si>
    <t>上記期間における救急用の自動車等による搬送件数：</t>
  </si>
  <si>
    <t>（　　　　　　）件</t>
    <phoneticPr fontId="6"/>
  </si>
  <si>
    <t>上記搬送件数の「新型コロナウイルス感染症に係る診療報酬上の臨時的な取扱いについて（その２６）」に示す取扱い等への該当の有無</t>
    <rPh sb="0" eb="2">
      <t>ジョウキ</t>
    </rPh>
    <rPh sb="59" eb="61">
      <t>ウム</t>
    </rPh>
    <phoneticPr fontId="6"/>
  </si>
  <si>
    <t>　有　　</t>
    <rPh sb="1" eb="2">
      <t>ア</t>
    </rPh>
    <phoneticPr fontId="6"/>
  </si>
  <si>
    <t>無　</t>
    <rPh sb="0" eb="1">
      <t>ナ</t>
    </rPh>
    <phoneticPr fontId="6"/>
  </si>
  <si>
    <t>３　届出状況</t>
    <phoneticPr fontId="6"/>
  </si>
  <si>
    <t>　　　</t>
    <phoneticPr fontId="6"/>
  </si>
  <si>
    <t>「Ａ３０３」総合周産期特定集中治療室管理料</t>
    <phoneticPr fontId="6"/>
  </si>
  <si>
    <t>４　指定状況</t>
    <phoneticPr fontId="6"/>
  </si>
  <si>
    <t>　</t>
    <phoneticPr fontId="6"/>
  </si>
  <si>
    <t>地域周産期母子医療センター</t>
    <phoneticPr fontId="6"/>
  </si>
  <si>
    <t>５　病院勤務医の負担の軽減及び処遇の改善に資する体制</t>
    <phoneticPr fontId="6"/>
  </si>
  <si>
    <t>様式１７の２に記載すること。</t>
    <rPh sb="7" eb="9">
      <t>キサイ</t>
    </rPh>
    <phoneticPr fontId="6"/>
  </si>
  <si>
    <t>　１  「１」については、「病棟（室）数」欄には入院基本料又は特定入院料の区分毎の病棟（室）数を、「病床数」欄には同一区分の病棟（室）の病床数を合計した数を、「合計」欄には、全ての区分の病棟（室）の病床数を合計した数を、それぞれ記載すること。欄が足りない場合には余白等に追記すること。</t>
  </si>
  <si>
    <t>　３　様式１７の２を添付すること。</t>
    <phoneticPr fontId="6"/>
  </si>
  <si>
    <t>別表　入院基本料又は特定入院料　【様式17-1】</t>
    <rPh sb="0" eb="2">
      <t>ベッピョウ</t>
    </rPh>
    <rPh sb="17" eb="19">
      <t>ヨウシキ</t>
    </rPh>
    <phoneticPr fontId="23"/>
  </si>
  <si>
    <t>項番</t>
    <rPh sb="0" eb="2">
      <t>コウバン</t>
    </rPh>
    <phoneticPr fontId="23"/>
  </si>
  <si>
    <t>入院基本料又は特定入院料</t>
    <phoneticPr fontId="23"/>
  </si>
  <si>
    <t>急性期一般入院基本料（入院料１）</t>
    <rPh sb="0" eb="10">
      <t>キュウセイキイッパンニュウインキホンリョウ</t>
    </rPh>
    <rPh sb="11" eb="14">
      <t>ニュウインリョウ</t>
    </rPh>
    <phoneticPr fontId="27"/>
  </si>
  <si>
    <t>有床診療所療養病床入院基本料Ｅ</t>
    <rPh sb="0" eb="5">
      <t>ユウショウシンリョウジョ</t>
    </rPh>
    <rPh sb="5" eb="7">
      <t>リョウヨウ</t>
    </rPh>
    <rPh sb="7" eb="9">
      <t>ビョウショウ</t>
    </rPh>
    <rPh sb="9" eb="11">
      <t>ニュウイン</t>
    </rPh>
    <rPh sb="11" eb="14">
      <t>キホンリョウ</t>
    </rPh>
    <phoneticPr fontId="27"/>
  </si>
  <si>
    <t>急性期一般入院基本料（入院料２）</t>
    <rPh sb="0" eb="10">
      <t>キュウセイキイッパンニュウインキホンリョウ</t>
    </rPh>
    <rPh sb="11" eb="14">
      <t>ニュウインリョウ</t>
    </rPh>
    <phoneticPr fontId="27"/>
  </si>
  <si>
    <t>救命救急入院料１</t>
    <rPh sb="0" eb="2">
      <t>キュウメイ</t>
    </rPh>
    <rPh sb="2" eb="4">
      <t>キュウキュウ</t>
    </rPh>
    <rPh sb="4" eb="7">
      <t>ニュウインリョウ</t>
    </rPh>
    <phoneticPr fontId="27"/>
  </si>
  <si>
    <t>急性期一般入院基本料（入院料３）</t>
    <rPh sb="0" eb="10">
      <t>キュウセイキイッパンニュウインキホンリョウ</t>
    </rPh>
    <rPh sb="11" eb="14">
      <t>ニュウインリョウ</t>
    </rPh>
    <phoneticPr fontId="27"/>
  </si>
  <si>
    <t>救命救急入院料２</t>
    <rPh sb="0" eb="7">
      <t>キュウメイキュウキュウニュウインリョウ</t>
    </rPh>
    <phoneticPr fontId="27"/>
  </si>
  <si>
    <t>急性期一般入院基本料（入院料４）</t>
    <rPh sb="0" eb="10">
      <t>キュウセイキイッパンニュウインキホンリョウ</t>
    </rPh>
    <rPh sb="11" eb="14">
      <t>ニュウインリョウ</t>
    </rPh>
    <phoneticPr fontId="27"/>
  </si>
  <si>
    <t>救命救急入院料３</t>
    <rPh sb="0" eb="7">
      <t>キュウメイキュウキュウニュウインリョウ</t>
    </rPh>
    <phoneticPr fontId="27"/>
  </si>
  <si>
    <t>急性期一般入院基本料（入院料５）</t>
    <rPh sb="0" eb="10">
      <t>キュウセイキイッパンニュウインキホンリョウ</t>
    </rPh>
    <rPh sb="11" eb="14">
      <t>ニュウインリョウ</t>
    </rPh>
    <phoneticPr fontId="27"/>
  </si>
  <si>
    <t>救命救急入院料４</t>
    <rPh sb="0" eb="7">
      <t>キュウメイキュウキュウニュウインリョウ</t>
    </rPh>
    <phoneticPr fontId="27"/>
  </si>
  <si>
    <t>急性期一般入院基本料（入院料６）</t>
    <rPh sb="0" eb="10">
      <t>キュウセイキイッパンニュウインキホンリョウ</t>
    </rPh>
    <rPh sb="11" eb="14">
      <t>ニュウインリョウ</t>
    </rPh>
    <phoneticPr fontId="27"/>
  </si>
  <si>
    <t>特定集中治療室管理料１</t>
    <rPh sb="0" eb="2">
      <t>トクテイ</t>
    </rPh>
    <rPh sb="2" eb="4">
      <t>シュウチュウ</t>
    </rPh>
    <rPh sb="4" eb="7">
      <t>チリョウシツ</t>
    </rPh>
    <rPh sb="7" eb="10">
      <t>カンリリョウ</t>
    </rPh>
    <phoneticPr fontId="27"/>
  </si>
  <si>
    <t>地域一般入院基本料（入院料１）</t>
    <rPh sb="0" eb="2">
      <t>チイキ</t>
    </rPh>
    <rPh sb="2" eb="4">
      <t>イッパン</t>
    </rPh>
    <rPh sb="4" eb="6">
      <t>ニュウイン</t>
    </rPh>
    <rPh sb="6" eb="9">
      <t>キホンリョウ</t>
    </rPh>
    <rPh sb="10" eb="13">
      <t>ニュウインリョウ</t>
    </rPh>
    <phoneticPr fontId="27"/>
  </si>
  <si>
    <t>特定集中治療室管理料２</t>
    <rPh sb="0" eb="2">
      <t>トクテイ</t>
    </rPh>
    <rPh sb="2" eb="4">
      <t>シュウチュウ</t>
    </rPh>
    <rPh sb="4" eb="7">
      <t>チリョウシツ</t>
    </rPh>
    <rPh sb="7" eb="10">
      <t>カンリリョウ</t>
    </rPh>
    <phoneticPr fontId="27"/>
  </si>
  <si>
    <t>地域一般入院基本料（入院料２）</t>
    <rPh sb="0" eb="2">
      <t>チイキ</t>
    </rPh>
    <rPh sb="2" eb="4">
      <t>イッパン</t>
    </rPh>
    <rPh sb="4" eb="6">
      <t>ニュウイン</t>
    </rPh>
    <rPh sb="6" eb="9">
      <t>キホンリョウ</t>
    </rPh>
    <rPh sb="10" eb="13">
      <t>ニュウインリョウ</t>
    </rPh>
    <phoneticPr fontId="27"/>
  </si>
  <si>
    <t>特定集中治療室管理料３</t>
    <rPh sb="0" eb="10">
      <t>トクテイシュウチュウチリョウシツカンリリョウ</t>
    </rPh>
    <phoneticPr fontId="27"/>
  </si>
  <si>
    <t>地域一般入院基本料（入院料３）</t>
    <rPh sb="0" eb="2">
      <t>チイキ</t>
    </rPh>
    <rPh sb="2" eb="4">
      <t>イッパン</t>
    </rPh>
    <rPh sb="4" eb="6">
      <t>ニュウイン</t>
    </rPh>
    <rPh sb="6" eb="9">
      <t>キホンリョウ</t>
    </rPh>
    <rPh sb="10" eb="13">
      <t>ニュウインリョウ</t>
    </rPh>
    <phoneticPr fontId="27"/>
  </si>
  <si>
    <t>特定集中治療室管理料４</t>
    <rPh sb="0" eb="10">
      <t>トクテイシュウチュウチリョウシツカンリリョウ</t>
    </rPh>
    <phoneticPr fontId="27"/>
  </si>
  <si>
    <t>療養病棟入院基本料（入院料１）</t>
    <rPh sb="0" eb="2">
      <t>リョウヨウ</t>
    </rPh>
    <rPh sb="2" eb="4">
      <t>ビョウトウ</t>
    </rPh>
    <rPh sb="4" eb="6">
      <t>ニュウイン</t>
    </rPh>
    <rPh sb="6" eb="9">
      <t>キホンリョウ</t>
    </rPh>
    <rPh sb="10" eb="13">
      <t>ニュウインリョウ</t>
    </rPh>
    <phoneticPr fontId="27"/>
  </si>
  <si>
    <t>ハイケアユニット入院医療管理料１</t>
    <rPh sb="8" eb="10">
      <t>ニュウイン</t>
    </rPh>
    <rPh sb="10" eb="12">
      <t>イリョウ</t>
    </rPh>
    <rPh sb="12" eb="15">
      <t>カンリリョウ</t>
    </rPh>
    <phoneticPr fontId="27"/>
  </si>
  <si>
    <t>療養病棟入院基本料（入院料２）</t>
    <rPh sb="0" eb="2">
      <t>リョウヨウ</t>
    </rPh>
    <rPh sb="2" eb="4">
      <t>ビョウトウ</t>
    </rPh>
    <rPh sb="4" eb="6">
      <t>ニュウイン</t>
    </rPh>
    <rPh sb="6" eb="9">
      <t>キホンリョウ</t>
    </rPh>
    <rPh sb="10" eb="13">
      <t>ニュウインリョウ</t>
    </rPh>
    <phoneticPr fontId="27"/>
  </si>
  <si>
    <t>ハイケアユニット入院医療管理料２</t>
    <rPh sb="8" eb="10">
      <t>ニュウイン</t>
    </rPh>
    <rPh sb="10" eb="12">
      <t>イリョウ</t>
    </rPh>
    <rPh sb="12" eb="15">
      <t>カンリリョウ</t>
    </rPh>
    <phoneticPr fontId="27"/>
  </si>
  <si>
    <t>結核病棟入院基本料（７対１）</t>
    <rPh sb="0" eb="2">
      <t>ケッカク</t>
    </rPh>
    <rPh sb="2" eb="4">
      <t>ビョウトウ</t>
    </rPh>
    <rPh sb="4" eb="6">
      <t>ニュウイン</t>
    </rPh>
    <rPh sb="6" eb="9">
      <t>キホンリョウ</t>
    </rPh>
    <rPh sb="11" eb="12">
      <t>タイ</t>
    </rPh>
    <phoneticPr fontId="27"/>
  </si>
  <si>
    <t>脳卒中ケアユニット入院医療管理料</t>
    <rPh sb="0" eb="3">
      <t>ノウソッチュウ</t>
    </rPh>
    <rPh sb="9" eb="11">
      <t>ニュウイン</t>
    </rPh>
    <rPh sb="11" eb="13">
      <t>イリョウ</t>
    </rPh>
    <rPh sb="13" eb="16">
      <t>カンリリョウ</t>
    </rPh>
    <phoneticPr fontId="27"/>
  </si>
  <si>
    <t>結核病棟入院基本料（10対１）</t>
    <rPh sb="0" eb="2">
      <t>ケッカク</t>
    </rPh>
    <rPh sb="2" eb="4">
      <t>ビョウトウ</t>
    </rPh>
    <rPh sb="4" eb="6">
      <t>ニュウイン</t>
    </rPh>
    <rPh sb="6" eb="9">
      <t>キホンリョウ</t>
    </rPh>
    <rPh sb="12" eb="13">
      <t>タイ</t>
    </rPh>
    <phoneticPr fontId="27"/>
  </si>
  <si>
    <t>小児特定集中治療室管理料</t>
    <rPh sb="0" eb="12">
      <t>ショウニトクテイシュウチュウチリョウシツカンリリョウ</t>
    </rPh>
    <phoneticPr fontId="27"/>
  </si>
  <si>
    <t>結核病棟入院基本料（13対１）</t>
    <rPh sb="0" eb="2">
      <t>ケッカク</t>
    </rPh>
    <rPh sb="2" eb="4">
      <t>ビョウトウ</t>
    </rPh>
    <rPh sb="4" eb="6">
      <t>ニュウイン</t>
    </rPh>
    <rPh sb="6" eb="9">
      <t>キホンリョウ</t>
    </rPh>
    <rPh sb="12" eb="13">
      <t>タイ</t>
    </rPh>
    <phoneticPr fontId="27"/>
  </si>
  <si>
    <t>新生児特定集中治療室管理料１</t>
    <rPh sb="0" eb="3">
      <t>シンセイジ</t>
    </rPh>
    <rPh sb="3" eb="13">
      <t>トクテイシュウチュウチリョウシツカンリリョウ</t>
    </rPh>
    <phoneticPr fontId="27"/>
  </si>
  <si>
    <t>結核病棟入院基本料（15対１）</t>
    <rPh sb="0" eb="2">
      <t>ケッカク</t>
    </rPh>
    <rPh sb="2" eb="4">
      <t>ビョウトウ</t>
    </rPh>
    <rPh sb="4" eb="6">
      <t>ニュウイン</t>
    </rPh>
    <rPh sb="6" eb="9">
      <t>キホンリョウ</t>
    </rPh>
    <rPh sb="12" eb="13">
      <t>タイ</t>
    </rPh>
    <phoneticPr fontId="27"/>
  </si>
  <si>
    <t>新生児特定集中治療室管理料２</t>
    <rPh sb="0" eb="3">
      <t>シンセイジ</t>
    </rPh>
    <rPh sb="3" eb="13">
      <t>トクテイシュウチュウチリョウシツカンリリョウ</t>
    </rPh>
    <phoneticPr fontId="27"/>
  </si>
  <si>
    <t>結核病棟入院基本料（18対１）</t>
    <rPh sb="0" eb="2">
      <t>ケッカク</t>
    </rPh>
    <rPh sb="2" eb="4">
      <t>ビョウトウ</t>
    </rPh>
    <rPh sb="4" eb="6">
      <t>ニュウイン</t>
    </rPh>
    <rPh sb="6" eb="9">
      <t>キホンリョウ</t>
    </rPh>
    <rPh sb="12" eb="13">
      <t>タイ</t>
    </rPh>
    <phoneticPr fontId="2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</si>
  <si>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27"/>
  </si>
  <si>
    <t>結核病棟入院基本料（20対１）</t>
    <rPh sb="0" eb="2">
      <t>ケッカク</t>
    </rPh>
    <rPh sb="2" eb="4">
      <t>ビョウトウ</t>
    </rPh>
    <rPh sb="4" eb="6">
      <t>ニュウイン</t>
    </rPh>
    <rPh sb="6" eb="9">
      <t>キホンリョウ</t>
    </rPh>
    <rPh sb="12" eb="13">
      <t>タイ</t>
    </rPh>
    <phoneticPr fontId="2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</si>
  <si>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27"/>
  </si>
  <si>
    <t>精神病棟入院基本料（10対１）</t>
    <rPh sb="0" eb="2">
      <t>セイシン</t>
    </rPh>
    <rPh sb="2" eb="4">
      <t>ビョウトウ</t>
    </rPh>
    <rPh sb="4" eb="6">
      <t>ニュウイン</t>
    </rPh>
    <rPh sb="6" eb="9">
      <t>キホンリョウ</t>
    </rPh>
    <rPh sb="12" eb="13">
      <t>タイ</t>
    </rPh>
    <phoneticPr fontId="27"/>
  </si>
  <si>
    <t>新生児治療回復室入院医療管理料</t>
    <rPh sb="0" eb="3">
      <t>シンセイジ</t>
    </rPh>
    <rPh sb="3" eb="15">
      <t>チリョウカイフクシツニュウインイリョウカンリリョウ</t>
    </rPh>
    <phoneticPr fontId="27"/>
  </si>
  <si>
    <t>精神病棟入院基本料（13対１）</t>
    <rPh sb="0" eb="2">
      <t>セイシン</t>
    </rPh>
    <rPh sb="2" eb="4">
      <t>ビョウトウ</t>
    </rPh>
    <rPh sb="4" eb="6">
      <t>ニュウイン</t>
    </rPh>
    <rPh sb="6" eb="9">
      <t>キホンリョウ</t>
    </rPh>
    <rPh sb="12" eb="13">
      <t>タイ</t>
    </rPh>
    <phoneticPr fontId="27"/>
  </si>
  <si>
    <t>一類感染症患者入院医療管理料</t>
    <rPh sb="0" eb="2">
      <t>イチルイ</t>
    </rPh>
    <rPh sb="2" eb="5">
      <t>カンセンショウ</t>
    </rPh>
    <rPh sb="5" eb="7">
      <t>カンジャ</t>
    </rPh>
    <rPh sb="7" eb="9">
      <t>ニュウイン</t>
    </rPh>
    <rPh sb="9" eb="11">
      <t>イリョウ</t>
    </rPh>
    <rPh sb="11" eb="14">
      <t>カンリリョウ</t>
    </rPh>
    <phoneticPr fontId="27"/>
  </si>
  <si>
    <t>精神病棟入院基本料（15対１）</t>
    <rPh sb="0" eb="2">
      <t>セイシン</t>
    </rPh>
    <rPh sb="2" eb="4">
      <t>ビョウトウ</t>
    </rPh>
    <rPh sb="4" eb="6">
      <t>ニュウイン</t>
    </rPh>
    <rPh sb="6" eb="9">
      <t>キホンリョウ</t>
    </rPh>
    <rPh sb="12" eb="13">
      <t>タイ</t>
    </rPh>
    <phoneticPr fontId="27"/>
  </si>
  <si>
    <t>特殊疾患入院医療管理料</t>
    <rPh sb="0" eb="2">
      <t>トクシュ</t>
    </rPh>
    <rPh sb="2" eb="4">
      <t>シッカン</t>
    </rPh>
    <rPh sb="4" eb="6">
      <t>ニュウイン</t>
    </rPh>
    <rPh sb="6" eb="8">
      <t>イリョウ</t>
    </rPh>
    <rPh sb="8" eb="11">
      <t>カンリリョウ</t>
    </rPh>
    <phoneticPr fontId="27"/>
  </si>
  <si>
    <t>精神病棟入院基本料（18対１）</t>
    <rPh sb="0" eb="2">
      <t>セイシン</t>
    </rPh>
    <rPh sb="2" eb="4">
      <t>ビョウトウ</t>
    </rPh>
    <rPh sb="4" eb="6">
      <t>ニュウイン</t>
    </rPh>
    <rPh sb="6" eb="9">
      <t>キホンリョウ</t>
    </rPh>
    <rPh sb="12" eb="13">
      <t>タイ</t>
    </rPh>
    <phoneticPr fontId="27"/>
  </si>
  <si>
    <t>小児入院医療管理料１</t>
    <rPh sb="0" eb="2">
      <t>ショウニ</t>
    </rPh>
    <rPh sb="2" eb="4">
      <t>ニュウイン</t>
    </rPh>
    <rPh sb="4" eb="6">
      <t>イリョウ</t>
    </rPh>
    <rPh sb="6" eb="9">
      <t>カンリリョウ</t>
    </rPh>
    <phoneticPr fontId="27"/>
  </si>
  <si>
    <t>精神病棟入院基本料（20対１）</t>
    <rPh sb="0" eb="2">
      <t>セイシン</t>
    </rPh>
    <rPh sb="2" eb="4">
      <t>ビョウトウ</t>
    </rPh>
    <rPh sb="4" eb="6">
      <t>ニュウイン</t>
    </rPh>
    <rPh sb="6" eb="9">
      <t>キホンリョウ</t>
    </rPh>
    <rPh sb="12" eb="13">
      <t>タイ</t>
    </rPh>
    <phoneticPr fontId="27"/>
  </si>
  <si>
    <t>小児入院医療管理料２</t>
    <rPh sb="0" eb="2">
      <t>ショウニ</t>
    </rPh>
    <rPh sb="2" eb="4">
      <t>ニュウイン</t>
    </rPh>
    <rPh sb="4" eb="6">
      <t>イリョウ</t>
    </rPh>
    <rPh sb="6" eb="9">
      <t>カンリリョウ</t>
    </rPh>
    <phoneticPr fontId="27"/>
  </si>
  <si>
    <t>特定機能病院入院基本料（一般病棟・７対１）</t>
    <rPh sb="12" eb="14">
      <t>イッパン</t>
    </rPh>
    <rPh sb="14" eb="16">
      <t>ビョウトウ</t>
    </rPh>
    <rPh sb="18" eb="19">
      <t>タイ</t>
    </rPh>
    <phoneticPr fontId="27"/>
  </si>
  <si>
    <t>小児入院医療管理料３</t>
    <rPh sb="0" eb="2">
      <t>ショウニ</t>
    </rPh>
    <rPh sb="2" eb="4">
      <t>ニュウイン</t>
    </rPh>
    <rPh sb="4" eb="6">
      <t>イリョウ</t>
    </rPh>
    <rPh sb="6" eb="9">
      <t>カンリリョウ</t>
    </rPh>
    <phoneticPr fontId="27"/>
  </si>
  <si>
    <t>特定機能病院入院基本料（一般病棟・10対１）</t>
    <rPh sb="12" eb="14">
      <t>イッパン</t>
    </rPh>
    <rPh sb="14" eb="16">
      <t>ビョウトウ</t>
    </rPh>
    <rPh sb="19" eb="20">
      <t>タイ</t>
    </rPh>
    <phoneticPr fontId="27"/>
  </si>
  <si>
    <t>小児入院医療管理料４</t>
    <rPh sb="0" eb="2">
      <t>ショウニ</t>
    </rPh>
    <rPh sb="2" eb="4">
      <t>ニュウイン</t>
    </rPh>
    <rPh sb="4" eb="6">
      <t>イリョウ</t>
    </rPh>
    <rPh sb="6" eb="9">
      <t>カンリリョウ</t>
    </rPh>
    <phoneticPr fontId="27"/>
  </si>
  <si>
    <t>特定機能病院入院基本料（結核病棟・７対１）</t>
    <rPh sb="12" eb="14">
      <t>ケッカク</t>
    </rPh>
    <rPh sb="14" eb="16">
      <t>ビョウトウ</t>
    </rPh>
    <rPh sb="18" eb="19">
      <t>タイ</t>
    </rPh>
    <phoneticPr fontId="27"/>
  </si>
  <si>
    <t>小児入院医療管理料５</t>
    <rPh sb="0" eb="2">
      <t>ショウニ</t>
    </rPh>
    <rPh sb="2" eb="4">
      <t>ニュウイン</t>
    </rPh>
    <rPh sb="4" eb="6">
      <t>イリョウ</t>
    </rPh>
    <rPh sb="6" eb="9">
      <t>カンリリョウ</t>
    </rPh>
    <phoneticPr fontId="27"/>
  </si>
  <si>
    <t>特定機能病院入院基本料（結核病棟・10対１）</t>
    <rPh sb="19" eb="20">
      <t>タイ</t>
    </rPh>
    <phoneticPr fontId="27"/>
  </si>
  <si>
    <t>回復期リハビリテーション病棟入院料１</t>
    <rPh sb="0" eb="2">
      <t>カイフク</t>
    </rPh>
    <rPh sb="2" eb="3">
      <t>キ</t>
    </rPh>
    <rPh sb="12" eb="17">
      <t>ビョウトウニュウインリョウ</t>
    </rPh>
    <phoneticPr fontId="27"/>
  </si>
  <si>
    <t>特定機能病院入院基本料（結核病棟・13対１）</t>
    <rPh sb="19" eb="20">
      <t>タイ</t>
    </rPh>
    <phoneticPr fontId="27"/>
  </si>
  <si>
    <t>回復期リハビリテーション病棟入院料２</t>
    <rPh sb="0" eb="2">
      <t>カイフク</t>
    </rPh>
    <rPh sb="2" eb="3">
      <t>キ</t>
    </rPh>
    <rPh sb="12" eb="17">
      <t>ビョウトウニュウインリョウ</t>
    </rPh>
    <phoneticPr fontId="27"/>
  </si>
  <si>
    <t>特定機能病院入院基本料（結核病棟・15対１）</t>
    <rPh sb="19" eb="20">
      <t>タイ</t>
    </rPh>
    <phoneticPr fontId="27"/>
  </si>
  <si>
    <t>回復期リハビリテーション病棟入院料３</t>
    <rPh sb="0" eb="2">
      <t>カイフク</t>
    </rPh>
    <rPh sb="2" eb="3">
      <t>キ</t>
    </rPh>
    <rPh sb="12" eb="17">
      <t>ビョウトウニュウインリョウ</t>
    </rPh>
    <phoneticPr fontId="27"/>
  </si>
  <si>
    <t>特定機能病院入院基本料（精神病棟・７対１）</t>
    <rPh sb="12" eb="14">
      <t>セイシン</t>
    </rPh>
    <rPh sb="18" eb="19">
      <t>タイ</t>
    </rPh>
    <phoneticPr fontId="27"/>
  </si>
  <si>
    <t>回復期リハビリテーション病棟入院料４</t>
    <rPh sb="0" eb="2">
      <t>カイフク</t>
    </rPh>
    <rPh sb="2" eb="3">
      <t>キ</t>
    </rPh>
    <rPh sb="12" eb="17">
      <t>ビョウトウニュウインリョウ</t>
    </rPh>
    <phoneticPr fontId="27"/>
  </si>
  <si>
    <t>特定機能病院入院基本料（精神病棟・10対１）</t>
    <rPh sb="19" eb="20">
      <t>タイ</t>
    </rPh>
    <phoneticPr fontId="27"/>
  </si>
  <si>
    <t>回復期リハビリテーション病棟入院料５</t>
    <rPh sb="0" eb="2">
      <t>カイフク</t>
    </rPh>
    <rPh sb="2" eb="3">
      <t>キ</t>
    </rPh>
    <rPh sb="12" eb="17">
      <t>ビョウトウニュウインリョウ</t>
    </rPh>
    <phoneticPr fontId="27"/>
  </si>
  <si>
    <t>特定機能病院入院基本料（精神病棟・13対１）</t>
    <phoneticPr fontId="27"/>
  </si>
  <si>
    <t>地域包括ケア病棟入院料１</t>
    <rPh sb="0" eb="2">
      <t>チイキ</t>
    </rPh>
    <rPh sb="2" eb="4">
      <t>ホウカツ</t>
    </rPh>
    <rPh sb="6" eb="8">
      <t>ビョウトウ</t>
    </rPh>
    <rPh sb="8" eb="11">
      <t>ニュウインリョウ</t>
    </rPh>
    <phoneticPr fontId="27"/>
  </si>
  <si>
    <t>特定機能病院入院基本料（精神病棟・15対１）</t>
    <phoneticPr fontId="27"/>
  </si>
  <si>
    <t>地域包括ケア入院医療管理料１</t>
    <rPh sb="0" eb="2">
      <t>チイキ</t>
    </rPh>
    <rPh sb="2" eb="4">
      <t>ホウカツ</t>
    </rPh>
    <rPh sb="6" eb="8">
      <t>ニュウイン</t>
    </rPh>
    <rPh sb="8" eb="10">
      <t>イリョウ</t>
    </rPh>
    <rPh sb="10" eb="13">
      <t>カンリリョウ</t>
    </rPh>
    <phoneticPr fontId="27"/>
  </si>
  <si>
    <t>専門病棟入院基本料（７対１）</t>
    <rPh sb="0" eb="2">
      <t>センモン</t>
    </rPh>
    <rPh sb="2" eb="4">
      <t>ビョウトウ</t>
    </rPh>
    <rPh sb="4" eb="6">
      <t>ニュウイン</t>
    </rPh>
    <rPh sb="6" eb="9">
      <t>キホンリョウ</t>
    </rPh>
    <rPh sb="11" eb="12">
      <t>タイ</t>
    </rPh>
    <phoneticPr fontId="27"/>
  </si>
  <si>
    <t>地域包括ケア病棟入院料２</t>
    <rPh sb="0" eb="2">
      <t>チイキ</t>
    </rPh>
    <rPh sb="2" eb="4">
      <t>ホウカツ</t>
    </rPh>
    <rPh sb="6" eb="8">
      <t>ビョウトウ</t>
    </rPh>
    <rPh sb="8" eb="11">
      <t>ニュウインリョウ</t>
    </rPh>
    <phoneticPr fontId="27"/>
  </si>
  <si>
    <t>専門病棟入院基本料（10対１）</t>
    <rPh sb="0" eb="2">
      <t>センモン</t>
    </rPh>
    <rPh sb="2" eb="4">
      <t>ビョウトウ</t>
    </rPh>
    <rPh sb="4" eb="6">
      <t>ニュウイン</t>
    </rPh>
    <rPh sb="6" eb="9">
      <t>キホンリョウ</t>
    </rPh>
    <rPh sb="12" eb="13">
      <t>タイ</t>
    </rPh>
    <phoneticPr fontId="27"/>
  </si>
  <si>
    <t>地域包括ケア入院医療管理料２</t>
    <rPh sb="0" eb="2">
      <t>チイキ</t>
    </rPh>
    <rPh sb="2" eb="4">
      <t>ホウカツ</t>
    </rPh>
    <rPh sb="6" eb="8">
      <t>ニュウイン</t>
    </rPh>
    <rPh sb="8" eb="10">
      <t>イリョウ</t>
    </rPh>
    <rPh sb="10" eb="13">
      <t>カンリリョウ</t>
    </rPh>
    <phoneticPr fontId="27"/>
  </si>
  <si>
    <t>専門病棟入院基本料（13対１）</t>
    <rPh sb="0" eb="2">
      <t>センモン</t>
    </rPh>
    <rPh sb="2" eb="4">
      <t>ビョウトウ</t>
    </rPh>
    <rPh sb="4" eb="6">
      <t>ニュウイン</t>
    </rPh>
    <rPh sb="6" eb="9">
      <t>キホンリョウ</t>
    </rPh>
    <rPh sb="12" eb="13">
      <t>タイ</t>
    </rPh>
    <phoneticPr fontId="27"/>
  </si>
  <si>
    <t>地域包括ケア病棟入院料３</t>
    <rPh sb="0" eb="2">
      <t>チイキ</t>
    </rPh>
    <rPh sb="2" eb="4">
      <t>ホウカツ</t>
    </rPh>
    <rPh sb="6" eb="8">
      <t>ビョウトウ</t>
    </rPh>
    <rPh sb="8" eb="11">
      <t>ニュウインリョウ</t>
    </rPh>
    <phoneticPr fontId="27"/>
  </si>
  <si>
    <t>障害者施設等入院基本料（７対１）</t>
    <rPh sb="0" eb="3">
      <t>ショウガイシャ</t>
    </rPh>
    <rPh sb="3" eb="5">
      <t>シセツ</t>
    </rPh>
    <rPh sb="5" eb="6">
      <t>トウ</t>
    </rPh>
    <rPh sb="6" eb="8">
      <t>ニュウイン</t>
    </rPh>
    <rPh sb="8" eb="11">
      <t>キホンリョウ</t>
    </rPh>
    <rPh sb="13" eb="14">
      <t>タイ</t>
    </rPh>
    <phoneticPr fontId="27"/>
  </si>
  <si>
    <t>地域包括ケア入院医療管理料３</t>
    <rPh sb="0" eb="2">
      <t>チイキ</t>
    </rPh>
    <rPh sb="2" eb="4">
      <t>ホウカツ</t>
    </rPh>
    <rPh sb="6" eb="8">
      <t>ニュウイン</t>
    </rPh>
    <rPh sb="8" eb="10">
      <t>イリョウ</t>
    </rPh>
    <rPh sb="10" eb="13">
      <t>カンリリョウ</t>
    </rPh>
    <phoneticPr fontId="27"/>
  </si>
  <si>
    <t>障害者施設等入院基本料（10対１）</t>
    <rPh sb="0" eb="3">
      <t>ショウガイシャ</t>
    </rPh>
    <rPh sb="3" eb="5">
      <t>シセツ</t>
    </rPh>
    <rPh sb="5" eb="6">
      <t>トウ</t>
    </rPh>
    <rPh sb="6" eb="8">
      <t>ニュウイン</t>
    </rPh>
    <rPh sb="8" eb="11">
      <t>キホンリョウ</t>
    </rPh>
    <rPh sb="14" eb="15">
      <t>タイ</t>
    </rPh>
    <phoneticPr fontId="27"/>
  </si>
  <si>
    <t>地域包括ケア病棟入院料４</t>
    <rPh sb="0" eb="2">
      <t>チイキ</t>
    </rPh>
    <rPh sb="2" eb="4">
      <t>ホウカツ</t>
    </rPh>
    <rPh sb="6" eb="8">
      <t>ビョウトウ</t>
    </rPh>
    <rPh sb="8" eb="11">
      <t>ニュウインリョウ</t>
    </rPh>
    <phoneticPr fontId="27"/>
  </si>
  <si>
    <t>障害者施設等入院基本料（13対１）</t>
    <rPh sb="0" eb="3">
      <t>ショウガイシャ</t>
    </rPh>
    <rPh sb="3" eb="5">
      <t>シセツ</t>
    </rPh>
    <rPh sb="5" eb="6">
      <t>トウ</t>
    </rPh>
    <rPh sb="6" eb="8">
      <t>ニュウイン</t>
    </rPh>
    <rPh sb="8" eb="11">
      <t>キホンリョウ</t>
    </rPh>
    <rPh sb="14" eb="15">
      <t>タイ</t>
    </rPh>
    <phoneticPr fontId="27"/>
  </si>
  <si>
    <t>地域包括ケア入院医療管理料４</t>
    <rPh sb="0" eb="2">
      <t>チイキ</t>
    </rPh>
    <rPh sb="2" eb="4">
      <t>ホウカツ</t>
    </rPh>
    <rPh sb="6" eb="8">
      <t>ニュウイン</t>
    </rPh>
    <rPh sb="8" eb="10">
      <t>イリョウ</t>
    </rPh>
    <rPh sb="10" eb="13">
      <t>カンリリョウ</t>
    </rPh>
    <phoneticPr fontId="27"/>
  </si>
  <si>
    <t>障害者施設等入院基本料（15対１）</t>
    <rPh sb="0" eb="3">
      <t>ショウガイシャ</t>
    </rPh>
    <rPh sb="3" eb="5">
      <t>シセツ</t>
    </rPh>
    <rPh sb="5" eb="6">
      <t>トウ</t>
    </rPh>
    <rPh sb="6" eb="8">
      <t>ニュウイン</t>
    </rPh>
    <rPh sb="8" eb="11">
      <t>キホンリョウ</t>
    </rPh>
    <rPh sb="14" eb="15">
      <t>タイ</t>
    </rPh>
    <phoneticPr fontId="27"/>
  </si>
  <si>
    <t>特殊疾患病棟入院料１</t>
    <rPh sb="0" eb="2">
      <t>トクシュ</t>
    </rPh>
    <rPh sb="2" eb="4">
      <t>シッカン</t>
    </rPh>
    <rPh sb="4" eb="6">
      <t>ビョウトウ</t>
    </rPh>
    <rPh sb="6" eb="9">
      <t>ニュウインリョウ</t>
    </rPh>
    <phoneticPr fontId="27"/>
  </si>
  <si>
    <t>有床診療所入院基本料１</t>
    <rPh sb="0" eb="5">
      <t>ユウショウシンリョウジョ</t>
    </rPh>
    <rPh sb="5" eb="7">
      <t>ニュウイン</t>
    </rPh>
    <rPh sb="7" eb="10">
      <t>キホンリョウ</t>
    </rPh>
    <phoneticPr fontId="27"/>
  </si>
  <si>
    <t>特殊疾患病棟入院料２</t>
    <rPh sb="0" eb="2">
      <t>トクシュ</t>
    </rPh>
    <rPh sb="2" eb="4">
      <t>シッカン</t>
    </rPh>
    <rPh sb="4" eb="6">
      <t>ビョウトウ</t>
    </rPh>
    <rPh sb="6" eb="9">
      <t>ニュウインリョウ</t>
    </rPh>
    <phoneticPr fontId="27"/>
  </si>
  <si>
    <t>有床診療所入院基本料２</t>
    <rPh sb="0" eb="5">
      <t>ユウショウシンリョウジョ</t>
    </rPh>
    <rPh sb="5" eb="7">
      <t>ニュウイン</t>
    </rPh>
    <rPh sb="7" eb="10">
      <t>キホンリョウ</t>
    </rPh>
    <phoneticPr fontId="27"/>
  </si>
  <si>
    <t>緩和ケア病棟入院料１</t>
    <rPh sb="0" eb="2">
      <t>カンワ</t>
    </rPh>
    <rPh sb="4" eb="6">
      <t>ビョウトウ</t>
    </rPh>
    <rPh sb="6" eb="9">
      <t>ニュウインリョウ</t>
    </rPh>
    <phoneticPr fontId="27"/>
  </si>
  <si>
    <t>有床診療所入院基本料３</t>
    <rPh sb="0" eb="5">
      <t>ユウショウシンリョウジョ</t>
    </rPh>
    <rPh sb="5" eb="7">
      <t>ニュウイン</t>
    </rPh>
    <rPh sb="7" eb="10">
      <t>キホンリョウ</t>
    </rPh>
    <phoneticPr fontId="27"/>
  </si>
  <si>
    <t>緩和ケア病棟入院料２</t>
    <rPh sb="0" eb="2">
      <t>カンワ</t>
    </rPh>
    <rPh sb="4" eb="6">
      <t>ビョウトウ</t>
    </rPh>
    <rPh sb="6" eb="9">
      <t>ニュウインリョウ</t>
    </rPh>
    <phoneticPr fontId="27"/>
  </si>
  <si>
    <t>有床診療所入院基本料４</t>
    <rPh sb="0" eb="5">
      <t>ユウショウシンリョウジョ</t>
    </rPh>
    <rPh sb="5" eb="7">
      <t>ニュウイン</t>
    </rPh>
    <rPh sb="7" eb="10">
      <t>キホンリョウ</t>
    </rPh>
    <phoneticPr fontId="27"/>
  </si>
  <si>
    <t>精神科救急急性期医療入院料</t>
    <rPh sb="0" eb="3">
      <t>セイシンカ</t>
    </rPh>
    <rPh sb="3" eb="5">
      <t>キュウキュウ</t>
    </rPh>
    <rPh sb="5" eb="8">
      <t>キュウセイキ</t>
    </rPh>
    <rPh sb="8" eb="10">
      <t>イリョウ</t>
    </rPh>
    <rPh sb="10" eb="13">
      <t>ニュウインリョウ</t>
    </rPh>
    <phoneticPr fontId="27"/>
  </si>
  <si>
    <t>有床診療所入院基本料５</t>
    <rPh sb="0" eb="5">
      <t>ユウショウシンリョウジョ</t>
    </rPh>
    <rPh sb="5" eb="7">
      <t>ニュウイン</t>
    </rPh>
    <rPh sb="7" eb="10">
      <t>キホンリョウ</t>
    </rPh>
    <phoneticPr fontId="27"/>
  </si>
  <si>
    <t>精神科急性期治療病棟入院料１</t>
    <rPh sb="0" eb="13">
      <t>セイシンカキュウセイキチリョウビョウトウニュウインリョウ</t>
    </rPh>
    <phoneticPr fontId="27"/>
  </si>
  <si>
    <t>有床診療所入院基本料６</t>
    <rPh sb="0" eb="5">
      <t>ユウショウシンリョウジョ</t>
    </rPh>
    <rPh sb="5" eb="7">
      <t>ニュウイン</t>
    </rPh>
    <rPh sb="7" eb="10">
      <t>キホンリョウ</t>
    </rPh>
    <phoneticPr fontId="27"/>
  </si>
  <si>
    <t>精神科急性期治療病棟入院料２</t>
    <rPh sb="0" eb="13">
      <t>セイシンカキュウセイキチリョウビョウトウニュウインリョウ</t>
    </rPh>
    <phoneticPr fontId="27"/>
  </si>
  <si>
    <t>有床診療所療養病床入院基本料Ａ</t>
    <rPh sb="0" eb="5">
      <t>ユウショウシンリョウジョ</t>
    </rPh>
    <rPh sb="5" eb="7">
      <t>リョウヨウ</t>
    </rPh>
    <rPh sb="7" eb="9">
      <t>ビョウショウ</t>
    </rPh>
    <rPh sb="9" eb="11">
      <t>ニュウイン</t>
    </rPh>
    <rPh sb="11" eb="14">
      <t>キホンリョウ</t>
    </rPh>
    <phoneticPr fontId="27"/>
  </si>
  <si>
    <t>精神科救急・合併症入院料</t>
    <rPh sb="0" eb="3">
      <t>セイシンカ</t>
    </rPh>
    <rPh sb="3" eb="5">
      <t>キュウキュウ</t>
    </rPh>
    <rPh sb="6" eb="9">
      <t>ガッペイショウ</t>
    </rPh>
    <rPh sb="9" eb="12">
      <t>ニュウインリョウ</t>
    </rPh>
    <phoneticPr fontId="27"/>
  </si>
  <si>
    <t>有床診療所療養病床入院基本料Ｂ</t>
    <rPh sb="0" eb="5">
      <t>ユウショウシンリョウジョ</t>
    </rPh>
    <rPh sb="5" eb="7">
      <t>リョウヨウ</t>
    </rPh>
    <rPh sb="7" eb="9">
      <t>ビョウショウ</t>
    </rPh>
    <rPh sb="9" eb="11">
      <t>ニュウイン</t>
    </rPh>
    <rPh sb="11" eb="14">
      <t>キホンリョウ</t>
    </rPh>
    <phoneticPr fontId="27"/>
  </si>
  <si>
    <t>児童・思春期精神科入院医療管理料</t>
    <rPh sb="0" eb="2">
      <t>ジドウ</t>
    </rPh>
    <rPh sb="3" eb="6">
      <t>シシュンキ</t>
    </rPh>
    <rPh sb="6" eb="9">
      <t>セイシンカ</t>
    </rPh>
    <rPh sb="9" eb="11">
      <t>ニュウイン</t>
    </rPh>
    <rPh sb="11" eb="13">
      <t>イリョウ</t>
    </rPh>
    <rPh sb="13" eb="16">
      <t>カンリリョウ</t>
    </rPh>
    <phoneticPr fontId="27"/>
  </si>
  <si>
    <t>有床診療所療養病床入院基本料Ｃ</t>
    <rPh sb="0" eb="5">
      <t>ユウショウシンリョウジョ</t>
    </rPh>
    <rPh sb="5" eb="7">
      <t>リョウヨウ</t>
    </rPh>
    <rPh sb="7" eb="9">
      <t>ビョウショウ</t>
    </rPh>
    <rPh sb="9" eb="11">
      <t>ニュウイン</t>
    </rPh>
    <rPh sb="11" eb="14">
      <t>キホンリョウ</t>
    </rPh>
    <phoneticPr fontId="27"/>
  </si>
  <si>
    <t>精神療養病棟入院料</t>
    <rPh sb="0" eb="2">
      <t>セイシン</t>
    </rPh>
    <rPh sb="2" eb="4">
      <t>リョウヨウ</t>
    </rPh>
    <rPh sb="4" eb="6">
      <t>ビョウトウ</t>
    </rPh>
    <rPh sb="6" eb="9">
      <t>ニュウインリョウ</t>
    </rPh>
    <phoneticPr fontId="27"/>
  </si>
  <si>
    <t>有床診療所療養病床入院基本料Ｄ</t>
    <rPh sb="0" eb="5">
      <t>ユウショウシンリョウジョ</t>
    </rPh>
    <rPh sb="5" eb="7">
      <t>リョウヨウ</t>
    </rPh>
    <rPh sb="7" eb="9">
      <t>ビョウショウ</t>
    </rPh>
    <rPh sb="9" eb="11">
      <t>ニュウイン</t>
    </rPh>
    <rPh sb="11" eb="14">
      <t>キホンリョウ</t>
    </rPh>
    <phoneticPr fontId="27"/>
  </si>
  <si>
    <t>認知症治療病棟入院料１</t>
    <rPh sb="0" eb="3">
      <t>ニンチショウ</t>
    </rPh>
    <rPh sb="3" eb="5">
      <t>チリョウ</t>
    </rPh>
    <rPh sb="5" eb="7">
      <t>ビョウトウ</t>
    </rPh>
    <rPh sb="7" eb="10">
      <t>ニュウインリョウ</t>
    </rPh>
    <phoneticPr fontId="27"/>
  </si>
  <si>
    <t>認知症治療病棟入院料２</t>
    <rPh sb="0" eb="10">
      <t>ニンチショウチリョウビョウトウニュウインリョウ</t>
    </rPh>
    <phoneticPr fontId="27"/>
  </si>
  <si>
    <t>特定一般病棟入院料１</t>
    <rPh sb="0" eb="9">
      <t>トクテイイッパンビョウトウニュウインリョウ</t>
    </rPh>
    <phoneticPr fontId="27"/>
  </si>
  <si>
    <t>特定一般病棟入院料２</t>
    <rPh sb="0" eb="9">
      <t>トクテイイッパンビョウトウニュウインリョウ</t>
    </rPh>
    <phoneticPr fontId="27"/>
  </si>
  <si>
    <t>地域移行機能強化病棟入院料</t>
    <rPh sb="0" eb="2">
      <t>チイキ</t>
    </rPh>
    <rPh sb="2" eb="4">
      <t>イコウ</t>
    </rPh>
    <rPh sb="4" eb="6">
      <t>キノウ</t>
    </rPh>
    <rPh sb="6" eb="8">
      <t>キョウカ</t>
    </rPh>
    <rPh sb="8" eb="10">
      <t>ビョウトウ</t>
    </rPh>
    <rPh sb="10" eb="13">
      <t>ニュウインリョウ</t>
    </rPh>
    <phoneticPr fontId="27"/>
  </si>
  <si>
    <t>（別紙様式１７の２）</t>
    <rPh sb="1" eb="3">
      <t>ベッシ</t>
    </rPh>
    <rPh sb="3" eb="5">
      <t>ヨウシキ</t>
    </rPh>
    <phoneticPr fontId="23"/>
  </si>
  <si>
    <t>地域医療体制確保加算に係る報告書（病院勤務医の負担の軽減及び処遇の改善に資する体制について）</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phoneticPr fontId="23"/>
  </si>
  <si>
    <t>　※レセプトに記載する７桁の数字を記載すること。</t>
    <rPh sb="7" eb="9">
      <t>キサイ</t>
    </rPh>
    <rPh sb="12" eb="13">
      <t>ケタ</t>
    </rPh>
    <rPh sb="14" eb="16">
      <t>スウジ</t>
    </rPh>
    <rPh sb="17" eb="19">
      <t>キサイ</t>
    </rPh>
    <phoneticPr fontId="23"/>
  </si>
  <si>
    <t>保険医療機関名</t>
    <rPh sb="0" eb="2">
      <t>ホケン</t>
    </rPh>
    <rPh sb="2" eb="4">
      <t>イリョウ</t>
    </rPh>
    <rPh sb="4" eb="7">
      <t>キカンメイ</t>
    </rPh>
    <phoneticPr fontId="23"/>
  </si>
  <si>
    <t>（１）　地域医療体制確保加算の算定状況</t>
    <rPh sb="4" eb="14">
      <t>チイキイリョウタイセイカクホカサン</t>
    </rPh>
    <rPh sb="15" eb="17">
      <t>サンテイ</t>
    </rPh>
    <rPh sb="17" eb="19">
      <t>ジョウキョウ</t>
    </rPh>
    <phoneticPr fontId="23"/>
  </si>
  <si>
    <t>算定開始時点（　　　　年　　　月）</t>
    <rPh sb="0" eb="4">
      <t>サンテイカイシ</t>
    </rPh>
    <rPh sb="4" eb="6">
      <t>ジテン</t>
    </rPh>
    <rPh sb="11" eb="12">
      <t>ネン</t>
    </rPh>
    <rPh sb="15" eb="16">
      <t>ガツ</t>
    </rPh>
    <phoneticPr fontId="23"/>
  </si>
  <si>
    <t>備考※（　　　　　　　　　　　　　　　　　　　　　　　　　　　　　　　　　　　　　　　　　　　　　）</t>
    <rPh sb="0" eb="2">
      <t>ビコウ</t>
    </rPh>
    <phoneticPr fontId="23"/>
  </si>
  <si>
    <t>※　算定開始後、当該加算を辞退した年月などがあれば具体的に記載すること。</t>
    <rPh sb="2" eb="4">
      <t>サンテイ</t>
    </rPh>
    <rPh sb="4" eb="7">
      <t>カイシゴ</t>
    </rPh>
    <rPh sb="8" eb="10">
      <t>トウガイ</t>
    </rPh>
    <rPh sb="10" eb="12">
      <t>カサン</t>
    </rPh>
    <rPh sb="13" eb="15">
      <t>ジタイ</t>
    </rPh>
    <rPh sb="17" eb="18">
      <t>ネン</t>
    </rPh>
    <rPh sb="18" eb="19">
      <t>ツキ</t>
    </rPh>
    <rPh sb="25" eb="28">
      <t>グタイテキ</t>
    </rPh>
    <rPh sb="29" eb="31">
      <t>キサイ</t>
    </rPh>
    <phoneticPr fontId="23"/>
  </si>
  <si>
    <t>（２）　病院勤務医の勤務時間及び当直を含めた夜間の勤務状況の把握</t>
    <rPh sb="4" eb="6">
      <t>ビョウイン</t>
    </rPh>
    <rPh sb="6" eb="9">
      <t>キンムイ</t>
    </rPh>
    <rPh sb="10" eb="12">
      <t>キンム</t>
    </rPh>
    <rPh sb="12" eb="14">
      <t>ジカン</t>
    </rPh>
    <rPh sb="14" eb="15">
      <t>オヨ</t>
    </rPh>
    <rPh sb="16" eb="18">
      <t>トウチョク</t>
    </rPh>
    <rPh sb="19" eb="20">
      <t>フク</t>
    </rPh>
    <rPh sb="22" eb="24">
      <t>ヤカン</t>
    </rPh>
    <rPh sb="25" eb="27">
      <t>キンム</t>
    </rPh>
    <rPh sb="27" eb="29">
      <t>ジョウキョウ</t>
    </rPh>
    <rPh sb="30" eb="32">
      <t>ハアク</t>
    </rPh>
    <phoneticPr fontId="23"/>
  </si>
  <si>
    <t>（令和４年７月１日時点）</t>
    <phoneticPr fontId="23"/>
  </si>
  <si>
    <t>ア　医療機関に勤務する医師数</t>
    <rPh sb="2" eb="4">
      <t>イリョウ</t>
    </rPh>
    <rPh sb="4" eb="6">
      <t>キカン</t>
    </rPh>
    <rPh sb="7" eb="9">
      <t>キンム</t>
    </rPh>
    <rPh sb="11" eb="14">
      <t>イシスウ</t>
    </rPh>
    <phoneticPr fontId="23"/>
  </si>
  <si>
    <t>常勤：</t>
    <rPh sb="0" eb="2">
      <t>ジョウキン</t>
    </rPh>
    <phoneticPr fontId="23"/>
  </si>
  <si>
    <t>（　　　　　　　　）名</t>
    <phoneticPr fontId="23"/>
  </si>
  <si>
    <t>非常勤：</t>
    <rPh sb="0" eb="3">
      <t>ヒジョウキン</t>
    </rPh>
    <phoneticPr fontId="23"/>
  </si>
  <si>
    <t>　（　　　　　　　　）名</t>
    <phoneticPr fontId="23"/>
  </si>
  <si>
    <t>宿日直（＊１）を担当する医師数：</t>
    <rPh sb="0" eb="1">
      <t>シュク</t>
    </rPh>
    <rPh sb="1" eb="3">
      <t>ニッチョク</t>
    </rPh>
    <rPh sb="8" eb="10">
      <t>タントウ</t>
    </rPh>
    <rPh sb="12" eb="15">
      <t>イシスウ</t>
    </rPh>
    <phoneticPr fontId="23"/>
  </si>
  <si>
    <t>（　　　　　　　　）名（うち非常勤（　　　　　　　　）名）</t>
    <rPh sb="14" eb="17">
      <t>ヒジョウキン</t>
    </rPh>
    <rPh sb="27" eb="28">
      <t>メイ</t>
    </rPh>
    <phoneticPr fontId="23"/>
  </si>
  <si>
    <t>＊１ 宿日直については、平日の平均的な１日における体制を記載すること）</t>
    <rPh sb="3" eb="6">
      <t>シュクニッチョク</t>
    </rPh>
    <rPh sb="12" eb="14">
      <t>ヘイジツ</t>
    </rPh>
    <rPh sb="15" eb="18">
      <t>ヘイキンテキ</t>
    </rPh>
    <rPh sb="20" eb="21">
      <t>ニチ</t>
    </rPh>
    <rPh sb="25" eb="27">
      <t>タイセイ</t>
    </rPh>
    <rPh sb="28" eb="30">
      <t>キサイ</t>
    </rPh>
    <phoneticPr fontId="23"/>
  </si>
  <si>
    <t>イ　病院勤務医の勤務状況の把握等（令和４年６月分）</t>
    <rPh sb="2" eb="4">
      <t>ビョウイン</t>
    </rPh>
    <rPh sb="4" eb="7">
      <t>キンムイ</t>
    </rPh>
    <phoneticPr fontId="23"/>
  </si>
  <si>
    <t>タイムカード、ＩＣカード</t>
    <phoneticPr fontId="23"/>
  </si>
  <si>
    <t>その他</t>
    <phoneticPr fontId="23"/>
  </si>
  <si>
    <t>年次有給休暇取得率</t>
    <rPh sb="0" eb="2">
      <t>ネンジ</t>
    </rPh>
    <rPh sb="2" eb="4">
      <t>ユウキュウ</t>
    </rPh>
    <rPh sb="4" eb="6">
      <t>キュウカ</t>
    </rPh>
    <rPh sb="6" eb="8">
      <t>シュトク</t>
    </rPh>
    <rPh sb="8" eb="9">
      <t>リツ</t>
    </rPh>
    <phoneticPr fontId="23"/>
  </si>
  <si>
    <t>時短勤務実施者（＊３）数</t>
    <rPh sb="11" eb="12">
      <t>スウ</t>
    </rPh>
    <phoneticPr fontId="23"/>
  </si>
  <si>
    <t>育児休業・介護休業の取得率</t>
    <rPh sb="0" eb="2">
      <t>イクジ</t>
    </rPh>
    <rPh sb="2" eb="4">
      <t>キュウギョウ</t>
    </rPh>
    <rPh sb="5" eb="7">
      <t>カイゴ</t>
    </rPh>
    <rPh sb="7" eb="9">
      <t>キュウギョウ</t>
    </rPh>
    <rPh sb="10" eb="13">
      <t>シュトクリツ</t>
    </rPh>
    <phoneticPr fontId="23"/>
  </si>
  <si>
    <t>その他</t>
    <rPh sb="2" eb="3">
      <t>タ</t>
    </rPh>
    <phoneticPr fontId="23"/>
  </si>
  <si>
    <t>　（具体的に：               　　　　　　　　　　　　　　　　　　　　   ）</t>
  </si>
  <si>
    <t>＊２  前年度の実績を記載。</t>
    <rPh sb="4" eb="7">
      <t>ゼンネンド</t>
    </rPh>
    <rPh sb="8" eb="10">
      <t>ジッセキ</t>
    </rPh>
    <rPh sb="11" eb="13">
      <t>キサイ</t>
    </rPh>
    <phoneticPr fontId="23"/>
  </si>
  <si>
    <t>＊３ 所定労働時間をあらかじめ減じた勤務体制としている者</t>
    <phoneticPr fontId="23"/>
  </si>
  <si>
    <t>（ウ） 超過勤務時間（時間／月）（＊４）</t>
    <rPh sb="4" eb="6">
      <t>チョウカ</t>
    </rPh>
    <rPh sb="6" eb="8">
      <t>キンム</t>
    </rPh>
    <rPh sb="8" eb="10">
      <t>ジカン</t>
    </rPh>
    <rPh sb="11" eb="13">
      <t>ジカン</t>
    </rPh>
    <rPh sb="14" eb="15">
      <t>ツキ</t>
    </rPh>
    <phoneticPr fontId="23"/>
  </si>
  <si>
    <t>平均：</t>
    <rPh sb="0" eb="2">
      <t>ヘイキン</t>
    </rPh>
    <phoneticPr fontId="23"/>
  </si>
  <si>
    <t>（　　　　　　　　）時間／月</t>
  </si>
  <si>
    <t>80時間／月以上の者の人数：</t>
    <rPh sb="2" eb="4">
      <t>ジカン</t>
    </rPh>
    <rPh sb="5" eb="6">
      <t>ツキ</t>
    </rPh>
    <rPh sb="6" eb="8">
      <t>イジョウ</t>
    </rPh>
    <rPh sb="9" eb="10">
      <t>シャ</t>
    </rPh>
    <rPh sb="11" eb="13">
      <t>ニンズウ</t>
    </rPh>
    <phoneticPr fontId="23"/>
  </si>
  <si>
    <t>（　　　　　　）名</t>
    <rPh sb="8" eb="9">
      <t>メイ</t>
    </rPh>
    <phoneticPr fontId="23"/>
  </si>
  <si>
    <t>最大：</t>
    <rPh sb="0" eb="2">
      <t>サイダイ</t>
    </rPh>
    <phoneticPr fontId="23"/>
  </si>
  <si>
    <t>155時間／月以上の者の人数：</t>
    <rPh sb="3" eb="5">
      <t>ジカン</t>
    </rPh>
    <rPh sb="6" eb="7">
      <t>ツキ</t>
    </rPh>
    <rPh sb="7" eb="9">
      <t>イジョウ</t>
    </rPh>
    <rPh sb="10" eb="11">
      <t>シャ</t>
    </rPh>
    <rPh sb="12" eb="14">
      <t>ニンズウ</t>
    </rPh>
    <phoneticPr fontId="23"/>
  </si>
  <si>
    <t>最小：</t>
    <rPh sb="0" eb="2">
      <t>サイショウ</t>
    </rPh>
    <phoneticPr fontId="23"/>
  </si>
  <si>
    <t>＊４ 常勤医における値を記載。</t>
    <rPh sb="3" eb="5">
      <t>ジョウキン</t>
    </rPh>
    <rPh sb="5" eb="6">
      <t>イ</t>
    </rPh>
    <rPh sb="10" eb="11">
      <t>アタイ</t>
    </rPh>
    <rPh sb="12" eb="14">
      <t>キサイ</t>
    </rPh>
    <phoneticPr fontId="23"/>
  </si>
  <si>
    <t xml:space="preserve">＊４ 超過勤務時間： 法定休日以外の日において１日につき８時間を超えて労働した時間並びに１週について40時間を超えて労働した時間数
</t>
    <rPh sb="3" eb="5">
      <t>チョウカ</t>
    </rPh>
    <rPh sb="5" eb="7">
      <t>キンム</t>
    </rPh>
    <rPh sb="7" eb="9">
      <t>ジカン</t>
    </rPh>
    <rPh sb="41" eb="42">
      <t>ナラ</t>
    </rPh>
    <phoneticPr fontId="23"/>
  </si>
  <si>
    <t>　　　及び法定休日（週に１日、又は、４週につき４日付与する義務あり）において労働した時間の総和</t>
    <rPh sb="45" eb="46">
      <t>ソウ</t>
    </rPh>
    <phoneticPr fontId="23"/>
  </si>
  <si>
    <t>（　　　　　　　　）回／月</t>
    <rPh sb="10" eb="11">
      <t>カイ</t>
    </rPh>
    <rPh sb="12" eb="13">
      <t>ツキ</t>
    </rPh>
    <phoneticPr fontId="23"/>
  </si>
  <si>
    <t>連日当直を実施した者の人数及び回数：</t>
    <rPh sb="0" eb="2">
      <t>レンジツ</t>
    </rPh>
    <rPh sb="2" eb="4">
      <t>トウチョク</t>
    </rPh>
    <rPh sb="5" eb="7">
      <t>ジッシ</t>
    </rPh>
    <rPh sb="9" eb="10">
      <t>シャ</t>
    </rPh>
    <rPh sb="11" eb="13">
      <t>ニンズウ</t>
    </rPh>
    <rPh sb="13" eb="14">
      <t>オヨ</t>
    </rPh>
    <rPh sb="15" eb="17">
      <t>カイスウ</t>
    </rPh>
    <phoneticPr fontId="23"/>
  </si>
  <si>
    <t>（　　　　　　）名・のべ（　　　　　　）回</t>
    <rPh sb="8" eb="9">
      <t>メイ</t>
    </rPh>
    <rPh sb="20" eb="21">
      <t>カイ</t>
    </rPh>
    <phoneticPr fontId="23"/>
  </si>
  <si>
    <t>（オ） その他（自由記載・補足等）</t>
    <rPh sb="6" eb="7">
      <t>タ</t>
    </rPh>
    <rPh sb="8" eb="10">
      <t>ジユウ</t>
    </rPh>
    <rPh sb="10" eb="12">
      <t>キサイ</t>
    </rPh>
    <rPh sb="13" eb="15">
      <t>ホソク</t>
    </rPh>
    <rPh sb="15" eb="16">
      <t>トウ</t>
    </rPh>
    <phoneticPr fontId="23"/>
  </si>
  <si>
    <t>（令和３年７月１日時点）</t>
    <phoneticPr fontId="23"/>
  </si>
  <si>
    <t>イ　病院勤務医の勤務状況の把握等（令和３年６月分）</t>
    <rPh sb="2" eb="4">
      <t>ビョウイン</t>
    </rPh>
    <rPh sb="4" eb="7">
      <t>キンムイ</t>
    </rPh>
    <phoneticPr fontId="23"/>
  </si>
  <si>
    <t>（３）　B水準・C水準等に相当する医師の働き方改革に向けた具体的な取組（実施している取組にチェック「✓」し、開始年月を回答）</t>
    <rPh sb="5" eb="7">
      <t>スイジュン</t>
    </rPh>
    <rPh sb="9" eb="11">
      <t>スイジュン</t>
    </rPh>
    <rPh sb="11" eb="12">
      <t>トウ</t>
    </rPh>
    <rPh sb="13" eb="15">
      <t>ソウトウ</t>
    </rPh>
    <rPh sb="17" eb="19">
      <t>イシ</t>
    </rPh>
    <rPh sb="20" eb="21">
      <t>ハタラ</t>
    </rPh>
    <rPh sb="22" eb="23">
      <t>カタ</t>
    </rPh>
    <rPh sb="23" eb="25">
      <t>カイカク</t>
    </rPh>
    <rPh sb="26" eb="27">
      <t>ム</t>
    </rPh>
    <rPh sb="29" eb="32">
      <t>グタイテキ</t>
    </rPh>
    <rPh sb="33" eb="35">
      <t>トリクミ</t>
    </rPh>
    <rPh sb="36" eb="38">
      <t>ジッシ</t>
    </rPh>
    <rPh sb="42" eb="44">
      <t>トリクミ</t>
    </rPh>
    <rPh sb="54" eb="56">
      <t>カイシ</t>
    </rPh>
    <rPh sb="56" eb="58">
      <t>ネンゲツ</t>
    </rPh>
    <rPh sb="59" eb="61">
      <t>カイトウ</t>
    </rPh>
    <phoneticPr fontId="23"/>
  </si>
  <si>
    <t xml:space="preserve">１　短時間勤務正規雇用医師の活用
</t>
    <rPh sb="2" eb="5">
      <t>タンジカン</t>
    </rPh>
    <rPh sb="5" eb="7">
      <t>キンム</t>
    </rPh>
    <rPh sb="7" eb="9">
      <t>セイキ</t>
    </rPh>
    <rPh sb="9" eb="11">
      <t>コヨウ</t>
    </rPh>
    <rPh sb="11" eb="13">
      <t>イシ</t>
    </rPh>
    <rPh sb="14" eb="16">
      <t>カツヨウ</t>
    </rPh>
    <phoneticPr fontId="23"/>
  </si>
  <si>
    <t>（　　　年　　　月）</t>
    <phoneticPr fontId="23"/>
  </si>
  <si>
    <t>【要件】短時間勤務正規雇用医師を常勤医師20人につき１人以上雇用していること。</t>
  </si>
  <si>
    <t xml:space="preserve">２　オンコール体制の構築
</t>
    <rPh sb="7" eb="9">
      <t>タイセイ</t>
    </rPh>
    <rPh sb="10" eb="12">
      <t>コウチク</t>
    </rPh>
    <phoneticPr fontId="23"/>
  </si>
  <si>
    <t>【要件】医療機関全体で、医師60人(常勤換算)あたり１人以上オンコール医師がいること。</t>
  </si>
  <si>
    <t>　　　　オンコール医師が所属する診療科の医師は、同じ日に宿日直をしていないこと。</t>
  </si>
  <si>
    <t xml:space="preserve">３ 複数主治医制の実施
</t>
    <phoneticPr fontId="23"/>
  </si>
  <si>
    <t>【要件】当該医療機関の標榜診療科(外来診療のみの診療科を除く。)のうち半数以上で複数主治医制を導入していること。</t>
  </si>
  <si>
    <t xml:space="preserve">４ 特定行為研修終了看護師の活用
</t>
    <phoneticPr fontId="23"/>
  </si>
  <si>
    <t>【要件】急性期医療に係る以下の各領域のすべてについて、それぞれ日勤帯には院内に常時特定行為研修終了者がおり、特定行為を行っていること。</t>
  </si>
  <si>
    <t>・外科手術後管理領域</t>
    <phoneticPr fontId="23"/>
  </si>
  <si>
    <t>・術中麻酔管理領域</t>
    <phoneticPr fontId="23"/>
  </si>
  <si>
    <t>・外科系基本領域</t>
    <phoneticPr fontId="23"/>
  </si>
  <si>
    <t>・集中治療領域</t>
    <phoneticPr fontId="23"/>
  </si>
  <si>
    <t>・救急領域</t>
    <phoneticPr fontId="23"/>
  </si>
  <si>
    <t xml:space="preserve">５ 医師事務作業補助者の活用
</t>
    <phoneticPr fontId="23"/>
  </si>
  <si>
    <t>【要件】○対１の割合で医師事務作業補助者を配置していること。</t>
  </si>
  <si>
    <t>（　　　対１）</t>
    <rPh sb="4" eb="5">
      <t>タイ</t>
    </rPh>
    <phoneticPr fontId="23"/>
  </si>
  <si>
    <t xml:space="preserve">６ 法令改正によりタスクシフトを可能とした業務の実施
</t>
    <phoneticPr fontId="23"/>
  </si>
  <si>
    <t>【要件】診療放射線技師、臨床検査技師、臨床工学技士、救急救命士の各職種について下に掲げる行為のうちそれぞれ半数(切り上げ)以上を行った場合。
ア　診療放射線技師
・動脈路に造影剤注入装置を接続する行為（動脈路確保のためのものを除く。）、動脈に造影剤を投与するために当該造・影剤注入装置を操作する行為
・下部消化管検査（CTコロノグラフィ検査を含む。）のため、注入した造影剤及び空気を吸引する行為
・上部消化管検査のために挿入した鼻腔カテーテルから造影剤を注入する行為、当該造影剤の投与が終了した後に鼻腔カテーテルを抜去する行為
・医師又は歯科医師が診察した患者について、その医師又は歯科医師の指示を受け、病院又は診療所以外の場所に出張して行う超音波検査
イ　医臨床検査技師
・直腸肛門機能検査（バルーン及びトランスデューサーの挿入（バルーンへの空気の注入を含む。）並びに抜去を含む。）
・持続皮下グルコース検査（当該検査を行うための機器の装着及び脱着を含む。）
・運動誘発電位検査・体性感覚誘発電位検査に係る電極（針電極を含む。）の装着及び脱着
・検査のために、経口、経鼻又は気管カニューレ内部から喀痰を吸引して採取する行為
・消化管内視鏡検査・治療において、医師の立会いの下、生検鉗子を用いて消化管から組織検体を採取する行為
・静脈路を確保し、成分採血のための装置を接続する行為、成分採血装置を操作する行為、終了後に抜針及び止血する行為
・超音波検査に関連する行為として、静脈路を確保して、造影剤を接続し、注入する行為、当該造影剤の投与が終了した後に抜針及び止血する行為
ウ　臨床工学技士
・血液浄化装置の穿刺針その他の先端部の動脈表在化及び静脈への接続又は動脈表在化及び静脈からの除去
・心・血管カテーテル治療において、生命維持管理装置を使用して行う治療に関連する業務として、身体に電気的負荷を与えるために、当該負荷装置を操作する行為
・手術室で行う鏡視下手術において、体内に挿入されている内視鏡用ビデオカメラを保持する行為、術野視野を確保するために内視鏡用ビデオカメラを操作する行為
エ　救急救命士
・医療機関に搬送されるまでの間（病院前）に重度傷病者に対して実施可能な救急救命処置について、救急外来※ においても実施可能とされた行為
※救急外来とは、救急診療を要する傷病者が来院してから入院(病棟)に移行するまで(入院しない場合は、帰宅するまで)に必要な診察・検査・処置等を提供される場のことを指す。</t>
    <phoneticPr fontId="23"/>
  </si>
  <si>
    <t>　様式３　</t>
    <phoneticPr fontId="23"/>
  </si>
  <si>
    <t>地域歯科診療支援病院歯科初診料の施設基準に係る届出書添付書</t>
    <phoneticPr fontId="23"/>
  </si>
  <si>
    <t>保険医療機関名</t>
    <phoneticPr fontId="1"/>
  </si>
  <si>
    <t>１　常勤歯科医師・看護職員・歯科衛生士の数</t>
  </si>
  <si>
    <t>常勤歯科医師数</t>
    <phoneticPr fontId="23"/>
  </si>
  <si>
    <t>看護職員数</t>
  </si>
  <si>
    <t>歯科衛生士数</t>
  </si>
  <si>
    <t>年　　　月</t>
    <phoneticPr fontId="23"/>
  </si>
  <si>
    <t>名</t>
  </si>
  <si>
    <t>２　次の（１）～（５）のうち、該当するものに記入すること。</t>
  </si>
  <si>
    <t>（１）  紹介率</t>
    <phoneticPr fontId="23"/>
  </si>
  <si>
    <t>年・月</t>
  </si>
  <si>
    <t>初診の患者</t>
  </si>
  <si>
    <t>文書により紹介された患者の数②</t>
  </si>
  <si>
    <t>紹介率（＝②／①×100）％</t>
    <phoneticPr fontId="23"/>
  </si>
  <si>
    <t>の数①</t>
  </si>
  <si>
    <t>年　　月</t>
  </si>
  <si>
    <t>（２）地域歯科診療支援病院歯科初診料の算定に係る手術件数：　計</t>
    <phoneticPr fontId="1"/>
  </si>
  <si>
    <t>歯科点数表</t>
  </si>
  <si>
    <t>件 数</t>
  </si>
  <si>
    <t>区分</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</si>
  <si>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</si>
  <si>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</si>
  <si>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</si>
  <si>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</si>
  <si>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</si>
  <si>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</si>
  <si>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</si>
  <si>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</si>
  <si>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</si>
  <si>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</si>
  <si>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</si>
  <si>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</si>
  <si>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</si>
  <si>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</si>
  <si>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</si>
  <si>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</si>
  <si>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</si>
  <si>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J０３６</t>
  </si>
  <si>
    <t>J０７０</t>
  </si>
  <si>
    <t>（３）別の保険医療機関において基本診療料に係る歯科診療特別対応加算及び歯科訪問診療料を算定している患者について、文書により情報提供を受け、外来診療を行った患者の数</t>
    <phoneticPr fontId="23"/>
  </si>
  <si>
    <t>年　　月　～　　　年　　月</t>
    <phoneticPr fontId="23"/>
  </si>
  <si>
    <r>
      <t>歯科診療特別対応加算　　</t>
    </r>
    <r>
      <rPr>
        <u/>
        <sz val="11"/>
        <color rgb="FF000000"/>
        <rFont val="ＭＳ ゴシック"/>
        <family val="3"/>
        <charset val="128"/>
      </rPr>
      <t>　　　　</t>
    </r>
    <r>
      <rPr>
        <sz val="11"/>
        <color rgb="FF000000"/>
        <rFont val="ＭＳ ゴシック"/>
        <family val="3"/>
        <charset val="128"/>
      </rPr>
      <t>名　　</t>
    </r>
    <phoneticPr fontId="23"/>
  </si>
  <si>
    <r>
      <t>歯科訪問診療料　</t>
    </r>
    <r>
      <rPr>
        <u/>
        <sz val="11"/>
        <color rgb="FF000000"/>
        <rFont val="ＭＳ ゴシック"/>
        <family val="3"/>
        <charset val="128"/>
      </rPr>
      <t>　　　　</t>
    </r>
    <r>
      <rPr>
        <sz val="11"/>
        <color rgb="FF000000"/>
        <rFont val="ＭＳ ゴシック"/>
        <family val="3"/>
        <charset val="128"/>
      </rPr>
      <t>名</t>
    </r>
    <phoneticPr fontId="23"/>
  </si>
  <si>
    <r>
      <t>　　　　　　　　　　　　　　月平均</t>
    </r>
    <r>
      <rPr>
        <u/>
        <sz val="11"/>
        <color rgb="FF000000"/>
        <rFont val="ＭＳ ゴシック"/>
        <family val="3"/>
        <charset val="128"/>
      </rPr>
      <t>　　　　　</t>
    </r>
    <r>
      <rPr>
        <sz val="11"/>
        <color rgb="FF000000"/>
        <rFont val="ＭＳ ゴシック"/>
        <family val="3"/>
        <charset val="128"/>
      </rPr>
      <t>名</t>
    </r>
    <rPh sb="14" eb="17">
      <t>ツキヘイキン</t>
    </rPh>
    <rPh sb="22" eb="23">
      <t>メイ</t>
    </rPh>
    <phoneticPr fontId="23"/>
  </si>
  <si>
    <t>（４）基本診療料に係る歯科診療特別対応加算を算定している患者の数</t>
  </si>
  <si>
    <t>　　　　</t>
    <phoneticPr fontId="23"/>
  </si>
  <si>
    <t>年　　月　～　　　年　　月</t>
    <phoneticPr fontId="1"/>
  </si>
  <si>
    <t>　　　　　名               月平均　　　名</t>
    <phoneticPr fontId="23"/>
  </si>
  <si>
    <t>（５）周術期等口腔機能管理計画策定料、周術期等口腔機能管理料（Ⅰ）、周術期等口腔機能管
　　理料（Ⅱ）又は周術期等口腔機能管理料（Ⅲ）のいずれかを算定した患者の数</t>
    <phoneticPr fontId="23"/>
  </si>
  <si>
    <t>３　院内感染防止対策の状況</t>
  </si>
  <si>
    <t>（１）当該保険医療機関の滅菌の体制について</t>
  </si>
  <si>
    <t>概　　　　　　要</t>
  </si>
  <si>
    <t>滅菌体制</t>
  </si>
  <si>
    <t>１．診療室内に設置した滅菌器を使用</t>
  </si>
  <si>
    <t>（該当する番号に○）</t>
  </si>
  <si>
    <t>２．複数の診療科で共有する中央滅菌部門において滅菌</t>
  </si>
  <si>
    <t>３．外部の業者において滅菌（業者名：　　　　　　）</t>
    <phoneticPr fontId="23"/>
  </si>
  <si>
    <t>１．に該当する場合は以下の事項について記載</t>
  </si>
  <si>
    <t>滅菌器</t>
  </si>
  <si>
    <t>医療機器認証番号</t>
  </si>
  <si>
    <t>製品名</t>
  </si>
  <si>
    <t>製造販売業者名</t>
  </si>
  <si>
    <t>滅菌の実施回数</t>
  </si>
  <si>
    <t>１．１日１回</t>
  </si>
  <si>
    <t>２．１日２回</t>
  </si>
  <si>
    <t>３．１日３回以上５回未満</t>
  </si>
  <si>
    <t>４．１日５回以上</t>
  </si>
  <si>
    <t>（２）当該保険医療機関の平均患者数の実績（該当する番号に○）</t>
  </si>
  <si>
    <t>１日平均患者数</t>
  </si>
  <si>
    <t>１．10人未満</t>
  </si>
  <si>
    <t>２．10人以上20人未満</t>
  </si>
  <si>
    <t>３．20人以上30人未満</t>
  </si>
  <si>
    <t>４．30人以上40人未満</t>
  </si>
  <si>
    <t>５．40人以上50人未満</t>
  </si>
  <si>
    <t>６．50人以上</t>
  </si>
  <si>
    <t>（３）当該保険医療機関の保有する機器について</t>
  </si>
  <si>
    <t>機器名</t>
  </si>
  <si>
    <t>歯科用ハンドピース
（歯科診療室用機器に限る）</t>
    <phoneticPr fontId="23"/>
  </si>
  <si>
    <t>保有数</t>
  </si>
  <si>
    <t>歯科用ユニット数</t>
  </si>
  <si>
    <r>
      <t>※</t>
    </r>
    <r>
      <rPr>
        <sz val="7"/>
        <color rgb="FF000000"/>
        <rFont val="ＭＳ ゴシック"/>
        <family val="3"/>
        <charset val="128"/>
      </rPr>
      <t xml:space="preserve">  </t>
    </r>
    <r>
      <rPr>
        <sz val="9"/>
        <color rgb="FF000000"/>
        <rFont val="ＭＳ ゴシック"/>
        <family val="3"/>
        <charset val="128"/>
      </rPr>
      <t>歯科用ハンドピースの保有数の欄には以下の一般的名称の医療機器の保有数の合計を記載すること。（歯科用ガス圧式
　ハンドピース、歯科用電動式ハンドピース、ストレート・ギアードアングルハンドピース、歯科用空気駆動式ハンドピース）</t>
    </r>
    <phoneticPr fontId="23"/>
  </si>
  <si>
    <t>４　常勤歯科医師の院内感染防止対策（標準予防策及び新興感染症に対する対策）に関する研修の受講歴等</t>
    <phoneticPr fontId="1"/>
  </si>
  <si>
    <t>受講者名
（常勤歯科医師名）</t>
    <phoneticPr fontId="23"/>
  </si>
  <si>
    <t>研修名
（テーマ）</t>
    <phoneticPr fontId="23"/>
  </si>
  <si>
    <t>受講年月日</t>
    <phoneticPr fontId="23"/>
  </si>
  <si>
    <t>当該研修会の
主催者</t>
    <phoneticPr fontId="23"/>
  </si>
  <si>
    <t>【記載上の注意】</t>
  </si>
  <si>
    <t>１．「２の（１）」については、届出前１か月間の数値を用いること。</t>
  </si>
  <si>
    <t>２．「２の（２）」については、届出前１年間の数値を用いること。</t>
  </si>
  <si>
    <t>３．「２の（３）、（４）及び（５）並びに３の（２）」については、届出前３か月間の数値を用いること。</t>
  </si>
  <si>
    <t>４．「２の（１）、（２）、（３）又は（４）」に該当する場合は常勤歯科医師数２名以上、「２の（５）」に該
　当する場合は、常勤歯科医師数１名以上であること。</t>
    <phoneticPr fontId="23"/>
  </si>
  <si>
    <t>５．「３の（２）」について、実績がない場合は省略して差し支えない。この場合において、翌年度の７月に当該
　様式により実績について報告すること。</t>
    <phoneticPr fontId="23"/>
  </si>
  <si>
    <t xml:space="preserve">都道府県名 </t>
    <phoneticPr fontId="23"/>
  </si>
  <si>
    <t xml:space="preserve">保険医療機関名 </t>
    <phoneticPr fontId="23"/>
  </si>
  <si>
    <t>１．標準規格の導入に係る取組状況</t>
  </si>
  <si>
    <t>①　電子カルテシステムの導入状況</t>
    <phoneticPr fontId="1"/>
  </si>
  <si>
    <t>導入済</t>
    <rPh sb="0" eb="2">
      <t>ドウニュウ</t>
    </rPh>
    <rPh sb="2" eb="3">
      <t>ズ</t>
    </rPh>
    <phoneticPr fontId="1"/>
  </si>
  <si>
    <t>今年度導入予定</t>
    <rPh sb="0" eb="3">
      <t>コンネンド</t>
    </rPh>
    <rPh sb="3" eb="5">
      <t>ドウニュウ</t>
    </rPh>
    <rPh sb="5" eb="7">
      <t>ヨテイ</t>
    </rPh>
    <phoneticPr fontId="1"/>
  </si>
  <si>
    <t>導入予定なし</t>
    <rPh sb="0" eb="2">
      <t>ドウニュウ</t>
    </rPh>
    <rPh sb="2" eb="4">
      <t>ヨテイ</t>
    </rPh>
    <phoneticPr fontId="1"/>
  </si>
  <si>
    <t>② 文書作成（管理）システムの導入状況
※ 電子カルテシステムに文書作成（管理）機能が
含まれている場合は、「電子カルテ上で稼働」を選択</t>
    <phoneticPr fontId="1"/>
  </si>
  <si>
    <t>電子カルテ上で稼働</t>
    <rPh sb="0" eb="2">
      <t>デンシ</t>
    </rPh>
    <rPh sb="5" eb="6">
      <t>ジョウ</t>
    </rPh>
    <rPh sb="7" eb="9">
      <t>カドウ</t>
    </rPh>
    <phoneticPr fontId="1"/>
  </si>
  <si>
    <t>導入済</t>
    <rPh sb="0" eb="3">
      <t>ドウニュウズ</t>
    </rPh>
    <phoneticPr fontId="1"/>
  </si>
  <si>
    <t>③ オーダリングシステムの導入状況</t>
    <phoneticPr fontId="1"/>
  </si>
  <si>
    <t>④ 医用画像管理システム（PACS）の導入状況</t>
    <phoneticPr fontId="1"/>
  </si>
  <si>
    <t>⑤ 臨床検査部門システム（LIS）の導入状況</t>
    <phoneticPr fontId="1"/>
  </si>
  <si>
    <t>⑥ 標準規格（HL7 FHIR）への対応予定</t>
    <phoneticPr fontId="1"/>
  </si>
  <si>
    <t>診療情報提供書</t>
    <phoneticPr fontId="1"/>
  </si>
  <si>
    <t>対応予定</t>
    <rPh sb="0" eb="2">
      <t>タイオウ</t>
    </rPh>
    <rPh sb="2" eb="4">
      <t>ヨテイ</t>
    </rPh>
    <phoneticPr fontId="1"/>
  </si>
  <si>
    <t>月</t>
    <rPh sb="0" eb="1">
      <t>ガツ</t>
    </rPh>
    <phoneticPr fontId="1"/>
  </si>
  <si>
    <t>目途）</t>
    <rPh sb="0" eb="2">
      <t>モクト</t>
    </rPh>
    <phoneticPr fontId="1"/>
  </si>
  <si>
    <t>対応予定なし</t>
    <rPh sb="0" eb="2">
      <t>タイオウ</t>
    </rPh>
    <rPh sb="2" eb="4">
      <t>ヨテイ</t>
    </rPh>
    <phoneticPr fontId="1"/>
  </si>
  <si>
    <t>退院時要約</t>
    <phoneticPr fontId="1"/>
  </si>
  <si>
    <t>⑦ ⑥について「対応予定なし」と回答した場合、その理由を選択（複数選択可）</t>
    <phoneticPr fontId="1"/>
  </si>
  <si>
    <t>電子カルテ／文書作成（管理）システムを新規導入又は改修したばかりのため</t>
    <phoneticPr fontId="1"/>
  </si>
  <si>
    <t>必要性を感じないため</t>
    <phoneticPr fontId="1"/>
  </si>
  <si>
    <t>標準規格（HL7 FHIR）を知らないため</t>
    <phoneticPr fontId="1"/>
  </si>
  <si>
    <t>その他（自由記載：</t>
    <phoneticPr fontId="1"/>
  </si>
  <si>
    <t>２．バックアップ保管に係る体制等</t>
    <phoneticPr fontId="1"/>
  </si>
  <si>
    <t>①保存対象のシステム</t>
    <rPh sb="1" eb="3">
      <t>ホゾン</t>
    </rPh>
    <rPh sb="3" eb="5">
      <t>タイショウ</t>
    </rPh>
    <phoneticPr fontId="1"/>
  </si>
  <si>
    <t>②保管頻度</t>
    <rPh sb="1" eb="3">
      <t>ホカン</t>
    </rPh>
    <rPh sb="3" eb="5">
      <t>ヒンド</t>
    </rPh>
    <phoneticPr fontId="1"/>
  </si>
  <si>
    <t>③世代管理</t>
    <rPh sb="1" eb="3">
      <t>セダイ</t>
    </rPh>
    <rPh sb="3" eb="5">
      <t>カンリ</t>
    </rPh>
    <phoneticPr fontId="1"/>
  </si>
  <si>
    <t>④保管方式（複数選択可）</t>
    <rPh sb="1" eb="3">
      <t>ホカン</t>
    </rPh>
    <rPh sb="3" eb="5">
      <t>ホウシキ</t>
    </rPh>
    <rPh sb="6" eb="8">
      <t>フクスウ</t>
    </rPh>
    <rPh sb="8" eb="10">
      <t>センタク</t>
    </rPh>
    <rPh sb="10" eb="11">
      <t>カ</t>
    </rPh>
    <phoneticPr fontId="1"/>
  </si>
  <si>
    <t>電子カルテシステム</t>
    <rPh sb="0" eb="2">
      <t>デンシ</t>
    </rPh>
    <phoneticPr fontId="1"/>
  </si>
  <si>
    <t>毎日</t>
    <rPh sb="0" eb="2">
      <t>マイニチ</t>
    </rPh>
    <phoneticPr fontId="1"/>
  </si>
  <si>
    <t>第３世代以上</t>
    <rPh sb="0" eb="1">
      <t>ダイ</t>
    </rPh>
    <rPh sb="2" eb="4">
      <t>セダイ</t>
    </rPh>
    <rPh sb="4" eb="6">
      <t>イジョウ</t>
    </rPh>
    <phoneticPr fontId="1"/>
  </si>
  <si>
    <t>オンラインサーバー</t>
    <phoneticPr fontId="1"/>
  </si>
  <si>
    <t>週１回</t>
    <rPh sb="0" eb="1">
      <t>シュウ</t>
    </rPh>
    <rPh sb="2" eb="3">
      <t>カイ</t>
    </rPh>
    <phoneticPr fontId="1"/>
  </si>
  <si>
    <t>第２世代</t>
    <rPh sb="0" eb="1">
      <t>ダイ</t>
    </rPh>
    <rPh sb="2" eb="4">
      <t>セダイ</t>
    </rPh>
    <phoneticPr fontId="1"/>
  </si>
  <si>
    <t>オフライン</t>
    <phoneticPr fontId="1"/>
  </si>
  <si>
    <t>月１回</t>
    <rPh sb="0" eb="1">
      <t>ツキ</t>
    </rPh>
    <rPh sb="2" eb="3">
      <t>カイ</t>
    </rPh>
    <phoneticPr fontId="1"/>
  </si>
  <si>
    <t>第１世代</t>
    <rPh sb="0" eb="1">
      <t>ダイ</t>
    </rPh>
    <rPh sb="2" eb="4">
      <t>セダイ</t>
    </rPh>
    <phoneticPr fontId="1"/>
  </si>
  <si>
    <t>テープ</t>
    <phoneticPr fontId="1"/>
  </si>
  <si>
    <t>遠隔地</t>
    <rPh sb="0" eb="3">
      <t>エンカクチ</t>
    </rPh>
    <phoneticPr fontId="1"/>
  </si>
  <si>
    <t>その他（</t>
    <rPh sb="2" eb="3">
      <t>タ</t>
    </rPh>
    <phoneticPr fontId="1"/>
  </si>
  <si>
    <t>オーダリング</t>
    <phoneticPr fontId="1"/>
  </si>
  <si>
    <t>システム</t>
    <phoneticPr fontId="1"/>
  </si>
  <si>
    <t>レセプト計算</t>
    <rPh sb="4" eb="6">
      <t>ケイサン</t>
    </rPh>
    <phoneticPr fontId="1"/>
  </si>
  <si>
    <t>医用画像システム</t>
    <rPh sb="0" eb="1">
      <t>イ</t>
    </rPh>
    <rPh sb="1" eb="2">
      <t>ヨウ</t>
    </rPh>
    <rPh sb="2" eb="4">
      <t>ガゾウ</t>
    </rPh>
    <phoneticPr fontId="1"/>
  </si>
  <si>
    <t>その他</t>
    <rPh sb="2" eb="3">
      <t>タ</t>
    </rPh>
    <phoneticPr fontId="1"/>
  </si>
  <si>
    <t>② システムの有事に備えた体制等について
作成しているものを選択してください（複数選択可）</t>
    <phoneticPr fontId="1"/>
  </si>
  <si>
    <t>体制図</t>
    <rPh sb="0" eb="2">
      <t>タイセイ</t>
    </rPh>
    <rPh sb="2" eb="3">
      <t>ズ</t>
    </rPh>
    <phoneticPr fontId="1"/>
  </si>
  <si>
    <t>連絡フロー</t>
    <rPh sb="0" eb="2">
      <t>レンラク</t>
    </rPh>
    <phoneticPr fontId="1"/>
  </si>
  <si>
    <t>ネットワーク構成図</t>
    <rPh sb="6" eb="9">
      <t>コウセイズ</t>
    </rPh>
    <phoneticPr fontId="1"/>
  </si>
  <si>
    <t>システム構成図</t>
    <rPh sb="4" eb="7">
      <t>コウセイズ</t>
    </rPh>
    <phoneticPr fontId="1"/>
  </si>
  <si>
    <t>業者名簿</t>
    <rPh sb="0" eb="2">
      <t>ギョウシャ</t>
    </rPh>
    <rPh sb="2" eb="4">
      <t>メイボ</t>
    </rPh>
    <phoneticPr fontId="1"/>
  </si>
  <si>
    <t>③ 過去１年間で、職員を対象とした
情報セキュリティに関する訓練・教育を何回実施したか</t>
    <phoneticPr fontId="1"/>
  </si>
  <si>
    <t>訓練：</t>
    <rPh sb="0" eb="2">
      <t>クンレン</t>
    </rPh>
    <phoneticPr fontId="1"/>
  </si>
  <si>
    <t>回</t>
    <rPh sb="0" eb="1">
      <t>カイ</t>
    </rPh>
    <phoneticPr fontId="1"/>
  </si>
  <si>
    <t>教育：</t>
    <rPh sb="0" eb="2">
      <t>キョウイク</t>
    </rPh>
    <phoneticPr fontId="1"/>
  </si>
  <si>
    <t>保険医療機関名　</t>
    <rPh sb="0" eb="2">
      <t>ホケン</t>
    </rPh>
    <rPh sb="2" eb="4">
      <t>イリョウ</t>
    </rPh>
    <rPh sb="4" eb="6">
      <t>キカン</t>
    </rPh>
    <rPh sb="6" eb="7">
      <t>メイ</t>
    </rPh>
    <phoneticPr fontId="23"/>
  </si>
  <si>
    <t>医療機関コード　　</t>
    <rPh sb="0" eb="2">
      <t>イリョウ</t>
    </rPh>
    <rPh sb="2" eb="4">
      <t>キカン</t>
    </rPh>
    <phoneticPr fontId="23"/>
  </si>
  <si>
    <t>Ⅰ．全般</t>
    <rPh sb="2" eb="4">
      <t>ゼンパン</t>
    </rPh>
    <phoneticPr fontId="23"/>
  </si>
  <si>
    <t>１．許可病床数</t>
    <rPh sb="2" eb="4">
      <t>キョカ</t>
    </rPh>
    <rPh sb="4" eb="7">
      <t>ビョウショウスウ</t>
    </rPh>
    <phoneticPr fontId="23"/>
  </si>
  <si>
    <t>（　　　　　　）床</t>
    <rPh sb="8" eb="9">
      <t>ユカ</t>
    </rPh>
    <phoneticPr fontId="23"/>
  </si>
  <si>
    <t>２．計算期間</t>
    <rPh sb="2" eb="4">
      <t>ケイサン</t>
    </rPh>
    <rPh sb="4" eb="6">
      <t>キカン</t>
    </rPh>
    <phoneticPr fontId="23"/>
  </si>
  <si>
    <t>Ⅱ．直近１年間の入院希望患者の推移について</t>
    <rPh sb="8" eb="10">
      <t>ニュウイン</t>
    </rPh>
    <rPh sb="10" eb="12">
      <t>キボウ</t>
    </rPh>
    <rPh sb="12" eb="14">
      <t>カンジャ</t>
    </rPh>
    <rPh sb="15" eb="17">
      <t>スイイ</t>
    </rPh>
    <phoneticPr fontId="23"/>
  </si>
  <si>
    <t>１．新規入院希望患者数</t>
    <rPh sb="2" eb="4">
      <t>シンキ</t>
    </rPh>
    <rPh sb="4" eb="6">
      <t>ニュウイン</t>
    </rPh>
    <rPh sb="6" eb="8">
      <t>キボウ</t>
    </rPh>
    <rPh sb="8" eb="11">
      <t>カンジャスウ</t>
    </rPh>
    <phoneticPr fontId="23"/>
  </si>
  <si>
    <t>２．入院希望を取り下げた患者数　(死亡を含む)</t>
    <rPh sb="2" eb="4">
      <t>ニュウイン</t>
    </rPh>
    <rPh sb="4" eb="6">
      <t>キボウ</t>
    </rPh>
    <rPh sb="7" eb="8">
      <t>ト</t>
    </rPh>
    <rPh sb="9" eb="10">
      <t>サ</t>
    </rPh>
    <rPh sb="12" eb="15">
      <t>カンジャスウ</t>
    </rPh>
    <rPh sb="17" eb="19">
      <t>シボウ</t>
    </rPh>
    <rPh sb="20" eb="21">
      <t>フク</t>
    </rPh>
    <phoneticPr fontId="23"/>
  </si>
  <si>
    <t>３．現在の入院希望患者数</t>
    <rPh sb="2" eb="4">
      <t>ゲンザイ</t>
    </rPh>
    <rPh sb="5" eb="7">
      <t>ニュウイン</t>
    </rPh>
    <rPh sb="7" eb="9">
      <t>キボウ</t>
    </rPh>
    <rPh sb="9" eb="12">
      <t>カンジャスウ</t>
    </rPh>
    <phoneticPr fontId="23"/>
  </si>
  <si>
    <t>Ⅲ．直近１年間の受入状況について</t>
    <rPh sb="8" eb="10">
      <t>ウケイレ</t>
    </rPh>
    <rPh sb="10" eb="12">
      <t>ジョウキョウ</t>
    </rPh>
    <phoneticPr fontId="23"/>
  </si>
  <si>
    <t>①　(＝②＋③＋④)
在宅療養患者の
受入回数</t>
    <rPh sb="11" eb="13">
      <t>ザイタク</t>
    </rPh>
    <rPh sb="13" eb="15">
      <t>リョウヨウ</t>
    </rPh>
    <rPh sb="15" eb="17">
      <t>カンジャ</t>
    </rPh>
    <rPh sb="19" eb="21">
      <t>ウケイレ</t>
    </rPh>
    <rPh sb="21" eb="23">
      <t>カイスウ</t>
    </rPh>
    <phoneticPr fontId="23"/>
  </si>
  <si>
    <t>入院希望患者の受入ができず、
他医療機関へ紹介した回数</t>
    <rPh sb="0" eb="2">
      <t>ニュウイン</t>
    </rPh>
    <rPh sb="2" eb="4">
      <t>キボウ</t>
    </rPh>
    <rPh sb="4" eb="6">
      <t>カンジャ</t>
    </rPh>
    <rPh sb="7" eb="9">
      <t>ウケイレ</t>
    </rPh>
    <rPh sb="15" eb="16">
      <t>タ</t>
    </rPh>
    <rPh sb="16" eb="20">
      <t>イリョウキカン</t>
    </rPh>
    <rPh sb="21" eb="23">
      <t>ショウカイ</t>
    </rPh>
    <rPh sb="25" eb="27">
      <t>カイスウ</t>
    </rPh>
    <phoneticPr fontId="23"/>
  </si>
  <si>
    <t>②　入院希望患者</t>
    <rPh sb="2" eb="4">
      <t>ニュウイン</t>
    </rPh>
    <rPh sb="4" eb="6">
      <t>キボウ</t>
    </rPh>
    <rPh sb="6" eb="8">
      <t>カンジャ</t>
    </rPh>
    <phoneticPr fontId="23"/>
  </si>
  <si>
    <t>③　入院希望患者以外
（連携医療機関）</t>
    <rPh sb="2" eb="4">
      <t>ニュウイン</t>
    </rPh>
    <rPh sb="4" eb="6">
      <t>キボウ</t>
    </rPh>
    <rPh sb="6" eb="8">
      <t>カンジャ</t>
    </rPh>
    <rPh sb="8" eb="10">
      <t>イガイ</t>
    </rPh>
    <rPh sb="12" eb="14">
      <t>レンケイ</t>
    </rPh>
    <rPh sb="14" eb="16">
      <t>イリョウ</t>
    </rPh>
    <rPh sb="16" eb="18">
      <t>キカン</t>
    </rPh>
    <phoneticPr fontId="23"/>
  </si>
  <si>
    <t>④　②、③以外</t>
    <rPh sb="5" eb="7">
      <t>イガイ</t>
    </rPh>
    <phoneticPr fontId="23"/>
  </si>
  <si>
    <t>（　　　　　）回</t>
    <rPh sb="7" eb="8">
      <t>カイ</t>
    </rPh>
    <phoneticPr fontId="23"/>
  </si>
  <si>
    <t>（　　　　　）名</t>
    <rPh sb="7" eb="8">
      <t>メイ</t>
    </rPh>
    <phoneticPr fontId="23"/>
  </si>
  <si>
    <t>Ⅳ．直近１年間の共同診療の状況について</t>
    <rPh sb="8" eb="10">
      <t>キョウドウ</t>
    </rPh>
    <rPh sb="10" eb="12">
      <t>シンリョウ</t>
    </rPh>
    <rPh sb="13" eb="15">
      <t>ジョウキョウ</t>
    </rPh>
    <phoneticPr fontId="23"/>
  </si>
  <si>
    <t>①
入院希望患者への
共同診療回数</t>
    <rPh sb="2" eb="4">
      <t>ニュウイン</t>
    </rPh>
    <rPh sb="4" eb="6">
      <t>キボウ</t>
    </rPh>
    <rPh sb="6" eb="8">
      <t>カンジャ</t>
    </rPh>
    <rPh sb="11" eb="13">
      <t>キョウドウ</t>
    </rPh>
    <rPh sb="13" eb="15">
      <t>シンリョウ</t>
    </rPh>
    <rPh sb="15" eb="17">
      <t>カイスウ</t>
    </rPh>
    <phoneticPr fontId="23"/>
  </si>
  <si>
    <t>②　(＝③＋④＋⑤＋⑥)
在宅患者共同診療料の算定回数</t>
    <rPh sb="13" eb="17">
      <t>ザイタクカンジャ</t>
    </rPh>
    <rPh sb="17" eb="19">
      <t>キョウドウ</t>
    </rPh>
    <rPh sb="19" eb="21">
      <t>シンリョウ</t>
    </rPh>
    <rPh sb="21" eb="22">
      <t>リョウ</t>
    </rPh>
    <rPh sb="23" eb="25">
      <t>サンテイ</t>
    </rPh>
    <rPh sb="25" eb="27">
      <t>カイスウ</t>
    </rPh>
    <phoneticPr fontId="23"/>
  </si>
  <si>
    <t>③　往診</t>
    <rPh sb="2" eb="4">
      <t>オウシン</t>
    </rPh>
    <phoneticPr fontId="23"/>
  </si>
  <si>
    <t>④　訪問診療(同一建物居住者以外)</t>
    <rPh sb="2" eb="6">
      <t>ホウモンシンリョウ</t>
    </rPh>
    <rPh sb="7" eb="9">
      <t>ドウイツ</t>
    </rPh>
    <rPh sb="9" eb="11">
      <t>タテモノ</t>
    </rPh>
    <rPh sb="11" eb="14">
      <t>キョジュウシャ</t>
    </rPh>
    <rPh sb="14" eb="16">
      <t>イガイ</t>
    </rPh>
    <phoneticPr fontId="23"/>
  </si>
  <si>
    <t>⑤　訪問診療(同一建物居住者・特定施設)</t>
    <rPh sb="2" eb="6">
      <t>ホウモンシンリョウ</t>
    </rPh>
    <rPh sb="7" eb="9">
      <t>ドウイツ</t>
    </rPh>
    <rPh sb="9" eb="11">
      <t>タテモノ</t>
    </rPh>
    <rPh sb="11" eb="14">
      <t>キョジュウシャ</t>
    </rPh>
    <rPh sb="15" eb="17">
      <t>トクテイ</t>
    </rPh>
    <rPh sb="17" eb="19">
      <t>シセツ</t>
    </rPh>
    <phoneticPr fontId="23"/>
  </si>
  <si>
    <t>⑥　訪問診療(同一建物居住者・特定施設以外)</t>
    <rPh sb="2" eb="6">
      <t>ホウモンシンリョウ</t>
    </rPh>
    <rPh sb="7" eb="9">
      <t>ドウイツ</t>
    </rPh>
    <rPh sb="9" eb="11">
      <t>タテモノ</t>
    </rPh>
    <rPh sb="11" eb="14">
      <t>キョジュウシャ</t>
    </rPh>
    <rPh sb="15" eb="17">
      <t>トクテイ</t>
    </rPh>
    <rPh sb="17" eb="19">
      <t>シセツ</t>
    </rPh>
    <rPh sb="19" eb="21">
      <t>イガイ</t>
    </rPh>
    <phoneticPr fontId="23"/>
  </si>
  <si>
    <t>Ⅴ．連携医療機関について</t>
    <rPh sb="2" eb="4">
      <t>レンケイ</t>
    </rPh>
    <rPh sb="4" eb="8">
      <t>イリョウキカン</t>
    </rPh>
    <phoneticPr fontId="23"/>
  </si>
  <si>
    <t>在宅医療を提供する連携医療機関の数</t>
    <rPh sb="0" eb="2">
      <t>ザイタク</t>
    </rPh>
    <rPh sb="2" eb="4">
      <t>イリョウ</t>
    </rPh>
    <rPh sb="5" eb="7">
      <t>テイキョウ</t>
    </rPh>
    <rPh sb="9" eb="11">
      <t>レンケイ</t>
    </rPh>
    <rPh sb="11" eb="13">
      <t>イリョウ</t>
    </rPh>
    <rPh sb="13" eb="15">
      <t>キカン</t>
    </rPh>
    <rPh sb="16" eb="17">
      <t>カズ</t>
    </rPh>
    <phoneticPr fontId="23"/>
  </si>
  <si>
    <t>（　　　　　　）医療機関</t>
    <rPh sb="8" eb="12">
      <t>イリョウキカン</t>
    </rPh>
    <phoneticPr fontId="23"/>
  </si>
  <si>
    <t>光トポグラフィーに係る報告書</t>
    <phoneticPr fontId="23"/>
  </si>
  <si>
    <t>１　概要（当該検査を実施した者全員について、合計したものを記載すること）</t>
    <phoneticPr fontId="23"/>
  </si>
  <si>
    <t>件</t>
    <rPh sb="0" eb="1">
      <t>ケン</t>
    </rPh>
    <phoneticPr fontId="23"/>
  </si>
  <si>
    <t>　（２）
　 ①　（１）のうち、当該検査後にうつ病と診断した者の数</t>
    <phoneticPr fontId="23"/>
  </si>
  <si>
    <t>例</t>
    <rPh sb="0" eb="1">
      <t>レイ</t>
    </rPh>
    <phoneticPr fontId="23"/>
  </si>
  <si>
    <t>　（２）
　 ②　（１）のうち、当該検査後に双極性障害と診断した者の数</t>
    <phoneticPr fontId="23"/>
  </si>
  <si>
    <t>　（２）
　 ③　（１）のうち、当該検査後に統合失調症と診断した者の数</t>
    <phoneticPr fontId="23"/>
  </si>
  <si>
    <t>　（２）
 　④　（１）のうち、当該検査後に、（２）①から③までに該当しなかった者の数</t>
    <phoneticPr fontId="23"/>
  </si>
  <si>
    <t>２　詳細　（当該検査を実施した者全員について記載すること）</t>
    <phoneticPr fontId="23"/>
  </si>
  <si>
    <t>実　施
年月日</t>
    <phoneticPr fontId="23"/>
  </si>
  <si>
    <t>検査前診断名</t>
    <phoneticPr fontId="23"/>
  </si>
  <si>
    <t>患者
性別</t>
    <phoneticPr fontId="23"/>
  </si>
  <si>
    <t>患者
年齢</t>
    <phoneticPr fontId="23"/>
  </si>
  <si>
    <t>検査後診断名</t>
    <phoneticPr fontId="23"/>
  </si>
  <si>
    <t>「Ｄ２３６－２」の「２」抑うつ症状の鑑別診断の補助に使用するものの患者についてのみ記載すること。</t>
    <phoneticPr fontId="23"/>
  </si>
  <si>
    <t>都道府県名</t>
    <rPh sb="0" eb="4">
      <t>トドウフケン</t>
    </rPh>
    <rPh sb="4" eb="5">
      <t>メイ</t>
    </rPh>
    <phoneticPr fontId="1"/>
  </si>
  <si>
    <t>※レセプトに記載する７桁の数字を記載すること</t>
    <phoneticPr fontId="1"/>
  </si>
  <si>
    <t>～</t>
    <phoneticPr fontId="1"/>
  </si>
  <si>
    <t>a.</t>
    <phoneticPr fontId="1"/>
  </si>
  <si>
    <t>b.</t>
    <phoneticPr fontId="1"/>
  </si>
  <si>
    <t>⑦</t>
    <phoneticPr fontId="1"/>
  </si>
  <si>
    <t>（別紙様式４－１）</t>
    <rPh sb="1" eb="3">
      <t>ベッシ</t>
    </rPh>
    <rPh sb="3" eb="5">
      <t>ヨウシキ</t>
    </rPh>
    <phoneticPr fontId="23"/>
  </si>
  <si>
    <t>医療機関コード　　　　　　　　　　　　　　　</t>
    <rPh sb="0" eb="2">
      <t>イリョウ</t>
    </rPh>
    <rPh sb="2" eb="4">
      <t>キカン</t>
    </rPh>
    <phoneticPr fontId="23"/>
  </si>
  <si>
    <t>※レセプトに記載する７桁の数字を記載すること。</t>
    <rPh sb="6" eb="8">
      <t>キサイ</t>
    </rPh>
    <rPh sb="11" eb="12">
      <t>ケタ</t>
    </rPh>
    <rPh sb="13" eb="15">
      <t>スウジ</t>
    </rPh>
    <rPh sb="16" eb="18">
      <t>キサイ</t>
    </rPh>
    <phoneticPr fontId="23"/>
  </si>
  <si>
    <t>　　　　厚生労働省</t>
    <rPh sb="4" eb="6">
      <t>コウセイ</t>
    </rPh>
    <rPh sb="6" eb="9">
      <t>ロウドウショウ</t>
    </rPh>
    <phoneticPr fontId="23"/>
  </si>
  <si>
    <t>　　　　国立病院機構</t>
    <rPh sb="4" eb="6">
      <t>コクリツ</t>
    </rPh>
    <rPh sb="6" eb="8">
      <t>ビョウイン</t>
    </rPh>
    <rPh sb="8" eb="10">
      <t>キコウ</t>
    </rPh>
    <phoneticPr fontId="23"/>
  </si>
  <si>
    <t>　　　　国立大学法人</t>
    <rPh sb="4" eb="6">
      <t>コクリツ</t>
    </rPh>
    <rPh sb="6" eb="8">
      <t>ダイガク</t>
    </rPh>
    <rPh sb="8" eb="10">
      <t>ホウジン</t>
    </rPh>
    <phoneticPr fontId="23"/>
  </si>
  <si>
    <t>　　　　労働者健康
　　　　安全機構</t>
    <rPh sb="4" eb="7">
      <t>ロウドウシャ</t>
    </rPh>
    <rPh sb="7" eb="9">
      <t>ケンコウ</t>
    </rPh>
    <rPh sb="14" eb="16">
      <t>アンゼン</t>
    </rPh>
    <rPh sb="16" eb="18">
      <t>キコウ</t>
    </rPh>
    <phoneticPr fontId="23"/>
  </si>
  <si>
    <t>　　　　地域医療機能
　　　　推進機構</t>
    <rPh sb="4" eb="6">
      <t>チイキ</t>
    </rPh>
    <rPh sb="6" eb="8">
      <t>イリョウ</t>
    </rPh>
    <rPh sb="8" eb="10">
      <t>キノウ</t>
    </rPh>
    <rPh sb="15" eb="17">
      <t>スイシン</t>
    </rPh>
    <rPh sb="17" eb="19">
      <t>キコウ</t>
    </rPh>
    <phoneticPr fontId="23"/>
  </si>
  <si>
    <t>　　　　その他（国）</t>
    <rPh sb="6" eb="7">
      <t>タ</t>
    </rPh>
    <rPh sb="8" eb="9">
      <t>クニ</t>
    </rPh>
    <phoneticPr fontId="23"/>
  </si>
  <si>
    <t>　　　　都道府県</t>
    <rPh sb="4" eb="8">
      <t>トドウフケン</t>
    </rPh>
    <phoneticPr fontId="23"/>
  </si>
  <si>
    <t>開設者</t>
    <rPh sb="0" eb="3">
      <t>カイセツシャ</t>
    </rPh>
    <phoneticPr fontId="23"/>
  </si>
  <si>
    <t>　　　　市町村</t>
    <rPh sb="4" eb="7">
      <t>シチョウソン</t>
    </rPh>
    <phoneticPr fontId="23"/>
  </si>
  <si>
    <t>　　　　地方独立行政
　　　　法人</t>
    <rPh sb="4" eb="6">
      <t>チホウ</t>
    </rPh>
    <rPh sb="6" eb="8">
      <t>ドクリツ</t>
    </rPh>
    <rPh sb="8" eb="10">
      <t>ギョウセイ</t>
    </rPh>
    <rPh sb="15" eb="17">
      <t>ホウジン</t>
    </rPh>
    <phoneticPr fontId="23"/>
  </si>
  <si>
    <t>　　　　日赤</t>
    <rPh sb="4" eb="6">
      <t>ニッセキ</t>
    </rPh>
    <phoneticPr fontId="23"/>
  </si>
  <si>
    <t>　　　　済生会</t>
    <rPh sb="4" eb="7">
      <t>サイセイカイ</t>
    </rPh>
    <phoneticPr fontId="23"/>
  </si>
  <si>
    <t>　　　　北海道社会
　　　　事業協会</t>
    <rPh sb="4" eb="7">
      <t>ホッカイドウ</t>
    </rPh>
    <rPh sb="7" eb="9">
      <t>シャカイ</t>
    </rPh>
    <rPh sb="14" eb="16">
      <t>ジギョウ</t>
    </rPh>
    <rPh sb="16" eb="18">
      <t>キョウカイ</t>
    </rPh>
    <phoneticPr fontId="23"/>
  </si>
  <si>
    <t>　　　　厚生連</t>
    <rPh sb="4" eb="6">
      <t>コウセイ</t>
    </rPh>
    <rPh sb="6" eb="7">
      <t>レン</t>
    </rPh>
    <phoneticPr fontId="23"/>
  </si>
  <si>
    <t>　　　　国民健康保険
　　　　団体連合会</t>
    <rPh sb="4" eb="6">
      <t>コクミン</t>
    </rPh>
    <rPh sb="6" eb="8">
      <t>ケンコウ</t>
    </rPh>
    <rPh sb="8" eb="10">
      <t>ホケン</t>
    </rPh>
    <rPh sb="15" eb="17">
      <t>ダンタイ</t>
    </rPh>
    <rPh sb="17" eb="20">
      <t>レンゴウカイ</t>
    </rPh>
    <phoneticPr fontId="23"/>
  </si>
  <si>
    <t>番号</t>
    <rPh sb="0" eb="2">
      <t>バンゴウ</t>
    </rPh>
    <phoneticPr fontId="23"/>
  </si>
  <si>
    <t>　　　　健康保険組合
   　　 及びその連合会</t>
    <rPh sb="4" eb="6">
      <t>ケンコウ</t>
    </rPh>
    <rPh sb="6" eb="8">
      <t>ホケン</t>
    </rPh>
    <rPh sb="8" eb="10">
      <t>クミアイ</t>
    </rPh>
    <rPh sb="17" eb="18">
      <t>オヨ</t>
    </rPh>
    <rPh sb="21" eb="24">
      <t>レンゴウカイ</t>
    </rPh>
    <phoneticPr fontId="23"/>
  </si>
  <si>
    <t>　　　　共済組合及び
　　　　その連合会</t>
    <rPh sb="4" eb="6">
      <t>キョウサイ</t>
    </rPh>
    <rPh sb="6" eb="8">
      <t>クミアイ</t>
    </rPh>
    <rPh sb="8" eb="9">
      <t>オヨ</t>
    </rPh>
    <rPh sb="17" eb="20">
      <t>レンゴウカイ</t>
    </rPh>
    <phoneticPr fontId="23"/>
  </si>
  <si>
    <t>　　　　国民健康保険
   　　 組合</t>
    <rPh sb="4" eb="6">
      <t>コクミン</t>
    </rPh>
    <rPh sb="6" eb="8">
      <t>ケンコウ</t>
    </rPh>
    <rPh sb="8" eb="10">
      <t>ホケン</t>
    </rPh>
    <rPh sb="17" eb="19">
      <t>クミアイ</t>
    </rPh>
    <phoneticPr fontId="23"/>
  </si>
  <si>
    <t>　　　　公益法人</t>
    <rPh sb="4" eb="6">
      <t>コウエキ</t>
    </rPh>
    <rPh sb="6" eb="8">
      <t>ホウジン</t>
    </rPh>
    <phoneticPr fontId="23"/>
  </si>
  <si>
    <t>　　　　医療法人</t>
    <rPh sb="4" eb="6">
      <t>イリョウ</t>
    </rPh>
    <rPh sb="6" eb="8">
      <t>ホウジン</t>
    </rPh>
    <phoneticPr fontId="23"/>
  </si>
  <si>
    <t>　　　　学校法人</t>
    <rPh sb="4" eb="6">
      <t>ガッコウ</t>
    </rPh>
    <rPh sb="6" eb="8">
      <t>ホウジン</t>
    </rPh>
    <phoneticPr fontId="23"/>
  </si>
  <si>
    <t>　　　　社会福祉法人</t>
    <rPh sb="4" eb="6">
      <t>シャカイ</t>
    </rPh>
    <rPh sb="6" eb="8">
      <t>フクシ</t>
    </rPh>
    <rPh sb="8" eb="10">
      <t>ホウジン</t>
    </rPh>
    <phoneticPr fontId="23"/>
  </si>
  <si>
    <t>　　　　医療生協</t>
    <rPh sb="4" eb="6">
      <t>イリョウ</t>
    </rPh>
    <rPh sb="6" eb="8">
      <t>セイキョウ</t>
    </rPh>
    <phoneticPr fontId="23"/>
  </si>
  <si>
    <t>　　　　会社</t>
    <rPh sb="4" eb="6">
      <t>カイシャ</t>
    </rPh>
    <phoneticPr fontId="23"/>
  </si>
  <si>
    <t>　　　　その他の法人</t>
    <rPh sb="6" eb="7">
      <t>タ</t>
    </rPh>
    <rPh sb="8" eb="10">
      <t>ホウジン</t>
    </rPh>
    <phoneticPr fontId="23"/>
  </si>
  <si>
    <t>　　　　個人</t>
    <rPh sb="4" eb="6">
      <t>コジン</t>
    </rPh>
    <phoneticPr fontId="23"/>
  </si>
  <si>
    <t>　区　分</t>
    <rPh sb="1" eb="2">
      <t>ク</t>
    </rPh>
    <rPh sb="3" eb="4">
      <t>ブン</t>
    </rPh>
    <phoneticPr fontId="23"/>
  </si>
  <si>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3"/>
  </si>
  <si>
    <t>費用徴収を行わない病床数</t>
    <rPh sb="0" eb="2">
      <t>ヒヨウ</t>
    </rPh>
    <rPh sb="2" eb="4">
      <t>チョウシュウ</t>
    </rPh>
    <rPh sb="5" eb="6">
      <t>オコナ</t>
    </rPh>
    <rPh sb="9" eb="12">
      <t>ビョウショウスウ</t>
    </rPh>
    <phoneticPr fontId="23"/>
  </si>
  <si>
    <t>1,100円</t>
    <rPh sb="5" eb="6">
      <t>エン</t>
    </rPh>
    <phoneticPr fontId="23"/>
  </si>
  <si>
    <t>1,101円</t>
    <rPh sb="5" eb="6">
      <t>エン</t>
    </rPh>
    <phoneticPr fontId="23"/>
  </si>
  <si>
    <t>2,201円</t>
    <rPh sb="5" eb="6">
      <t>エン</t>
    </rPh>
    <phoneticPr fontId="23"/>
  </si>
  <si>
    <t>3,301円</t>
    <rPh sb="5" eb="6">
      <t>エン</t>
    </rPh>
    <phoneticPr fontId="23"/>
  </si>
  <si>
    <t>4,401円</t>
    <rPh sb="5" eb="6">
      <t>エン</t>
    </rPh>
    <phoneticPr fontId="23"/>
  </si>
  <si>
    <t>5,501円</t>
    <rPh sb="5" eb="6">
      <t>エン</t>
    </rPh>
    <phoneticPr fontId="23"/>
  </si>
  <si>
    <t>8,801円</t>
    <rPh sb="5" eb="6">
      <t>エン</t>
    </rPh>
    <phoneticPr fontId="23"/>
  </si>
  <si>
    <t>11,001円</t>
    <rPh sb="6" eb="7">
      <t>エン</t>
    </rPh>
    <phoneticPr fontId="23"/>
  </si>
  <si>
    <t>16,501円</t>
    <rPh sb="6" eb="7">
      <t>エン</t>
    </rPh>
    <phoneticPr fontId="23"/>
  </si>
  <si>
    <t>33,001円</t>
    <rPh sb="6" eb="7">
      <t>エン</t>
    </rPh>
    <phoneticPr fontId="23"/>
  </si>
  <si>
    <t>55,001円</t>
    <rPh sb="6" eb="7">
      <t>エン</t>
    </rPh>
    <phoneticPr fontId="23"/>
  </si>
  <si>
    <t>110,001円</t>
    <phoneticPr fontId="23"/>
  </si>
  <si>
    <t>病床数
小計</t>
    <rPh sb="0" eb="3">
      <t>ビョウショウスウ</t>
    </rPh>
    <rPh sb="4" eb="6">
      <t>ショウケイ</t>
    </rPh>
    <phoneticPr fontId="23"/>
  </si>
  <si>
    <t>～</t>
    <phoneticPr fontId="23"/>
  </si>
  <si>
    <t>以下</t>
    <rPh sb="0" eb="2">
      <t>イカ</t>
    </rPh>
    <phoneticPr fontId="23"/>
  </si>
  <si>
    <t>2,200円</t>
    <rPh sb="5" eb="6">
      <t>エン</t>
    </rPh>
    <phoneticPr fontId="23"/>
  </si>
  <si>
    <t>3,300円</t>
    <rPh sb="5" eb="6">
      <t>エン</t>
    </rPh>
    <phoneticPr fontId="23"/>
  </si>
  <si>
    <t>4,400円</t>
    <rPh sb="5" eb="6">
      <t>エン</t>
    </rPh>
    <phoneticPr fontId="23"/>
  </si>
  <si>
    <t>5,500円</t>
    <rPh sb="5" eb="6">
      <t>エン</t>
    </rPh>
    <phoneticPr fontId="23"/>
  </si>
  <si>
    <t>8,800円</t>
    <rPh sb="5" eb="6">
      <t>エン</t>
    </rPh>
    <phoneticPr fontId="23"/>
  </si>
  <si>
    <t>11,000円</t>
    <rPh sb="6" eb="7">
      <t>エン</t>
    </rPh>
    <phoneticPr fontId="23"/>
  </si>
  <si>
    <t>16,500円</t>
    <rPh sb="6" eb="7">
      <t>エン</t>
    </rPh>
    <phoneticPr fontId="23"/>
  </si>
  <si>
    <t>33,000円</t>
    <rPh sb="6" eb="7">
      <t>エン</t>
    </rPh>
    <phoneticPr fontId="23"/>
  </si>
  <si>
    <t>55,000円</t>
    <rPh sb="6" eb="7">
      <t>エン</t>
    </rPh>
    <phoneticPr fontId="23"/>
  </si>
  <si>
    <t>110,000円</t>
    <rPh sb="7" eb="8">
      <t>エン</t>
    </rPh>
    <phoneticPr fontId="23"/>
  </si>
  <si>
    <t>以上</t>
    <rPh sb="0" eb="2">
      <t>イジョウ</t>
    </rPh>
    <phoneticPr fontId="23"/>
  </si>
  <si>
    <t>個　室</t>
    <rPh sb="0" eb="1">
      <t>コ</t>
    </rPh>
    <rPh sb="2" eb="3">
      <t>シツ</t>
    </rPh>
    <phoneticPr fontId="23"/>
  </si>
  <si>
    <t>床</t>
    <rPh sb="0" eb="1">
      <t>ショウ</t>
    </rPh>
    <phoneticPr fontId="23"/>
  </si>
  <si>
    <t>①　 　　床</t>
    <rPh sb="5" eb="6">
      <t>ショウ</t>
    </rPh>
    <phoneticPr fontId="23"/>
  </si>
  <si>
    <t>⑥　 　　床</t>
    <rPh sb="5" eb="6">
      <t>ショウ</t>
    </rPh>
    <phoneticPr fontId="23"/>
  </si>
  <si>
    <t>２人室</t>
    <rPh sb="1" eb="2">
      <t>ヒト</t>
    </rPh>
    <rPh sb="2" eb="3">
      <t>シツ</t>
    </rPh>
    <phoneticPr fontId="23"/>
  </si>
  <si>
    <t>②　 　　床</t>
    <rPh sb="5" eb="6">
      <t>ショウ</t>
    </rPh>
    <phoneticPr fontId="23"/>
  </si>
  <si>
    <t>⑦　　 　床</t>
    <rPh sb="5" eb="6">
      <t>ショウ</t>
    </rPh>
    <phoneticPr fontId="23"/>
  </si>
  <si>
    <t>３人室</t>
    <rPh sb="1" eb="2">
      <t>ヒト</t>
    </rPh>
    <rPh sb="2" eb="3">
      <t>シツ</t>
    </rPh>
    <phoneticPr fontId="23"/>
  </si>
  <si>
    <t>③　　 　床</t>
    <rPh sb="5" eb="6">
      <t>ショウ</t>
    </rPh>
    <phoneticPr fontId="23"/>
  </si>
  <si>
    <t>⑧　　 　床</t>
    <rPh sb="5" eb="6">
      <t>ショウ</t>
    </rPh>
    <phoneticPr fontId="23"/>
  </si>
  <si>
    <t>４人室</t>
    <rPh sb="1" eb="2">
      <t>ヒト</t>
    </rPh>
    <rPh sb="2" eb="3">
      <t>シツ</t>
    </rPh>
    <phoneticPr fontId="23"/>
  </si>
  <si>
    <t>④　 　　床</t>
    <rPh sb="5" eb="6">
      <t>ショウ</t>
    </rPh>
    <phoneticPr fontId="23"/>
  </si>
  <si>
    <t>⑨　　 　床</t>
    <rPh sb="5" eb="6">
      <t>ショウ</t>
    </rPh>
    <phoneticPr fontId="23"/>
  </si>
  <si>
    <t>５人室以上</t>
    <rPh sb="1" eb="2">
      <t>ヒト</t>
    </rPh>
    <rPh sb="2" eb="3">
      <t>シツ</t>
    </rPh>
    <rPh sb="3" eb="5">
      <t>イジョウ</t>
    </rPh>
    <phoneticPr fontId="23"/>
  </si>
  <si>
    <t>⑩　 　　床</t>
    <rPh sb="5" eb="6">
      <t>ショウ</t>
    </rPh>
    <phoneticPr fontId="23"/>
  </si>
  <si>
    <t>病床数合計　</t>
    <rPh sb="0" eb="3">
      <t>ビョウショウスウ</t>
    </rPh>
    <rPh sb="3" eb="5">
      <t>ゴウケイ</t>
    </rPh>
    <phoneticPr fontId="23"/>
  </si>
  <si>
    <t>⑤　 　　床</t>
    <rPh sb="5" eb="6">
      <t>ショウ</t>
    </rPh>
    <phoneticPr fontId="23"/>
  </si>
  <si>
    <t>⑪　 　　床</t>
    <rPh sb="5" eb="6">
      <t>ショウ</t>
    </rPh>
    <phoneticPr fontId="23"/>
  </si>
  <si>
    <t>備　考</t>
    <rPh sb="0" eb="1">
      <t>ソナエ</t>
    </rPh>
    <rPh sb="2" eb="3">
      <t>コウ</t>
    </rPh>
    <phoneticPr fontId="23"/>
  </si>
  <si>
    <t>　　費用徴収を行うこととしている金額のうち最小の料金</t>
    <rPh sb="2" eb="4">
      <t>ヒヨウ</t>
    </rPh>
    <rPh sb="4" eb="6">
      <t>チョウシュウ</t>
    </rPh>
    <rPh sb="7" eb="8">
      <t>オコナ</t>
    </rPh>
    <rPh sb="16" eb="18">
      <t>キンガク</t>
    </rPh>
    <phoneticPr fontId="23"/>
  </si>
  <si>
    <t>円（消費税含む。）</t>
    <rPh sb="0" eb="1">
      <t>エン</t>
    </rPh>
    <rPh sb="2" eb="5">
      <t>ショウヒゼイ</t>
    </rPh>
    <rPh sb="5" eb="6">
      <t>フク</t>
    </rPh>
    <phoneticPr fontId="23"/>
  </si>
  <si>
    <t>　　費用徴収を行うこととしている金額のうち最大の料金</t>
    <phoneticPr fontId="23"/>
  </si>
  <si>
    <t>〔記載上の注意〕</t>
    <rPh sb="1" eb="3">
      <t>キサイ</t>
    </rPh>
    <rPh sb="3" eb="4">
      <t>ジョウ</t>
    </rPh>
    <rPh sb="5" eb="7">
      <t>チュウイ</t>
    </rPh>
    <phoneticPr fontId="23"/>
  </si>
  <si>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3"/>
  </si>
  <si>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3"/>
  </si>
  <si>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3"/>
  </si>
  <si>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3"/>
  </si>
  <si>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3"/>
  </si>
  <si>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3"/>
  </si>
  <si>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3"/>
  </si>
  <si>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3"/>
  </si>
  <si>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3"/>
  </si>
  <si>
    <t>（別紙様式４－２）</t>
    <rPh sb="1" eb="3">
      <t>ベッシ</t>
    </rPh>
    <rPh sb="3" eb="5">
      <t>ヨウシキ</t>
    </rPh>
    <phoneticPr fontId="23"/>
  </si>
  <si>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3"/>
  </si>
  <si>
    <t>合計</t>
    <rPh sb="0" eb="2">
      <t>ゴウケイ</t>
    </rPh>
    <phoneticPr fontId="23"/>
  </si>
  <si>
    <t>室</t>
    <rPh sb="0" eb="1">
      <t>シツ</t>
    </rPh>
    <phoneticPr fontId="23"/>
  </si>
  <si>
    <t>　　 　　室</t>
    <rPh sb="5" eb="6">
      <t>シツ</t>
    </rPh>
    <phoneticPr fontId="23"/>
  </si>
  <si>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3"/>
  </si>
  <si>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3"/>
  </si>
  <si>
    <t>　３　特別の療養環境の提供（外来医療に係るもの）に係る特別の料金に事前の報告と相違がある場合は、速やかに変更の報告を行うこと。</t>
    <rPh sb="14" eb="16">
      <t>ガイライ</t>
    </rPh>
    <phoneticPr fontId="23"/>
  </si>
  <si>
    <t>初診等の保険外併用療養費届出状況報告書</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3"/>
  </si>
  <si>
    <t>【注】様式は本紙含め２枚あります。必ず２枚記入してください。</t>
    <rPh sb="1" eb="2">
      <t>チュウ</t>
    </rPh>
    <rPh sb="6" eb="7">
      <t>ホン</t>
    </rPh>
    <rPh sb="7" eb="8">
      <t>カミ</t>
    </rPh>
    <rPh sb="8" eb="9">
      <t>フク</t>
    </rPh>
    <rPh sb="20" eb="21">
      <t>マイ</t>
    </rPh>
    <phoneticPr fontId="23"/>
  </si>
  <si>
    <t>※様式は全２枚あります。２枚とも必ず記入してください。</t>
    <rPh sb="1" eb="3">
      <t>ヨウシキ</t>
    </rPh>
    <rPh sb="4" eb="5">
      <t>ゼン</t>
    </rPh>
    <rPh sb="6" eb="7">
      <t>マイ</t>
    </rPh>
    <rPh sb="13" eb="14">
      <t>マイ</t>
    </rPh>
    <rPh sb="16" eb="17">
      <t>カナラ</t>
    </rPh>
    <rPh sb="18" eb="20">
      <t>キニュウ</t>
    </rPh>
    <phoneticPr fontId="23"/>
  </si>
  <si>
    <t>１．医療機関の情報等について</t>
    <rPh sb="2" eb="4">
      <t>イリョウ</t>
    </rPh>
    <rPh sb="4" eb="6">
      <t>キカン</t>
    </rPh>
    <rPh sb="7" eb="9">
      <t>ジョウホウ</t>
    </rPh>
    <rPh sb="9" eb="10">
      <t>トウ</t>
    </rPh>
    <phoneticPr fontId="23"/>
  </si>
  <si>
    <t>（チェック欄）</t>
    <rPh sb="5" eb="6">
      <t>ラン</t>
    </rPh>
    <phoneticPr fontId="23"/>
  </si>
  <si>
    <t>（医療機関コード欄）</t>
    <rPh sb="1" eb="3">
      <t>イリョウ</t>
    </rPh>
    <rPh sb="3" eb="5">
      <t>キカン</t>
    </rPh>
    <rPh sb="8" eb="9">
      <t>ラン</t>
    </rPh>
    <phoneticPr fontId="23"/>
  </si>
  <si>
    <t>病 床 数</t>
    <rPh sb="0" eb="1">
      <t>ヤマイ</t>
    </rPh>
    <rPh sb="2" eb="3">
      <t>ユカ</t>
    </rPh>
    <rPh sb="4" eb="5">
      <t>スウ</t>
    </rPh>
    <phoneticPr fontId="23"/>
  </si>
  <si>
    <t>一般病床</t>
    <rPh sb="0" eb="2">
      <t>イッパン</t>
    </rPh>
    <rPh sb="2" eb="4">
      <t>ビョウショウ</t>
    </rPh>
    <phoneticPr fontId="23"/>
  </si>
  <si>
    <t>２．特別の料金の徴収額について</t>
    <rPh sb="2" eb="4">
      <t>トクベツ</t>
    </rPh>
    <rPh sb="5" eb="7">
      <t>リョウキン</t>
    </rPh>
    <rPh sb="8" eb="11">
      <t>チョウシュウガク</t>
    </rPh>
    <phoneticPr fontId="23"/>
  </si>
  <si>
    <t>円（消費税含む）</t>
    <phoneticPr fontId="23"/>
  </si>
  <si>
    <t>時間帯別や年齢別など、
特定の場合について
別の額を設定している場合、
その額及び要件。
（上段と併せて記入）</t>
    <phoneticPr fontId="23"/>
  </si>
  <si>
    <t>　※初診や再診に係る特別の料金に事前の報告と相違がある場合は、速やかに変更の報告を行うこと。</t>
    <rPh sb="8" eb="9">
      <t>カカ</t>
    </rPh>
    <phoneticPr fontId="23"/>
  </si>
  <si>
    <t>　※料金の設定を行っていない場合は「０」を記載すること。</t>
    <phoneticPr fontId="23"/>
  </si>
  <si>
    <r>
      <t>（別紙様式６　</t>
    </r>
    <r>
      <rPr>
        <b/>
        <sz val="11"/>
        <color theme="1"/>
        <rFont val="ＭＳ ゴシック"/>
        <family val="3"/>
        <charset val="128"/>
      </rPr>
      <t>２枚目</t>
    </r>
    <r>
      <rPr>
        <sz val="11"/>
        <color theme="1"/>
        <rFont val="ＭＳ ゴシック"/>
        <family val="3"/>
        <charset val="128"/>
      </rPr>
      <t>）</t>
    </r>
    <rPh sb="1" eb="3">
      <t>ベッシ</t>
    </rPh>
    <rPh sb="3" eb="5">
      <t>ヨウシキ</t>
    </rPh>
    <rPh sb="8" eb="10">
      <t>マイメ</t>
    </rPh>
    <phoneticPr fontId="23"/>
  </si>
  <si>
    <t>医科</t>
    <rPh sb="0" eb="2">
      <t>イカ</t>
    </rPh>
    <phoneticPr fontId="23"/>
  </si>
  <si>
    <t>　　　</t>
    <phoneticPr fontId="23"/>
  </si>
  <si>
    <t>歯科</t>
    <rPh sb="0" eb="2">
      <t>シカ</t>
    </rPh>
    <phoneticPr fontId="23"/>
  </si>
  <si>
    <t>３．初診等に係る特別の料金の徴収状況等について</t>
    <rPh sb="2" eb="4">
      <t>ショシン</t>
    </rPh>
    <rPh sb="4" eb="5">
      <t>トウ</t>
    </rPh>
    <rPh sb="6" eb="7">
      <t>カカ</t>
    </rPh>
    <rPh sb="14" eb="16">
      <t>チョウシュウ</t>
    </rPh>
    <rPh sb="16" eb="18">
      <t>ジョウキョウ</t>
    </rPh>
    <rPh sb="18" eb="19">
      <t>トウ</t>
    </rPh>
    <phoneticPr fontId="23"/>
  </si>
  <si>
    <t>↓エラーチェック用にお使いください。（誤りがある場合、”FALSE”が表示されます。）</t>
    <rPh sb="8" eb="9">
      <t>ヨウ</t>
    </rPh>
    <rPh sb="11" eb="12">
      <t>ツカ</t>
    </rPh>
    <rPh sb="19" eb="20">
      <t>アヤマ</t>
    </rPh>
    <rPh sb="24" eb="26">
      <t>バアイ</t>
    </rPh>
    <rPh sb="35" eb="37">
      <t>ヒョウジ</t>
    </rPh>
    <phoneticPr fontId="23"/>
  </si>
  <si>
    <t>初診</t>
    <rPh sb="0" eb="2">
      <t>ショシン</t>
    </rPh>
    <phoneticPr fontId="23"/>
  </si>
  <si>
    <t>再診</t>
    <rPh sb="0" eb="2">
      <t>サイシン</t>
    </rPh>
    <phoneticPr fontId="23"/>
  </si>
  <si>
    <t>医科（名）</t>
    <rPh sb="0" eb="2">
      <t>イカ</t>
    </rPh>
    <rPh sb="3" eb="4">
      <t>メイ</t>
    </rPh>
    <phoneticPr fontId="23"/>
  </si>
  <si>
    <t>歯科（名）</t>
    <rPh sb="0" eb="2">
      <t>シカ</t>
    </rPh>
    <rPh sb="3" eb="4">
      <t>メイ</t>
    </rPh>
    <phoneticPr fontId="23"/>
  </si>
  <si>
    <t>初診又は再診の患者数</t>
    <rPh sb="0" eb="2">
      <t>ショシン</t>
    </rPh>
    <rPh sb="2" eb="3">
      <t>マタ</t>
    </rPh>
    <rPh sb="4" eb="6">
      <t>サイシン</t>
    </rPh>
    <rPh sb="7" eb="10">
      <t>カンジャスウ</t>
    </rPh>
    <phoneticPr fontId="23"/>
  </si>
  <si>
    <t>①のうち、紹介状なしの患者又は他の保険医療機関を紹介したにもかかわらず、自院を受診した患者</t>
    <rPh sb="5" eb="8">
      <t>ショウカイジョウ</t>
    </rPh>
    <rPh sb="11" eb="13">
      <t>カンジャ</t>
    </rPh>
    <rPh sb="13" eb="14">
      <t>マタ</t>
    </rPh>
    <rPh sb="15" eb="16">
      <t>タ</t>
    </rPh>
    <rPh sb="17" eb="19">
      <t>ホケン</t>
    </rPh>
    <rPh sb="19" eb="21">
      <t>イリョウ</t>
    </rPh>
    <rPh sb="21" eb="23">
      <t>キカン</t>
    </rPh>
    <rPh sb="24" eb="26">
      <t>ショウカイ</t>
    </rPh>
    <rPh sb="36" eb="38">
      <t>ジイン</t>
    </rPh>
    <rPh sb="39" eb="41">
      <t>ジュシン</t>
    </rPh>
    <rPh sb="43" eb="45">
      <t>カンジャ</t>
    </rPh>
    <phoneticPr fontId="23"/>
  </si>
  <si>
    <t>②のうち、特別の料金を徴収した患者</t>
    <rPh sb="11" eb="13">
      <t>チョウシュウ</t>
    </rPh>
    <rPh sb="15" eb="17">
      <t>カンジャ</t>
    </rPh>
    <phoneticPr fontId="23"/>
  </si>
  <si>
    <t>②のうち、特別の料金を徴収しなかった患者</t>
    <rPh sb="11" eb="13">
      <t>チョウシュウ</t>
    </rPh>
    <rPh sb="18" eb="20">
      <t>カンジャ</t>
    </rPh>
    <phoneticPr fontId="23"/>
  </si>
  <si>
    <t>（１）特別の料金の徴収を行うことは認められない患者</t>
    <rPh sb="3" eb="5">
      <t>トクベツ</t>
    </rPh>
    <rPh sb="6" eb="8">
      <t>リョウキン</t>
    </rPh>
    <rPh sb="9" eb="11">
      <t>チョウシュウ</t>
    </rPh>
    <rPh sb="12" eb="13">
      <t>オコナ</t>
    </rPh>
    <rPh sb="17" eb="18">
      <t>ミト</t>
    </rPh>
    <rPh sb="23" eb="25">
      <t>カンジャ</t>
    </rPh>
    <phoneticPr fontId="23"/>
  </si>
  <si>
    <t>救急の患者</t>
    <phoneticPr fontId="23"/>
  </si>
  <si>
    <t>国の公費負担医療制度の受給対象者</t>
    <phoneticPr fontId="23"/>
  </si>
  <si>
    <t>地方単独の公費負担医療の受給対象者（事業の趣旨が特定の障害、特定の疾病等に着目しているものに限る）</t>
    <phoneticPr fontId="23"/>
  </si>
  <si>
    <t>無料低額診療事業実施医療機関における当該制度の対象者</t>
    <phoneticPr fontId="23"/>
  </si>
  <si>
    <t>エイズ拠点病院におけるＨＩＶ感染者</t>
    <phoneticPr fontId="23"/>
  </si>
  <si>
    <t>(２）特別の料金の支払いを求めないことができる患者（※２）</t>
    <rPh sb="3" eb="5">
      <t>トクベツ</t>
    </rPh>
    <rPh sb="6" eb="8">
      <t>リョウキン</t>
    </rPh>
    <rPh sb="9" eb="11">
      <t>シハラ</t>
    </rPh>
    <rPh sb="13" eb="14">
      <t>モト</t>
    </rPh>
    <rPh sb="23" eb="25">
      <t>カンジャ</t>
    </rPh>
    <phoneticPr fontId="23"/>
  </si>
  <si>
    <t>自施設の他の診療科を受診している患者</t>
    <phoneticPr fontId="23"/>
  </si>
  <si>
    <t>医科と歯科との間で院内紹介された患者</t>
    <phoneticPr fontId="23"/>
  </si>
  <si>
    <t>特定健康診査、がん検診等の結果により精密検査受診の指示を受けた患者</t>
    <phoneticPr fontId="23"/>
  </si>
  <si>
    <t>救急医療事業、周産期事業等における休日夜間受診患者</t>
    <phoneticPr fontId="23"/>
  </si>
  <si>
    <t>外来受診から継続して入院した患者</t>
    <phoneticPr fontId="23"/>
  </si>
  <si>
    <t>地域に他に当該診療科を標榜する保険医療機関がなく、当該保険医療機関が外来診療を実質的に担っているような診療科を受診する患者</t>
    <phoneticPr fontId="23"/>
  </si>
  <si>
    <t>治験協力者である患者</t>
    <phoneticPr fontId="23"/>
  </si>
  <si>
    <t>⑧</t>
    <phoneticPr fontId="23"/>
  </si>
  <si>
    <t>災害により被害を受けた患者</t>
    <phoneticPr fontId="23"/>
  </si>
  <si>
    <t>⑨</t>
    <phoneticPr fontId="23"/>
  </si>
  <si>
    <t>労働災害、公務災害、交通事故、自費診療の患者</t>
    <phoneticPr fontId="23"/>
  </si>
  <si>
    <t>⑩</t>
    <phoneticPr fontId="23"/>
  </si>
  <si>
    <t>その他、保険医療機関が当該保険医療機関を直接受診する必要性を特に認めた患者
（（４）に具体的な理由及び患者数を記載すること）</t>
    <phoneticPr fontId="23"/>
  </si>
  <si>
    <t>（３）（１）及び（２）以外の理由により特別の料金を徴収しなかった患者（説明をしても同意 が得られなかった患者等）（※２）</t>
    <rPh sb="6" eb="7">
      <t>オヨ</t>
    </rPh>
    <rPh sb="11" eb="13">
      <t>イガイ</t>
    </rPh>
    <rPh sb="14" eb="16">
      <t>リユウ</t>
    </rPh>
    <rPh sb="19" eb="21">
      <t>トクベツ</t>
    </rPh>
    <rPh sb="22" eb="24">
      <t>リョウキン</t>
    </rPh>
    <rPh sb="25" eb="27">
      <t>チョウシュウ</t>
    </rPh>
    <rPh sb="32" eb="34">
      <t>カンジャ</t>
    </rPh>
    <rPh sb="35" eb="37">
      <t>セツメイ</t>
    </rPh>
    <rPh sb="41" eb="43">
      <t>ドウイ</t>
    </rPh>
    <rPh sb="45" eb="46">
      <t>エ</t>
    </rPh>
    <rPh sb="52" eb="54">
      <t>カンジャ</t>
    </rPh>
    <rPh sb="54" eb="55">
      <t>トウ</t>
    </rPh>
    <phoneticPr fontId="23"/>
  </si>
  <si>
    <t>※１　</t>
    <phoneticPr fontId="23"/>
  </si>
  <si>
    <t>※２　</t>
    <phoneticPr fontId="23"/>
  </si>
  <si>
    <t>※３</t>
    <phoneticPr fontId="23"/>
  </si>
  <si>
    <t>患者数については、延べ人数を記載すること。</t>
    <rPh sb="0" eb="2">
      <t>カンジャ</t>
    </rPh>
    <rPh sb="2" eb="3">
      <t>スウ</t>
    </rPh>
    <rPh sb="9" eb="10">
      <t>ノ</t>
    </rPh>
    <rPh sb="11" eb="13">
      <t>ニンズウ</t>
    </rPh>
    <rPh sb="14" eb="16">
      <t>キサイ</t>
    </rPh>
    <phoneticPr fontId="23"/>
  </si>
  <si>
    <t>（別紙様式８）</t>
    <rPh sb="1" eb="3">
      <t>ベッシ</t>
    </rPh>
    <rPh sb="3" eb="5">
      <t>ヨウシキ</t>
    </rPh>
    <phoneticPr fontId="23"/>
  </si>
  <si>
    <t>180日を超える入院に関する事項の実施状況報告書</t>
    <rPh sb="17" eb="19">
      <t>ジッシ</t>
    </rPh>
    <phoneticPr fontId="23"/>
  </si>
  <si>
    <t>＜病院＞</t>
    <rPh sb="1" eb="3">
      <t>ビョウイン</t>
    </rPh>
    <phoneticPr fontId="23"/>
  </si>
  <si>
    <t>区分
注１</t>
    <rPh sb="0" eb="2">
      <t>クブン</t>
    </rPh>
    <rPh sb="3" eb="4">
      <t>チュウ</t>
    </rPh>
    <phoneticPr fontId="23"/>
  </si>
  <si>
    <t>対象者数
（実数）</t>
    <rPh sb="0" eb="3">
      <t>タイショウシャ</t>
    </rPh>
    <rPh sb="3" eb="4">
      <t>スウ</t>
    </rPh>
    <rPh sb="6" eb="8">
      <t>ジッスウ</t>
    </rPh>
    <phoneticPr fontId="23"/>
  </si>
  <si>
    <t>特別の料金を徴収した
延べ日数</t>
    <rPh sb="0" eb="2">
      <t>トクベツ</t>
    </rPh>
    <rPh sb="3" eb="5">
      <t>リョウキン</t>
    </rPh>
    <rPh sb="6" eb="8">
      <t>チョウシュウ</t>
    </rPh>
    <rPh sb="11" eb="12">
      <t>ノ</t>
    </rPh>
    <rPh sb="13" eb="15">
      <t>ニッスウ</t>
    </rPh>
    <phoneticPr fontId="23"/>
  </si>
  <si>
    <t>患者から徴収した料金
（１人１日当たり）注３</t>
    <rPh sb="0" eb="2">
      <t>カンジャ</t>
    </rPh>
    <rPh sb="4" eb="6">
      <t>チョウシュウ</t>
    </rPh>
    <rPh sb="8" eb="10">
      <t>リョウキン</t>
    </rPh>
    <rPh sb="12" eb="14">
      <t>ヒトリ</t>
    </rPh>
    <rPh sb="15" eb="16">
      <t>ニチ</t>
    </rPh>
    <rPh sb="16" eb="17">
      <t>ア</t>
    </rPh>
    <rPh sb="20" eb="21">
      <t>チュウ</t>
    </rPh>
    <phoneticPr fontId="23"/>
  </si>
  <si>
    <t>入院料</t>
    <rPh sb="0" eb="3">
      <t>ニュウインリョウ</t>
    </rPh>
    <phoneticPr fontId="23"/>
  </si>
  <si>
    <t>一般病棟入院基本料</t>
    <rPh sb="0" eb="2">
      <t>イッパン</t>
    </rPh>
    <rPh sb="2" eb="4">
      <t>ビョウトウ</t>
    </rPh>
    <rPh sb="4" eb="6">
      <t>ニュウイン</t>
    </rPh>
    <rPh sb="6" eb="9">
      <t>キホンリョウ</t>
    </rPh>
    <phoneticPr fontId="23"/>
  </si>
  <si>
    <t>人</t>
    <rPh sb="0" eb="1">
      <t>ヒト</t>
    </rPh>
    <phoneticPr fontId="23"/>
  </si>
  <si>
    <t>特定機能病院入院基本料</t>
    <rPh sb="0" eb="2">
      <t>トクテイ</t>
    </rPh>
    <rPh sb="2" eb="4">
      <t>キノウ</t>
    </rPh>
    <rPh sb="4" eb="6">
      <t>ビョウイン</t>
    </rPh>
    <rPh sb="6" eb="8">
      <t>ニュウイン</t>
    </rPh>
    <rPh sb="8" eb="11">
      <t>キホンリョウ</t>
    </rPh>
    <phoneticPr fontId="23"/>
  </si>
  <si>
    <t>専門病院入院基本料</t>
    <rPh sb="0" eb="2">
      <t>センモン</t>
    </rPh>
    <rPh sb="2" eb="4">
      <t>ビョウイン</t>
    </rPh>
    <rPh sb="4" eb="6">
      <t>ニュウイン</t>
    </rPh>
    <rPh sb="6" eb="9">
      <t>キホンリョウ</t>
    </rPh>
    <phoneticPr fontId="23"/>
  </si>
  <si>
    <t>　２．２種類以上の区分に該当する場合、該当する番号を２段書きで記載し、対象者数、日数、料金については、</t>
    <rPh sb="4" eb="6">
      <t>シュルイ</t>
    </rPh>
    <rPh sb="6" eb="8">
      <t>イジョウ</t>
    </rPh>
    <rPh sb="9" eb="11">
      <t>クブン</t>
    </rPh>
    <rPh sb="12" eb="14">
      <t>ガイトウ</t>
    </rPh>
    <rPh sb="16" eb="18">
      <t>バアイ</t>
    </rPh>
    <rPh sb="19" eb="21">
      <t>ガイトウ</t>
    </rPh>
    <rPh sb="23" eb="25">
      <t>バンゴウ</t>
    </rPh>
    <rPh sb="27" eb="29">
      <t>ダンガ</t>
    </rPh>
    <rPh sb="31" eb="33">
      <t>キサイ</t>
    </rPh>
    <rPh sb="35" eb="38">
      <t>タイショウシャ</t>
    </rPh>
    <rPh sb="38" eb="39">
      <t>スウ</t>
    </rPh>
    <rPh sb="40" eb="42">
      <t>ニッスウ</t>
    </rPh>
    <rPh sb="43" eb="45">
      <t>リョウキン</t>
    </rPh>
    <phoneticPr fontId="23"/>
  </si>
  <si>
    <t>　　　それぞれの番号に対応するように２段書きで記載すること。</t>
    <phoneticPr fontId="23"/>
  </si>
  <si>
    <t>　　　　　　　　記載例</t>
    <rPh sb="8" eb="10">
      <t>キサイ</t>
    </rPh>
    <rPh sb="10" eb="11">
      <t>レイ</t>
    </rPh>
    <phoneticPr fontId="23"/>
  </si>
  <si>
    <t>区分</t>
    <rPh sb="0" eb="2">
      <t>クブン</t>
    </rPh>
    <phoneticPr fontId="23"/>
  </si>
  <si>
    <t>対象者数</t>
    <rPh sb="0" eb="3">
      <t>タイショウシャ</t>
    </rPh>
    <rPh sb="3" eb="4">
      <t>スウ</t>
    </rPh>
    <phoneticPr fontId="23"/>
  </si>
  <si>
    <t>日数</t>
    <rPh sb="0" eb="2">
      <t>ニッスウ</t>
    </rPh>
    <phoneticPr fontId="23"/>
  </si>
  <si>
    <t>料金</t>
    <rPh sb="0" eb="2">
      <t>リョウキン</t>
    </rPh>
    <phoneticPr fontId="23"/>
  </si>
  <si>
    <t>1
6</t>
    <phoneticPr fontId="23"/>
  </si>
  <si>
    <t>3
10</t>
    <phoneticPr fontId="23"/>
  </si>
  <si>
    <t>20
30</t>
    <phoneticPr fontId="23"/>
  </si>
  <si>
    <t>1,200
1,300</t>
    <phoneticPr fontId="23"/>
  </si>
  <si>
    <t>　３．本報告については、直近１年間（前年７月１日～当年６月３０日）の実施状況を記載すること。</t>
    <rPh sb="3" eb="6">
      <t>ホンホウコク</t>
    </rPh>
    <rPh sb="12" eb="14">
      <t>チョッキン</t>
    </rPh>
    <rPh sb="15" eb="17">
      <t>ネンカン</t>
    </rPh>
    <rPh sb="18" eb="20">
      <t>ゼンネン</t>
    </rPh>
    <rPh sb="21" eb="22">
      <t>ガツ</t>
    </rPh>
    <rPh sb="23" eb="24">
      <t>ヒ</t>
    </rPh>
    <rPh sb="25" eb="26">
      <t>トウ</t>
    </rPh>
    <rPh sb="26" eb="27">
      <t>ネン</t>
    </rPh>
    <rPh sb="28" eb="29">
      <t>ガツ</t>
    </rPh>
    <rPh sb="31" eb="32">
      <t>ヒ</t>
    </rPh>
    <rPh sb="34" eb="36">
      <t>ジッシ</t>
    </rPh>
    <rPh sb="36" eb="38">
      <t>ジョウキョウ</t>
    </rPh>
    <rPh sb="39" eb="41">
      <t>キサイ</t>
    </rPh>
    <phoneticPr fontId="23"/>
  </si>
  <si>
    <t>　　　なお、徴収した実績がない場合は報告の必要はない。</t>
    <phoneticPr fontId="23"/>
  </si>
  <si>
    <t>　４．180日を超える入院に係る特別の料金に事前の報告と相違がある場合は、速やかに変更の報告を行うこと。</t>
    <rPh sb="14" eb="15">
      <t>カカ</t>
    </rPh>
    <rPh sb="16" eb="18">
      <t>トクベツ</t>
    </rPh>
    <rPh sb="19" eb="21">
      <t>リョウキン</t>
    </rPh>
    <rPh sb="22" eb="24">
      <t>ジゼン</t>
    </rPh>
    <rPh sb="25" eb="27">
      <t>ホウコク</t>
    </rPh>
    <rPh sb="28" eb="30">
      <t>ソウイ</t>
    </rPh>
    <rPh sb="33" eb="35">
      <t>バアイ</t>
    </rPh>
    <rPh sb="37" eb="38">
      <t>スミ</t>
    </rPh>
    <rPh sb="41" eb="43">
      <t>ヘンコウ</t>
    </rPh>
    <rPh sb="44" eb="46">
      <t>ホウコク</t>
    </rPh>
    <rPh sb="47" eb="48">
      <t>オコナ</t>
    </rPh>
    <phoneticPr fontId="23"/>
  </si>
  <si>
    <t>[別紙様式１：記載上の注意]</t>
  </si>
  <si>
    <t>◯　通則事項</t>
  </si>
  <si>
    <t>4．手書きのものを訂正する場合は、二重線で削除し、訂正印は押印しないこと。捨印も不要であること。</t>
  </si>
  <si>
    <t>＜別紙様式１－１①②について＞</t>
  </si>
  <si>
    <t>※都道府県と市町村による事務組合については、「⑦都道府県」を記載すること。</t>
  </si>
  <si>
    <t>①厚生労働省　　　　　　　②国立病院機構　　③国立大学法人　　④労働者健康安全機構</t>
  </si>
  <si>
    <t>⑤地域医療機能推進機構　　⑥その他（国）　　⑦都道府県　　　　⑧市町村</t>
  </si>
  <si>
    <t>⑨地方独立行政法人　　　　⑩日赤　　　　　　⑪済生会　　　　　⑫北海道社会事業協会</t>
  </si>
  <si>
    <t>⑬厚生連　　　　　　　　　⑭国民健康保険団体連合会</t>
  </si>
  <si>
    <t>⑮健康保険組合及びその連合会　　　　　　　　⑯共済組合及びその連合会</t>
  </si>
  <si>
    <t>⑰国民健康保険組合　　　　⑱公益法人　　　　⑲医療法人　　　　⑳学校法人</t>
  </si>
  <si>
    <t>㉑社会福祉法人　　　　　　㉒医療生協　　　　㉓会社　　　　　　㉔その他の法人</t>
  </si>
  <si>
    <t>㉕個人（個人名は記載しないこと）</t>
  </si>
  <si>
    <t>※介護療養病床を有する場合についてのみ「有」に☑を付し、介護医療院は含めないこと。</t>
  </si>
  <si>
    <t>（１）「一般病棟、療養病棟、結核病棟、精神病棟、障害者施設等」の「届出区分」欄は、それぞれ該当するものを下記の番号により記載すること。なお、記載にあたっては以下の点に注意すること。</t>
  </si>
  <si>
    <t>・医療提供体制の確保の状況に鑑み、基本診療料の施設基準告示　別表第六の二に掲げる厚生労働大臣が定める地域の医療機関で、一般病棟入院基本料の届出を病棟ごとに行っている場合（以下「医療資源の少ない地域の場合」という。）、一般病棟の届出区分欄に、異なる届出区分ごとに行をわけて記載すること。</t>
  </si>
  <si>
    <t>入院基本料</t>
  </si>
  <si>
    <t>①－１ 急性期一般入院料１　①－２ 急性期一般入院料２　①－３ 急性期一般入院料３</t>
  </si>
  <si>
    <t>①－４ 急性期一般入院料４　①－５ 急性期一般入院料５　①－６ 急性期一般入院料６</t>
  </si>
  <si>
    <t>②－１ 地域一般入院料１　 ②－２ 地域一般入院料２　  ②－３ 地域一般入院料３</t>
  </si>
  <si>
    <t>③ ７対１入院基本料　　 ④ 10対１入院基本料　　⑤ 13対１入院基本料</t>
  </si>
  <si>
    <t>⑥ 15対１入院基本料　　 ⑦ 18対１入院基本料    ⑧ 20対１入院基本料</t>
  </si>
  <si>
    <t>⑨ 特別入院基本料（療養以外）</t>
  </si>
  <si>
    <t>（療養病棟は次の届出区分により、複数区分届出のある場合、上段･下段に分けて記載すること）</t>
  </si>
  <si>
    <t>⑩ 療養病棟入院料１　   ⑪ 療養病棟入院料２　　⑫ 療養病棟入院基本料の注11の病棟</t>
  </si>
  <si>
    <t>⑬ 特別入院基本料（療養）</t>
  </si>
  <si>
    <t>⑭ 月平均夜勤時間超過減算　  ⑮ 夜勤時間特別入院基本料</t>
  </si>
  <si>
    <t>⑯ 重症患者割合特別入院基本料</t>
  </si>
  <si>
    <t>　　</t>
  </si>
  <si>
    <t>特定入院料</t>
  </si>
  <si>
    <t>※小数点以下は切り上げること。</t>
  </si>
  <si>
    <t>届出区分</t>
  </si>
  <si>
    <t>6.の番号</t>
  </si>
  <si>
    <t>急性期一般入院料１</t>
  </si>
  <si>
    <t>①－１</t>
  </si>
  <si>
    <t>特定機能病院入院基本料（一般病棟）の７対１入院基本料</t>
  </si>
  <si>
    <t>専門病院入院基本料の７対１入院基本料</t>
  </si>
  <si>
    <t>回復期リハビリテーション病棟入院料１</t>
  </si>
  <si>
    <t>㉑</t>
  </si>
  <si>
    <t>回復期リハビリテーション病棟入院料２</t>
  </si>
  <si>
    <t>㉒</t>
  </si>
  <si>
    <t>回復期リハビリテーション病棟入院料３</t>
  </si>
  <si>
    <t>㉓</t>
  </si>
  <si>
    <t>回復期リハビリテーション病棟入院料４</t>
  </si>
  <si>
    <t>㉔</t>
  </si>
  <si>
    <t>地域包括ケア病棟入院料１</t>
  </si>
  <si>
    <t>地域包括ケア病棟入院料２</t>
  </si>
  <si>
    <t>地域包括ケア病棟入院料３</t>
  </si>
  <si>
    <t>地域包括ケア病棟入院料４</t>
  </si>
  <si>
    <t>地域包括ケア入院医療管理料１</t>
  </si>
  <si>
    <t>－（21行目）</t>
  </si>
  <si>
    <t>地域包括ケア入院医療管理料２</t>
  </si>
  <si>
    <t>－（22行目）</t>
  </si>
  <si>
    <t>地域包括ケア入院医療管理料３</t>
  </si>
  <si>
    <t>－（23行目）</t>
  </si>
  <si>
    <t>地域包括ケア入院医療管理料４</t>
  </si>
  <si>
    <t>－（24行目）</t>
  </si>
  <si>
    <t>特定機能病院リハビリテーション病棟入院料</t>
  </si>
  <si>
    <t>※新型コロナウイルス感染症に係る対応について</t>
  </si>
  <si>
    <t>本来の届出</t>
  </si>
  <si>
    <t>簡易な報告（新型コロナ）</t>
  </si>
  <si>
    <t>病棟数</t>
  </si>
  <si>
    <t>許可病床数</t>
  </si>
  <si>
    <t>医療保険</t>
  </si>
  <si>
    <t>届出病床数</t>
  </si>
  <si>
    <t>１行目</t>
  </si>
  <si>
    <t>25行目</t>
  </si>
  <si>
    <t>例：A病棟（一般病床30床）、B病棟（結核病床30床）、C病棟（一般病床20床＋結核病床10床）の場合は、一般病棟に２病棟60床、結核病棟の上段（11行目）に１病棟30床、結核病棟の下段（13行目）に１病棟10床を記載する。</t>
  </si>
  <si>
    <t>※当該期間において開設、増床及び減床を行った場合の入院患者数の取扱いについては、「基本診療料の施設基準等及びその届出に関する手続きの取扱いについて（令和４年３月４日保医発0304第２号）」の「別添２　入院基本料等の施設基準等」の「第２　病院の入院基本料等に関する施設基準」の４（１）イ及びウに準ずるものとする。</t>
  </si>
  <si>
    <t>なお、計算方法は「基本診療料の施設基準等及びその届出に関する手続きの取扱いについて（令和４年３月４日保医発0304第２号）」の「別添７　基本診療料の施設基準等に係る届出書（様式９　入院基本料等の施設基準に係る届出書添付書類）」に示す「月平均１日当たり看護配置数」の算出方法に準ずる。</t>
  </si>
  <si>
    <t>特定入院料の病棟についても、記載すること。</t>
  </si>
  <si>
    <t>（参考）　月延べ勤務時間数の計／（日数×８）</t>
  </si>
  <si>
    <t>（過去１年間の１日平均入院患者数／月平均１日当たり夜間看護職員配置数＊）</t>
  </si>
  <si>
    <t>＊月延べ夜勤時間数の計／（日数×16）</t>
  </si>
  <si>
    <t>なお、計算方法は「基本診療料の施設基準等及びその届出に関する手続きの取扱いについて（令和４年３月４日保医発0304第２号）」の「別添７　基本診療料の施設基準等に係る届出書　（様式９　入院基本料等の施設基準に係る届出書添付書類）」に示す「月平均１日当たり看護補助者配置数」の算出方法に準ずる。</t>
  </si>
  <si>
    <t>特定入院料の病棟についても、記載すること。また、看護補助者の配置実績がない場合は、「０」と記載すること。</t>
  </si>
  <si>
    <t>急性期看護補助体制加算/看護補助加算</t>
  </si>
  <si>
    <t>①いずれも届出なし</t>
  </si>
  <si>
    <t>②25対１急性期看護補助体制加算（看護補助者５割以上）</t>
  </si>
  <si>
    <t>⑨看護補助加算（障害者施設等入院基本料）</t>
  </si>
  <si>
    <t>夜間急性期看護補助体制加算/夜間75対１看護補助加算</t>
  </si>
  <si>
    <t>②夜間30対１急性期看護補助体制加算　　③夜間50対１急性期看護補助体制加算</t>
  </si>
  <si>
    <t>④夜間100対１急性期看護補助体制加算　 ⑤夜間75対１看護補助加算</t>
  </si>
  <si>
    <t>看護職員夜間配置加算</t>
  </si>
  <si>
    <t>②看護職員夜間12対１配置加算１　　③看護職員夜間12対１配置加算２</t>
  </si>
  <si>
    <t>④看護職員夜間16対１配置加算１　　⑤看護職員夜間16対１配置加算２</t>
  </si>
  <si>
    <t>夜間看護体制加算</t>
  </si>
  <si>
    <t>②急性期看護補助体制加算　　 ③看護補助加算 　　④障害者施設等入院基本料</t>
  </si>
  <si>
    <t>・「看護職員夜間12対１配置加算１」</t>
  </si>
  <si>
    <t>・「看護職員夜間16対１配置加算１」</t>
  </si>
  <si>
    <t>・「急性期看護補助体制加算」の「夜間看護体制加算」</t>
  </si>
  <si>
    <t>・「看護補助加算」の「夜間看護体制加算」</t>
  </si>
  <si>
    <t>・「障害者施設等入院基本料」の「夜間看護体制加算」</t>
  </si>
  <si>
    <t>・「精神科救急急性期医療入院料」の「看護職員夜間配置加算」</t>
  </si>
  <si>
    <t>・「精神科救急・合併症入院料」の「看護職員夜間配置加算」</t>
  </si>
  <si>
    <t>夜間看護体制の評価項目</t>
  </si>
  <si>
    <t>①勤務終了時刻と勤務開始時刻の間が11時間以上</t>
  </si>
  <si>
    <t>②勤務開始時刻が、直近の勤務の開始時刻の概ね24時間後以降</t>
  </si>
  <si>
    <t>③夜勤の連続回数が２回以下　　　　　　　④夜勤後の暦日の休日確保</t>
  </si>
  <si>
    <t>⑤早出や遅出等の柔軟な勤務体制の工夫　　⑥業務量の把握・部署間支援</t>
  </si>
  <si>
    <t>⑦看護補助者の業務の５割以上が療養上の世話</t>
  </si>
  <si>
    <t>⑧看護補助者の夜間配置　　　　　　　　　⑨看護補助者比率５割以上</t>
  </si>
  <si>
    <t>⑩夜間院内保育所の設置・利用実績　　　　⑪ICT、AI、IoT等の活用による業務負担軽減</t>
  </si>
  <si>
    <t>ア　新型コロナウイルス感染症患者等を受け入れた保険医療機関</t>
  </si>
  <si>
    <t>イ　アに該当する医療機関等に職員を派遣した保険医療機関等</t>
  </si>
  <si>
    <t>＜別紙様式１－２について＞</t>
  </si>
  <si>
    <t>③－１ 特定機能病院入院基本料（一般病棟）の７対１入院基本料</t>
  </si>
  <si>
    <t>③－２ 特定機能病院入院基本料（結核病棟）の７対１入院基本料</t>
  </si>
  <si>
    <t>③－３ 専門病院入院基本料の７対１入院基本料</t>
  </si>
  <si>
    <t>③－４ 結核病棟の７対１入院基本料</t>
  </si>
  <si>
    <t>④－１ 特定機能病院入院基本料（一般病棟）の10対１入院基本料</t>
  </si>
  <si>
    <t>④－２ 専門病院入院基本料の10対１入院基本料</t>
  </si>
  <si>
    <t>⑤ 専門病院入院基本料の13対１入院基本料</t>
  </si>
  <si>
    <t>看護必要度加算・一般病棟看護必要度評価加算</t>
  </si>
  <si>
    <t>24． 「重症度、医療・看護必要度の評価票」欄には、測定・評価に用いた一般病棟用の重症度、医療・看護必要度の評価票の種別「Ⅰ」又は「Ⅱ」のいずれか一方のみに☑を付すこと。</t>
  </si>
  <si>
    <t>25． 「届出病床数」欄については、23（１）の入院基本料①～⑤の届出をしている入院料の病床数を記載すること。</t>
  </si>
  <si>
    <t>(a) 「① 入院患者延べ数」欄には、23（１）の入院基本料①～⑤の病棟に入院している延べ患者数を記載する。</t>
  </si>
  <si>
    <t>(b) 「② ①のうち重症度、医療・看護必要度の基準を満たす患者の延べ数」欄には、各入院基本料の施設基準に定める該当患者の延べ数を記載すること。</t>
  </si>
  <si>
    <t>＜別紙様式１－３について＞</t>
  </si>
  <si>
    <t>①急性期一般入院基本料　②地域一般入院基本料　　③７対１入院基本料</t>
  </si>
  <si>
    <t>④10対１入院基本料　　 ⑤13対１入院基本料</t>
  </si>
  <si>
    <t>２．療養病棟</t>
  </si>
  <si>
    <t>⑩療養病棟入院料１　⑪療養病棟入院料２　⑫療養病棟入院基本料の注11の病棟</t>
  </si>
  <si>
    <t>総合入院体制加算２</t>
  </si>
  <si>
    <t>総合２</t>
  </si>
  <si>
    <t>総合入院体制加算３</t>
  </si>
  <si>
    <t>総合３</t>
  </si>
  <si>
    <t>療養病棟療養環境改善加算１</t>
  </si>
  <si>
    <t>療養改１</t>
  </si>
  <si>
    <t>地域包括ケア病棟入院料１及び地域包括ケア入院医療管理料１</t>
  </si>
  <si>
    <t>地包ケア１</t>
  </si>
  <si>
    <t>第33号</t>
  </si>
  <si>
    <t>地域包括ケア病棟入院料２及び地域包括ケア入院医療管理料２</t>
  </si>
  <si>
    <t>地包ケア２</t>
  </si>
  <si>
    <t>第109号</t>
  </si>
  <si>
    <t>第114号</t>
  </si>
  <si>
    <t>第116号</t>
  </si>
  <si>
    <t>第100号</t>
  </si>
  <si>
    <t>地域包括ケア病棟入院料１～４及び地域包括ケア入院医療管理料１～４</t>
    <rPh sb="0" eb="2">
      <t>チイキ</t>
    </rPh>
    <rPh sb="2" eb="4">
      <t>ホウカツ</t>
    </rPh>
    <rPh sb="6" eb="8">
      <t>ビョウトウ</t>
    </rPh>
    <rPh sb="8" eb="11">
      <t>ニュウインリョウ</t>
    </rPh>
    <rPh sb="14" eb="15">
      <t>オヨ</t>
    </rPh>
    <phoneticPr fontId="1"/>
  </si>
  <si>
    <t>療養病棟入院基本料</t>
  </si>
  <si>
    <t>療養入院</t>
  </si>
  <si>
    <t>褥瘡ハイリスク患者ケア加算</t>
  </si>
  <si>
    <t>褥瘡ケア</t>
  </si>
  <si>
    <t>平成20年 8月 1日</t>
  </si>
  <si>
    <t>平成18年 7月 1日</t>
  </si>
  <si>
    <t>平成21年 7月 1日</t>
  </si>
  <si>
    <t>第20号</t>
  </si>
  <si>
    <t>第21号</t>
  </si>
  <si>
    <t>第22号</t>
  </si>
  <si>
    <t>緩和ケア病棟入院料１</t>
  </si>
  <si>
    <t>緩１</t>
  </si>
  <si>
    <t>精神科救急急性期医療入院料</t>
  </si>
  <si>
    <t>精救</t>
  </si>
  <si>
    <t>精神科急性期治療病棟入院料１</t>
  </si>
  <si>
    <t>精急１</t>
  </si>
  <si>
    <t>平成23年 5月 1日</t>
  </si>
  <si>
    <t>平成26年 8月 1日</t>
  </si>
  <si>
    <t>地域歯科診療支援病院歯科初診料</t>
  </si>
  <si>
    <t>病初診</t>
  </si>
  <si>
    <t>診療録管理体制加算１</t>
  </si>
  <si>
    <t>診療録１</t>
  </si>
  <si>
    <t>平成26年 5月 1日</t>
  </si>
  <si>
    <t>平成28年 3月 1日</t>
  </si>
  <si>
    <t>診療録管理体制加算２</t>
  </si>
  <si>
    <t>診療録２</t>
  </si>
  <si>
    <t>第39号</t>
  </si>
  <si>
    <t>平成23年 6月 1日</t>
  </si>
  <si>
    <t>平成20年 4月 1日</t>
  </si>
  <si>
    <t>平成17年10月 1日</t>
  </si>
  <si>
    <t>第93号</t>
  </si>
  <si>
    <t>平成27年 5月 1日</t>
  </si>
  <si>
    <t>平成18年 8月 1日</t>
  </si>
  <si>
    <t>第72号</t>
  </si>
  <si>
    <t>別添１の「第14の２」の１の(１)に規定する在宅療養支援病院</t>
  </si>
  <si>
    <t>支援病１</t>
  </si>
  <si>
    <t>別添１の「第14の２」の１の(２)に規定する在宅療養支援病院</t>
  </si>
  <si>
    <t>支援病２</t>
  </si>
  <si>
    <t>別添１の「第14の２」の１の(３)に規定する在宅療養支援病院</t>
  </si>
  <si>
    <t>支援病３</t>
  </si>
  <si>
    <t>在宅療養後方支援病院</t>
  </si>
  <si>
    <t>在後病</t>
  </si>
  <si>
    <t>摂食機能療法の注３に規定する摂食嚥下機能回復体制加算２</t>
  </si>
  <si>
    <t>摂嚥回２</t>
  </si>
  <si>
    <t>※判定区分の見方は以下のとおりです。</t>
    <phoneticPr fontId="1"/>
  </si>
  <si>
    <t>※提出のあるものは提出確認欄に○印を記載してください。</t>
    <rPh sb="9" eb="11">
      <t>テイシュツ</t>
    </rPh>
    <rPh sb="16" eb="17">
      <t>ジルシ</t>
    </rPh>
    <phoneticPr fontId="1"/>
  </si>
  <si>
    <t>２００床以上の病院の初診</t>
  </si>
  <si>
    <t>初診等の保険外併用療養費
（別紙様式６には１枚目と２枚目があります。）</t>
    <rPh sb="14" eb="16">
      <t>ベッシ</t>
    </rPh>
    <rPh sb="16" eb="18">
      <t>ヨウシキ</t>
    </rPh>
    <rPh sb="22" eb="24">
      <t>マイメ</t>
    </rPh>
    <rPh sb="25" eb="28">
      <t>ニマイメ</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</si>
  <si>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東北厚生局秋田事務所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アキタ</t>
    </rPh>
    <rPh sb="40" eb="43">
      <t>ジムショ</t>
    </rPh>
    <rPh sb="46" eb="48">
      <t>テイシュツ</t>
    </rPh>
    <phoneticPr fontId="1"/>
  </si>
  <si>
    <t>提出先：東北厚生局秋田事務所</t>
    <rPh sb="0" eb="2">
      <t>テイシュツ</t>
    </rPh>
    <rPh sb="2" eb="3">
      <t>サキ</t>
    </rPh>
    <rPh sb="4" eb="6">
      <t>トウホク</t>
    </rPh>
    <rPh sb="6" eb="9">
      <t>コウセイキョク</t>
    </rPh>
    <rPh sb="9" eb="11">
      <t>アキタ</t>
    </rPh>
    <phoneticPr fontId="1"/>
  </si>
  <si>
    <t>℡  018-800-7080</t>
  </si>
  <si>
    <t>〒010-0951　　
秋田市山王７－１－４　秋田第２合同庁舎４Ｆ　</t>
    <phoneticPr fontId="1"/>
  </si>
  <si>
    <t>医療法人運忠会　土崎病院</t>
  </si>
  <si>
    <t>018-845-4121</t>
  </si>
  <si>
    <t>医療法人回生会　秋田回生会病院</t>
  </si>
  <si>
    <t>018-832-3203</t>
  </si>
  <si>
    <t>018-845-2161</t>
  </si>
  <si>
    <t>地方職員共済組合秋田県支部診療室</t>
  </si>
  <si>
    <t>018-860-3501</t>
  </si>
  <si>
    <t>社会医療法人明和会　中通総合病院</t>
  </si>
  <si>
    <t>018-833-1122</t>
  </si>
  <si>
    <t>医療法人緑陽会　笠松病院</t>
  </si>
  <si>
    <t>御野場病院</t>
  </si>
  <si>
    <t>018-839-6141</t>
  </si>
  <si>
    <t>細谷病院</t>
  </si>
  <si>
    <t>018-833-3455</t>
  </si>
  <si>
    <t>社会医療法人明和会　中通リハビリテーション病院</t>
  </si>
  <si>
    <t>018-833-1131</t>
  </si>
  <si>
    <t>今村病院</t>
  </si>
  <si>
    <t>018-873-3011</t>
  </si>
  <si>
    <t>医療法人三愛会　秋田東病院</t>
  </si>
  <si>
    <t>外旭川病院</t>
  </si>
  <si>
    <t>018-868-5511</t>
  </si>
  <si>
    <t>清和病院</t>
  </si>
  <si>
    <t>小川内科医院</t>
  </si>
  <si>
    <t>018-832-4013</t>
  </si>
  <si>
    <t>真崎耳鼻咽喉科医院</t>
  </si>
  <si>
    <t>018-845-0234</t>
  </si>
  <si>
    <t>山王整形外科医院</t>
  </si>
  <si>
    <t>018-864-1100</t>
  </si>
  <si>
    <t>福島内科医院</t>
  </si>
  <si>
    <t>018-837-1177</t>
  </si>
  <si>
    <t>澤口医院</t>
  </si>
  <si>
    <t>018-865-3311</t>
  </si>
  <si>
    <t>アーク循環器クリニック</t>
  </si>
  <si>
    <t>018-831-3311</t>
  </si>
  <si>
    <t>向島医院</t>
  </si>
  <si>
    <t>018-845-0983</t>
  </si>
  <si>
    <t>みなみ整形外科クリニック</t>
  </si>
  <si>
    <t>018-837-0222</t>
  </si>
  <si>
    <t>富田胃腸科内科医院</t>
  </si>
  <si>
    <t>018-865-6587</t>
  </si>
  <si>
    <t>医療法人水沢医院</t>
  </si>
  <si>
    <t>018-866-5533</t>
  </si>
  <si>
    <t>木曽医院</t>
  </si>
  <si>
    <t>018-868-5115</t>
  </si>
  <si>
    <t>濱島医院</t>
  </si>
  <si>
    <t>018-823-5252</t>
  </si>
  <si>
    <t>医療法人城東整形外科</t>
  </si>
  <si>
    <t>018-832-0023</t>
  </si>
  <si>
    <t>医療法人長谷山会　長谷山内科医院</t>
  </si>
  <si>
    <t>018-832-2248</t>
  </si>
  <si>
    <t>細部眼科医院</t>
  </si>
  <si>
    <t>秋田赤十字病院</t>
  </si>
  <si>
    <t>018-829-5000</t>
  </si>
  <si>
    <t>鹿嶋医院</t>
  </si>
  <si>
    <t>018-880-1221</t>
  </si>
  <si>
    <t>今村記念クリニック</t>
  </si>
  <si>
    <t>018-872-1313</t>
  </si>
  <si>
    <t>秋田厚生医療センター</t>
  </si>
  <si>
    <t>018-880-3000</t>
  </si>
  <si>
    <t>医療法人いしがき整形外科クリニック</t>
  </si>
  <si>
    <t>018-880-2345</t>
  </si>
  <si>
    <t>はたの循環器クリニック</t>
  </si>
  <si>
    <t>018-825-1717</t>
  </si>
  <si>
    <t>熊谷内科医院</t>
  </si>
  <si>
    <t>018-833-0308</t>
  </si>
  <si>
    <t>石川医院</t>
  </si>
  <si>
    <t>018-845-0284</t>
  </si>
  <si>
    <t>医療法人　小泉病院</t>
  </si>
  <si>
    <t>018-833-6371</t>
  </si>
  <si>
    <t>もりた整形外科医院</t>
  </si>
  <si>
    <t>018-816-0880</t>
  </si>
  <si>
    <t>018-892-6711</t>
  </si>
  <si>
    <t>医療法人　吉成医院</t>
  </si>
  <si>
    <t>018-873-2477</t>
  </si>
  <si>
    <t>おのば眼科</t>
  </si>
  <si>
    <t>森川内科・呼吸器科クリニック</t>
  </si>
  <si>
    <t>018-888-8363</t>
  </si>
  <si>
    <t>鎌田循環器科内科クリニック</t>
  </si>
  <si>
    <t>018-834-2121</t>
  </si>
  <si>
    <t>医療法人祐愛会　加藤病院</t>
  </si>
  <si>
    <t>やばせ内科クリニック</t>
  </si>
  <si>
    <t>018-895-7733</t>
  </si>
  <si>
    <t>かがや内科医院</t>
  </si>
  <si>
    <t>018-834-0145</t>
  </si>
  <si>
    <t>藤盛レィディーズクリニック</t>
  </si>
  <si>
    <t>018-884-3939</t>
  </si>
  <si>
    <t>018-838-6500</t>
  </si>
  <si>
    <t>くらみつ内科クリニック</t>
  </si>
  <si>
    <t>018-867-7411</t>
  </si>
  <si>
    <t>018-845-2448</t>
  </si>
  <si>
    <t>新田医院</t>
  </si>
  <si>
    <t>018-868-2900</t>
  </si>
  <si>
    <t>ものお耳鼻科クリニック</t>
  </si>
  <si>
    <t>018-884-0087</t>
  </si>
  <si>
    <t>外旭川サテライトクリニック</t>
  </si>
  <si>
    <t>018-869-7200</t>
  </si>
  <si>
    <t>さんのへ耳鼻咽喉科クリニック</t>
  </si>
  <si>
    <t>018-869-9587</t>
  </si>
  <si>
    <t>秋田県立循環器・脳脊髄センター</t>
  </si>
  <si>
    <t>018-833-0115</t>
  </si>
  <si>
    <t>御野場たなかレディースクリニック</t>
  </si>
  <si>
    <t>018-874-8100</t>
  </si>
  <si>
    <t>お肌のクリニック</t>
  </si>
  <si>
    <t>018-874-7558</t>
  </si>
  <si>
    <t>山岸クリニック</t>
  </si>
  <si>
    <t>018-874-7200</t>
  </si>
  <si>
    <t>社会医療法人正和会　五十嵐記念病院</t>
  </si>
  <si>
    <t>秋田県立医療療育センター</t>
  </si>
  <si>
    <t>018-826-2401</t>
  </si>
  <si>
    <t>秋田往診クリニック</t>
  </si>
  <si>
    <t>018-834-1048</t>
  </si>
  <si>
    <t>つつみ整形外科</t>
  </si>
  <si>
    <t>018-880-6060</t>
  </si>
  <si>
    <t>山王胃腸科</t>
  </si>
  <si>
    <t>018-862-5211</t>
  </si>
  <si>
    <t>駅前整形外科医院クリニカ・オルト</t>
  </si>
  <si>
    <t>018-837-1616</t>
  </si>
  <si>
    <t>清水産婦人科クリニック</t>
  </si>
  <si>
    <t>018-893-5655</t>
  </si>
  <si>
    <t>きびら内科クリニック</t>
  </si>
  <si>
    <t>018-888-0112</t>
  </si>
  <si>
    <t>並木クリニック</t>
  </si>
  <si>
    <t>御所野ひかりクリニック</t>
  </si>
  <si>
    <t>018-829-8880</t>
  </si>
  <si>
    <t>いなば内科胃腸科クリニック</t>
  </si>
  <si>
    <t>018-868-1781</t>
  </si>
  <si>
    <t>サンクリニック</t>
  </si>
  <si>
    <t>018-853-1216</t>
  </si>
  <si>
    <t>医療法人社団　本間医院</t>
  </si>
  <si>
    <t>018-862-7070</t>
  </si>
  <si>
    <t>及川医院</t>
  </si>
  <si>
    <t>018-845-3579</t>
  </si>
  <si>
    <t>あきた内科・呼吸器内科クリニック</t>
  </si>
  <si>
    <t>018-827-3330</t>
  </si>
  <si>
    <t>市立秋田総合病院</t>
  </si>
  <si>
    <t>018-823-4171</t>
  </si>
  <si>
    <t>なべしま眼科クリニック</t>
  </si>
  <si>
    <t>あきた駅前内科外科クリニック</t>
  </si>
  <si>
    <t>018-837-6500</t>
  </si>
  <si>
    <t>クリニック　八橋和田内科</t>
  </si>
  <si>
    <t>018-824-8770</t>
  </si>
  <si>
    <t>あきたレディースクリニック安田</t>
  </si>
  <si>
    <t>018-857-4055</t>
  </si>
  <si>
    <t>秋田はすぬまクリニック</t>
  </si>
  <si>
    <t>018-835-0326</t>
  </si>
  <si>
    <t>あきた　腎・膠原病・リウマチクリニック</t>
  </si>
  <si>
    <t>018-834-0151</t>
  </si>
  <si>
    <t>山崎耳鼻咽喉科医院</t>
  </si>
  <si>
    <t>018-834-3010</t>
  </si>
  <si>
    <t>さくら内科・糖尿病クリニック</t>
  </si>
  <si>
    <t>018-827-7723</t>
  </si>
  <si>
    <t>あきた東内科クリニック</t>
  </si>
  <si>
    <t>018-838-5300</t>
  </si>
  <si>
    <t>医療法人恭光会　わだクリニック</t>
  </si>
  <si>
    <t>018-896-5560</t>
  </si>
  <si>
    <t>たわらや内科</t>
  </si>
  <si>
    <t>018-884-7110</t>
  </si>
  <si>
    <t>ささはら内科医院</t>
  </si>
  <si>
    <t>018-862-2575</t>
  </si>
  <si>
    <t>土崎駅前内科</t>
  </si>
  <si>
    <t>018-857-2111</t>
  </si>
  <si>
    <t>城東スポーツ整形クリニック</t>
  </si>
  <si>
    <t>018-838-0081</t>
  </si>
  <si>
    <t>片岡内科医院</t>
  </si>
  <si>
    <t>018-824-3161</t>
  </si>
  <si>
    <t>あをによしリハビリ脳神経外科クリニック</t>
  </si>
  <si>
    <t>018-838-6771</t>
  </si>
  <si>
    <t>医療法人社団泉晃会　中込内科医院</t>
  </si>
  <si>
    <t>018-862-1564</t>
  </si>
  <si>
    <t>白根医院</t>
  </si>
  <si>
    <t>018-862-1330</t>
  </si>
  <si>
    <t>城東内科　心臓とおなかのクリニック</t>
  </si>
  <si>
    <t>018-874-7214</t>
  </si>
  <si>
    <t>東通りレディースクリニック</t>
  </si>
  <si>
    <t>018-853-7338</t>
  </si>
  <si>
    <t>ふくおか内科クリニック</t>
  </si>
  <si>
    <t>018-838-0870</t>
  </si>
  <si>
    <t>神眼科クリニック</t>
  </si>
  <si>
    <t>秋田在宅医療クリニック</t>
  </si>
  <si>
    <t>090-2951-6450</t>
  </si>
  <si>
    <t>ほいずみ内科クリニック</t>
  </si>
  <si>
    <t>018-845-8820</t>
  </si>
  <si>
    <t>高橋内科医院</t>
  </si>
  <si>
    <t>ちば小児科アレルギークリニック</t>
  </si>
  <si>
    <t>018-853-0803</t>
  </si>
  <si>
    <t>医療法人弘仁会　島田病院</t>
  </si>
  <si>
    <t>能代山本医師会病院</t>
  </si>
  <si>
    <t>0185-58-3311</t>
  </si>
  <si>
    <t>能代厚生医療センター</t>
  </si>
  <si>
    <t>0185-52-3111</t>
  </si>
  <si>
    <t>医療法人秋田医仁会　瀬川医院</t>
  </si>
  <si>
    <t>0185-54-3322</t>
  </si>
  <si>
    <t>小野医院</t>
  </si>
  <si>
    <t>能代病院</t>
  </si>
  <si>
    <t>0185-52-6331</t>
  </si>
  <si>
    <t>独立行政法人地域医療機能推進機構　秋田病院</t>
  </si>
  <si>
    <t>0185-52-3271</t>
  </si>
  <si>
    <t>三田医院</t>
  </si>
  <si>
    <t>0185-58-3858</t>
  </si>
  <si>
    <t>淡路医院</t>
  </si>
  <si>
    <t>0185-52-5015</t>
  </si>
  <si>
    <t>さいとう医院</t>
  </si>
  <si>
    <t>0185-52-5131</t>
  </si>
  <si>
    <t>医療法人　白生会　白坂内科胃腸科医院</t>
  </si>
  <si>
    <t>医療法人佑佳会　後藤内科医院</t>
  </si>
  <si>
    <t>0185-55-0500</t>
  </si>
  <si>
    <t>わたなべ整形外科</t>
  </si>
  <si>
    <t>0185-52-8881</t>
  </si>
  <si>
    <t>富町クリニック</t>
  </si>
  <si>
    <t>0185-52-9870</t>
  </si>
  <si>
    <t>金田医院</t>
  </si>
  <si>
    <t>関医院</t>
  </si>
  <si>
    <t>楊整形外科医院</t>
  </si>
  <si>
    <t>0185-89-7771</t>
  </si>
  <si>
    <t>のしろ眼科クリニック</t>
  </si>
  <si>
    <t>小泉医院</t>
  </si>
  <si>
    <t>0185-52-2427</t>
  </si>
  <si>
    <t>工藤泌尿器科医院</t>
  </si>
  <si>
    <t>木村医院</t>
  </si>
  <si>
    <t>わたなべ内科医院</t>
  </si>
  <si>
    <t>0185-74-7333</t>
  </si>
  <si>
    <t>社会医療法人興生会　横手興生病院</t>
  </si>
  <si>
    <t>0182-32-2071</t>
  </si>
  <si>
    <t>医療法人賢友会　細谷内科医院</t>
  </si>
  <si>
    <t>0182-36-2221</t>
  </si>
  <si>
    <t>沢口内科医院</t>
  </si>
  <si>
    <t>0182-56-6060</t>
  </si>
  <si>
    <t>医療法人横手胃腸科クリニック</t>
  </si>
  <si>
    <t>0182-35-2222</t>
  </si>
  <si>
    <t>朝日ケ丘レディースクリニック</t>
  </si>
  <si>
    <t>熊谷医院</t>
  </si>
  <si>
    <t>0182-32-2163</t>
  </si>
  <si>
    <t>山田眼科医院</t>
  </si>
  <si>
    <t>医療法人敬仁会　福嶋内科医院</t>
  </si>
  <si>
    <t>0182-33-9311</t>
  </si>
  <si>
    <t>西成医院</t>
  </si>
  <si>
    <t>0182-24-1023</t>
  </si>
  <si>
    <t>髙橋医院</t>
  </si>
  <si>
    <t>0182-42-0421</t>
  </si>
  <si>
    <t>井田内科胃腸科医院</t>
  </si>
  <si>
    <t>0182-42-0066</t>
  </si>
  <si>
    <t>阿部耳鼻咽喉科医院</t>
  </si>
  <si>
    <t>0182-42-3341</t>
  </si>
  <si>
    <t>曽根医院</t>
  </si>
  <si>
    <t>0182-56-4111</t>
  </si>
  <si>
    <t>市立横手病院</t>
  </si>
  <si>
    <t>0182-32-5001</t>
  </si>
  <si>
    <t>市立大森病院</t>
  </si>
  <si>
    <t>0182-26-2141</t>
  </si>
  <si>
    <t>ツインクリニック内科・整形外科</t>
  </si>
  <si>
    <t>0182-35-2235</t>
  </si>
  <si>
    <t>高橋耳鼻咽喉科眼科クリニック</t>
  </si>
  <si>
    <t>0182-32-2275</t>
  </si>
  <si>
    <t>平鹿総合病院</t>
  </si>
  <si>
    <t>0182-32-5121</t>
  </si>
  <si>
    <t>あさのクリニック</t>
  </si>
  <si>
    <t>0182-32-7600</t>
  </si>
  <si>
    <t>佐野耳鼻咽喉科</t>
  </si>
  <si>
    <t>0182-38-8080</t>
  </si>
  <si>
    <t>医療法人　恵杉会　スギ眼科クリニック</t>
  </si>
  <si>
    <t>あべ内科クリニック</t>
  </si>
  <si>
    <t>0182-33-1202</t>
  </si>
  <si>
    <t>おぎわら内科診療所</t>
  </si>
  <si>
    <t>0182-23-5301</t>
  </si>
  <si>
    <t>小田嶋まさる内科</t>
  </si>
  <si>
    <t>0182-38-8951</t>
  </si>
  <si>
    <t>さわぐちクリニック</t>
  </si>
  <si>
    <t>0182-23-7830</t>
  </si>
  <si>
    <t>0182-32-5662</t>
  </si>
  <si>
    <t>医療法人健永会　大館記念病院</t>
  </si>
  <si>
    <t>0186-42-2305</t>
  </si>
  <si>
    <t>独立行政法人労働者健康安全機構　秋田労災病院</t>
  </si>
  <si>
    <t>0186-52-3131</t>
  </si>
  <si>
    <t>大館市立総合病院</t>
  </si>
  <si>
    <t>0186-42-5370</t>
  </si>
  <si>
    <t>今井病院</t>
  </si>
  <si>
    <t>鈴木胃腸科</t>
  </si>
  <si>
    <t>常盤医院</t>
  </si>
  <si>
    <t>0186-42-0624</t>
  </si>
  <si>
    <t>佐々木内科医院</t>
  </si>
  <si>
    <t>伊藤内科医院</t>
  </si>
  <si>
    <t>東台病院</t>
  </si>
  <si>
    <t>丸屋クリニック</t>
  </si>
  <si>
    <t>0186-42-6565</t>
  </si>
  <si>
    <t>森田泌尿器科</t>
  </si>
  <si>
    <t>石田脳神経外科クリニック</t>
  </si>
  <si>
    <t>0186-44-6600</t>
  </si>
  <si>
    <t>大館市立扇田病院</t>
  </si>
  <si>
    <t>0186-55-1255</t>
  </si>
  <si>
    <t>ひだまりのこみちクリニック</t>
  </si>
  <si>
    <t>0186-59-6455</t>
  </si>
  <si>
    <t>菅原病院</t>
  </si>
  <si>
    <t>0184-22-1604</t>
  </si>
  <si>
    <t>土田整形外科医院</t>
  </si>
  <si>
    <t>0184-22-4500</t>
  </si>
  <si>
    <t>本荘第一病院</t>
  </si>
  <si>
    <t>0184-22-0111</t>
  </si>
  <si>
    <t>由利組合総合病院</t>
  </si>
  <si>
    <t>0184-27-1200</t>
  </si>
  <si>
    <t>浅野耳鼻咽喉科医院</t>
  </si>
  <si>
    <t>0184-22-5883</t>
  </si>
  <si>
    <t>由利本荘医師会病院</t>
  </si>
  <si>
    <t>0184-22-0054</t>
  </si>
  <si>
    <t>医療法人　佐藤病院</t>
  </si>
  <si>
    <t>0184-22-6555</t>
  </si>
  <si>
    <t>佐藤医院</t>
  </si>
  <si>
    <t>伊藤医院</t>
  </si>
  <si>
    <t>0184-67-2321</t>
  </si>
  <si>
    <t>本荘整形外科</t>
  </si>
  <si>
    <t>0184-28-0288</t>
  </si>
  <si>
    <t>わかまつ内科クリニック</t>
  </si>
  <si>
    <t>0184-22-7521</t>
  </si>
  <si>
    <t>猪股医院</t>
  </si>
  <si>
    <t>0184-56-2005</t>
  </si>
  <si>
    <t>梵天内科クリニック</t>
  </si>
  <si>
    <t>0184-28-0015</t>
  </si>
  <si>
    <t>松ヶ崎診療所</t>
  </si>
  <si>
    <t>0184-28-2040</t>
  </si>
  <si>
    <t>医療法人さとうハートクリニック</t>
  </si>
  <si>
    <t>0184-23-8600</t>
  </si>
  <si>
    <t>みうらアレルギー呼吸器内科クリニック</t>
  </si>
  <si>
    <t>0184-74-7355</t>
  </si>
  <si>
    <t>たにあい糖尿病・在宅クリニック</t>
  </si>
  <si>
    <t>0184-27-1313</t>
  </si>
  <si>
    <t>医療法人鹿嶋医院</t>
  </si>
  <si>
    <t>0185-33-2035</t>
  </si>
  <si>
    <t>医療法人幸佑会長谷川医院</t>
  </si>
  <si>
    <t>0185-24-5151</t>
  </si>
  <si>
    <t>男鹿整形外科</t>
  </si>
  <si>
    <t>0185-22-6610</t>
  </si>
  <si>
    <t>0185-46-3013</t>
  </si>
  <si>
    <t>男鹿みなと市民病院</t>
  </si>
  <si>
    <t>0185-23-2221</t>
  </si>
  <si>
    <t>たむら船越クリニック</t>
  </si>
  <si>
    <t>0185-22-6789</t>
  </si>
  <si>
    <t>長沼医院</t>
  </si>
  <si>
    <t>0185-35-3215</t>
  </si>
  <si>
    <t>男鹿加藤診療所</t>
  </si>
  <si>
    <t>0185-22-2001</t>
  </si>
  <si>
    <t>医療法人　斉藤内科皮膚科</t>
  </si>
  <si>
    <t>0183-73-8833</t>
  </si>
  <si>
    <t>医療法人石岡胃腸科クリニック</t>
  </si>
  <si>
    <t>0183-73-1100</t>
  </si>
  <si>
    <t>医療法人せいとく会　菅医院</t>
  </si>
  <si>
    <t>小川医院</t>
  </si>
  <si>
    <t>0183-73-2300</t>
  </si>
  <si>
    <t>雄勝中央病院</t>
  </si>
  <si>
    <t>0183-73-5000</t>
  </si>
  <si>
    <t>医療法人小野崎医院</t>
  </si>
  <si>
    <t>0183-73-2540</t>
  </si>
  <si>
    <t>医療法人仁恵会　佐藤病院</t>
  </si>
  <si>
    <t>たかはし内科ひだまりクリニック</t>
  </si>
  <si>
    <t>0183-73-6776</t>
  </si>
  <si>
    <t>池田産婦人科クリニック</t>
  </si>
  <si>
    <t>医療法人恭和会　渡部外科内科</t>
  </si>
  <si>
    <t>鈴木一郎医院</t>
  </si>
  <si>
    <t>0183-72-6868</t>
  </si>
  <si>
    <t>0187-63-1410</t>
  </si>
  <si>
    <t>医療法人あけぼの会　花園病院</t>
  </si>
  <si>
    <t>0187-63-3100</t>
  </si>
  <si>
    <t>山下医院</t>
  </si>
  <si>
    <t>0187-65-3200</t>
  </si>
  <si>
    <t>吉方内科医院</t>
  </si>
  <si>
    <t>0187-86-0800</t>
  </si>
  <si>
    <t>佐藤レディースクリニック</t>
  </si>
  <si>
    <t>0187-63-2070</t>
  </si>
  <si>
    <t>たかはし内科循環器科医院</t>
  </si>
  <si>
    <t>0187-63-5115</t>
  </si>
  <si>
    <t>協和病院</t>
  </si>
  <si>
    <t>018-892-2881</t>
  </si>
  <si>
    <t>医療法人Ｃａｒｕｓ　豊島医院</t>
  </si>
  <si>
    <t>018-892-2211</t>
  </si>
  <si>
    <t>市立大曲病院</t>
  </si>
  <si>
    <t>社会医療法人明和会　大曲中通病院</t>
  </si>
  <si>
    <t>0187-63-2131</t>
  </si>
  <si>
    <t>秋田県立リハビリテーション・精神医療センター</t>
  </si>
  <si>
    <t>018-892-3751</t>
  </si>
  <si>
    <t>大曲母子医院</t>
  </si>
  <si>
    <t>0187-63-2288</t>
  </si>
  <si>
    <t>太田診療所</t>
  </si>
  <si>
    <t>0187-88-2233</t>
  </si>
  <si>
    <t>大曲厚生医療センター</t>
  </si>
  <si>
    <t>0187-63-2111</t>
  </si>
  <si>
    <t>荒井医院</t>
  </si>
  <si>
    <t>0187-63-2670</t>
  </si>
  <si>
    <t>大曲整形外科クリニック</t>
  </si>
  <si>
    <t>0187-73-6437</t>
  </si>
  <si>
    <t>羽後長野駅前内科</t>
  </si>
  <si>
    <t>0187-42-8255</t>
  </si>
  <si>
    <t>秋桜ペインクリニック</t>
  </si>
  <si>
    <t>0187-88-8333</t>
  </si>
  <si>
    <t>大曲リハビリテーションクリニック</t>
  </si>
  <si>
    <t>0187-73-7900</t>
  </si>
  <si>
    <t>大仙ごとう整形外科クリニック</t>
  </si>
  <si>
    <t>0187-73-5106</t>
  </si>
  <si>
    <t>医療法人恵愛会　鹿角中央病院</t>
  </si>
  <si>
    <t>0186-23-4131</t>
  </si>
  <si>
    <t>大湯リハビリ温泉病院</t>
  </si>
  <si>
    <t>0186-37-3511</t>
  </si>
  <si>
    <t>福永医院</t>
  </si>
  <si>
    <t>いけがみレディースクリニック</t>
  </si>
  <si>
    <t>0186-30-0111</t>
  </si>
  <si>
    <t>かづの厚生病院</t>
  </si>
  <si>
    <t>0186-23-2111</t>
  </si>
  <si>
    <t>大里医院</t>
  </si>
  <si>
    <t>0186-22-1251</t>
  </si>
  <si>
    <t>なかの消化器内科クリニック</t>
  </si>
  <si>
    <t>0186-22-7335</t>
  </si>
  <si>
    <t>杉山病院</t>
  </si>
  <si>
    <t>018-877-6141</t>
  </si>
  <si>
    <t>南秋田整形外科医院</t>
  </si>
  <si>
    <t>018-877-7112</t>
  </si>
  <si>
    <t>藤原記念病院</t>
  </si>
  <si>
    <t>018-878-3131</t>
  </si>
  <si>
    <t>出戸診療所</t>
  </si>
  <si>
    <t>018-878-7710</t>
  </si>
  <si>
    <t>おおこし眼科</t>
  </si>
  <si>
    <t>社会医療法人正和会　小玉医院</t>
  </si>
  <si>
    <t>018-877-2040</t>
  </si>
  <si>
    <t>せきクリニック</t>
  </si>
  <si>
    <t>018-872-4088</t>
  </si>
  <si>
    <t>医療法人社団博愛会　鷹巣病院</t>
  </si>
  <si>
    <t>小林眼科医院</t>
  </si>
  <si>
    <t>児玉内科クリニック</t>
  </si>
  <si>
    <t>0186-69-7311</t>
  </si>
  <si>
    <t>北秋田市立阿仁診療所</t>
  </si>
  <si>
    <t>0186-82-2351</t>
  </si>
  <si>
    <t>北秋田市民病院</t>
  </si>
  <si>
    <t>0186-62-7001</t>
  </si>
  <si>
    <t>北秋田市立米内沢診療所</t>
  </si>
  <si>
    <t>0186-72-4501</t>
  </si>
  <si>
    <t>医療法人豊知会　たむら内科クリニック</t>
  </si>
  <si>
    <t>0186-63-2700</t>
  </si>
  <si>
    <t>まるや耳鼻科クリニック</t>
  </si>
  <si>
    <t>0186-62-1400</t>
  </si>
  <si>
    <t>奈良医院</t>
  </si>
  <si>
    <t>0186-62-1146</t>
  </si>
  <si>
    <t>下新町クリニック</t>
  </si>
  <si>
    <t>0187-54-2055</t>
  </si>
  <si>
    <t>おおさわ胃腸科内科クリニック</t>
  </si>
  <si>
    <t>0187-52-1133</t>
  </si>
  <si>
    <t>市立田沢湖病院</t>
  </si>
  <si>
    <t>0187-43-1131</t>
  </si>
  <si>
    <t>市立角館総合病院</t>
  </si>
  <si>
    <t>0187-54-2111</t>
  </si>
  <si>
    <t>象潟病院</t>
  </si>
  <si>
    <t>加藤医院</t>
  </si>
  <si>
    <t>0184-35-2543</t>
  </si>
  <si>
    <t>すずらん診療所</t>
  </si>
  <si>
    <t>0184-62-8065</t>
  </si>
  <si>
    <t>さいとうクリニック</t>
  </si>
  <si>
    <t>医療法人夕日ヶ丘クリニック</t>
  </si>
  <si>
    <t>0184-74-3686</t>
  </si>
  <si>
    <t>きさかたクリニック</t>
  </si>
  <si>
    <t>小坂町診療所</t>
  </si>
  <si>
    <t>0186-29-5500</t>
  </si>
  <si>
    <t>医療法人双山会　森岳温泉病院</t>
  </si>
  <si>
    <t>0185-83-5111</t>
  </si>
  <si>
    <t>柳谷内科クリニック</t>
  </si>
  <si>
    <t>0185-85-2117</t>
  </si>
  <si>
    <t>医療法人　徳洲会　ドラゴンクリニック</t>
  </si>
  <si>
    <t>0185-85-4666</t>
  </si>
  <si>
    <t>湖東厚生病院</t>
  </si>
  <si>
    <t>0188-75-2100</t>
  </si>
  <si>
    <t>大潟村診療所</t>
  </si>
  <si>
    <t>0185-45-2333</t>
  </si>
  <si>
    <t>千葉内科医院</t>
  </si>
  <si>
    <t>018-852-2235</t>
  </si>
  <si>
    <t>児玉内科医院</t>
  </si>
  <si>
    <t>018-854-4100</t>
  </si>
  <si>
    <t>千畑クリニック</t>
  </si>
  <si>
    <t>0187-85-2001</t>
  </si>
  <si>
    <t>医療法人社団杏真会　まっこいしゃ高橋医院</t>
  </si>
  <si>
    <t>0187-84-7070</t>
  </si>
  <si>
    <t>しんどう内科クリニック</t>
  </si>
  <si>
    <t>0187-86-7800</t>
  </si>
  <si>
    <t>亀谷医院</t>
  </si>
  <si>
    <t>0187-84-1288</t>
  </si>
  <si>
    <t>みさと在宅診療所</t>
  </si>
  <si>
    <t>0187-88-8639</t>
  </si>
  <si>
    <t>羽後町立羽後病院</t>
  </si>
  <si>
    <t>0183-62-1111</t>
  </si>
  <si>
    <t>みわ内科クリニック</t>
  </si>
  <si>
    <t>0183-62-1200</t>
  </si>
  <si>
    <t>独立行政法人国立病院機構あきた病院</t>
  </si>
  <si>
    <t>0184-73-2002</t>
  </si>
  <si>
    <t>秋田大学医学部附属病院</t>
  </si>
  <si>
    <t>018-834-1111</t>
  </si>
  <si>
    <t>05</t>
  </si>
  <si>
    <t>秋田県</t>
  </si>
  <si>
    <t>情報通信機器を用いた診療に係る基準</t>
  </si>
  <si>
    <t>010－0001</t>
  </si>
  <si>
    <t>秋田市中通四丁目１番２８号</t>
  </si>
  <si>
    <t>018-836-4035</t>
  </si>
  <si>
    <t>一般　　       27
療養　　       43</t>
  </si>
  <si>
    <t>010－0916</t>
  </si>
  <si>
    <t>秋田市泉北三丁目１７番１０号</t>
  </si>
  <si>
    <t>018-838-6522</t>
  </si>
  <si>
    <t>010－0864</t>
  </si>
  <si>
    <t>秋田市手形住吉町１番３三愛会ビル２Ｆ</t>
  </si>
  <si>
    <t>018-884-0339</t>
  </si>
  <si>
    <t>010－0951</t>
  </si>
  <si>
    <t>秋田市山王二丁目１番４９号</t>
  </si>
  <si>
    <t>018-862-8884</t>
  </si>
  <si>
    <t>011－0947</t>
  </si>
  <si>
    <t>秋田市飯島新町三丁目１番２０号</t>
  </si>
  <si>
    <t>018-827-3580</t>
  </si>
  <si>
    <t>010－0962</t>
  </si>
  <si>
    <t>秋田市八橋大畑二丁目３番３号</t>
  </si>
  <si>
    <t>018-824-8771</t>
  </si>
  <si>
    <t>秋田市中通三丁目４番１０号</t>
  </si>
  <si>
    <t>010－0921</t>
  </si>
  <si>
    <t>秋田市大町３丁目４番４１号</t>
  </si>
  <si>
    <t>018-862-5361</t>
  </si>
  <si>
    <t>011－0946</t>
  </si>
  <si>
    <t>018-857-2122</t>
  </si>
  <si>
    <t>010－0041</t>
  </si>
  <si>
    <t>秋田市広面字野添５３番地</t>
  </si>
  <si>
    <t>018-853-7339</t>
  </si>
  <si>
    <t>秋田市広面字糠塚６７番地３</t>
  </si>
  <si>
    <t>018-853-0804</t>
  </si>
  <si>
    <t>016－0856</t>
  </si>
  <si>
    <t>能代市字藤山１１２番地１</t>
  </si>
  <si>
    <t>0185-74-7334</t>
  </si>
  <si>
    <t>013－0037</t>
  </si>
  <si>
    <t>横手市前郷二番町４－２５</t>
  </si>
  <si>
    <t>0182-36-8170</t>
  </si>
  <si>
    <t>0430024</t>
  </si>
  <si>
    <t>018－5604</t>
  </si>
  <si>
    <t>大館市軽井沢字下岱３０番地</t>
  </si>
  <si>
    <t>0186-52-3137</t>
  </si>
  <si>
    <t>一般　　      194</t>
  </si>
  <si>
    <t>017－0875</t>
  </si>
  <si>
    <t>大館市住吉町３番１３号</t>
  </si>
  <si>
    <t>0186-59-6456</t>
  </si>
  <si>
    <t>015－0802</t>
  </si>
  <si>
    <t>由利本荘市表尾崎町１７番地の４</t>
  </si>
  <si>
    <t>0184-22-7610</t>
  </si>
  <si>
    <t>018－0901</t>
  </si>
  <si>
    <t>由利本荘市中田代字板井沢１１４番地７</t>
  </si>
  <si>
    <t>0184-67-2026</t>
  </si>
  <si>
    <t>014－0034</t>
  </si>
  <si>
    <t>大仙市大曲住吉町１－１７</t>
  </si>
  <si>
    <t>0187-73-7901</t>
  </si>
  <si>
    <t>018－5201</t>
  </si>
  <si>
    <t>鹿角市花輪字合ノ野２４５番地７</t>
  </si>
  <si>
    <t>0186-23-3903</t>
  </si>
  <si>
    <t>018－3331</t>
  </si>
  <si>
    <t>北秋田市鷹巣字東中岱３－１</t>
  </si>
  <si>
    <t>0186-69-7322</t>
  </si>
  <si>
    <t>018－2407</t>
  </si>
  <si>
    <t>山本郡三種町浜田字上浜田１番地１</t>
  </si>
  <si>
    <t>0185-85-4700</t>
  </si>
  <si>
    <t>010－1495</t>
  </si>
  <si>
    <t>秋田市上北手猿田字苗代沢２２２番地１号</t>
  </si>
  <si>
    <t>018-829-5255</t>
  </si>
  <si>
    <t>0134295</t>
  </si>
  <si>
    <t>010－0933</t>
  </si>
  <si>
    <t>秋田市川元松丘町４番３０号</t>
  </si>
  <si>
    <t>018-866-7026</t>
  </si>
  <si>
    <t>017－0044</t>
  </si>
  <si>
    <t>大館市御成町３丁目２番３号</t>
  </si>
  <si>
    <t>0186-42-0591</t>
  </si>
  <si>
    <t>一般　　
　　一般       20
療養　　
　　療養       78</t>
  </si>
  <si>
    <t>0133792</t>
  </si>
  <si>
    <t>秋田市土崎港中央４丁目４番２６号</t>
  </si>
  <si>
    <t>018-845-4124</t>
  </si>
  <si>
    <t>一般　　       68
療養　　       42</t>
  </si>
  <si>
    <t>0134279</t>
  </si>
  <si>
    <t>010－8577</t>
  </si>
  <si>
    <t>秋田市南通みその町３番１５号</t>
  </si>
  <si>
    <t>018-831-9418</t>
  </si>
  <si>
    <t>一般　　      450</t>
  </si>
  <si>
    <t>0134592</t>
  </si>
  <si>
    <t>010－1424</t>
  </si>
  <si>
    <t>秋田市御野場２丁目１４番１号</t>
  </si>
  <si>
    <t>018-839-5025</t>
  </si>
  <si>
    <t>療養　　      121
一般　　       30</t>
  </si>
  <si>
    <t>011－0948</t>
  </si>
  <si>
    <t>秋田市飯島西袋一丁目１番１号</t>
  </si>
  <si>
    <t>018-880-3040</t>
  </si>
  <si>
    <t>一般　　      429
一般（感染）
　　　　        2</t>
  </si>
  <si>
    <t>0230630</t>
  </si>
  <si>
    <t>016－0151</t>
  </si>
  <si>
    <t>能代市檜山字新田沢１０５番地の１１</t>
  </si>
  <si>
    <t>0185-58-5051</t>
  </si>
  <si>
    <t>一般　　      162
療養　　       35</t>
  </si>
  <si>
    <t>016－0014</t>
  </si>
  <si>
    <t>能代市落合字上前田地内</t>
  </si>
  <si>
    <t>0185-55-0123</t>
  </si>
  <si>
    <t>一般　　      329
精神　　       60
一般（感染）
　　　　        4</t>
  </si>
  <si>
    <t>016－0851</t>
  </si>
  <si>
    <t>能代市緑町５番２２号</t>
  </si>
  <si>
    <t>0185-54-7892</t>
  </si>
  <si>
    <t>一般　　      163</t>
  </si>
  <si>
    <t>013－8602</t>
  </si>
  <si>
    <t>横手市根岸町５－３１</t>
  </si>
  <si>
    <t>0182-36-1782</t>
  </si>
  <si>
    <t>一般　　
　　一般      225
一般（感染）
　　　　        4</t>
  </si>
  <si>
    <t>013－0525</t>
  </si>
  <si>
    <t>横手市大森町菅生田２４５番地２０５</t>
  </si>
  <si>
    <t>0182-26-2974</t>
  </si>
  <si>
    <t>一般　　      100
療養　　       50</t>
  </si>
  <si>
    <t>第32号</t>
  </si>
  <si>
    <t>0330737</t>
  </si>
  <si>
    <t>013－8610</t>
  </si>
  <si>
    <t>横手市前郷字八ツ口３番１</t>
  </si>
  <si>
    <t>0182-33-3200</t>
  </si>
  <si>
    <t>一般　　
　　一般      558
結核　　        6</t>
  </si>
  <si>
    <t>0430123</t>
  </si>
  <si>
    <t>017－0885</t>
  </si>
  <si>
    <t>大館市豊町３番１号</t>
  </si>
  <si>
    <t>0186-42-2055</t>
  </si>
  <si>
    <t>一般　　      375
一般（感染）
　　　　        2
結核　　        6
精神　　       60</t>
  </si>
  <si>
    <t>018－5701</t>
  </si>
  <si>
    <t>大館市比内町扇田字本道端７番地１</t>
  </si>
  <si>
    <t>0186-55-1028</t>
  </si>
  <si>
    <t>一般　　       62
療養　　       42</t>
  </si>
  <si>
    <t>由利本荘市岩渕下１１０番地</t>
  </si>
  <si>
    <t>0184-22-0120</t>
  </si>
  <si>
    <t>一般　　      142</t>
  </si>
  <si>
    <t>第34号</t>
  </si>
  <si>
    <t>0530302</t>
  </si>
  <si>
    <t>015－8511</t>
  </si>
  <si>
    <t>由利本荘市川口字家後３８番地</t>
  </si>
  <si>
    <t>0184-27-1277</t>
  </si>
  <si>
    <t>一般　　      602
一般（感染）
　　　　        4</t>
  </si>
  <si>
    <t>地域包括ケア病棟入院料３及び地域包括ケア入院医療管理料３</t>
  </si>
  <si>
    <t>015－0885</t>
  </si>
  <si>
    <t>由利本荘市水林４５６番地４</t>
  </si>
  <si>
    <t>0184-22-6738</t>
  </si>
  <si>
    <t>地包ケア３</t>
  </si>
  <si>
    <t>015－0862</t>
  </si>
  <si>
    <t>由利本荘市小人町１１７番地３</t>
  </si>
  <si>
    <t>0184-23-2224</t>
  </si>
  <si>
    <t>一般　　
　　一般       95</t>
  </si>
  <si>
    <t>010－0511</t>
  </si>
  <si>
    <t>男鹿市船川港船川字海岸通り１号８番地６</t>
  </si>
  <si>
    <t>0185-23-2033</t>
  </si>
  <si>
    <t>一般　　      145</t>
  </si>
  <si>
    <t>0730423</t>
  </si>
  <si>
    <t>012－0055</t>
  </si>
  <si>
    <t>湯沢市山田字勇ヶ岡２５</t>
  </si>
  <si>
    <t>0183-73-3749</t>
  </si>
  <si>
    <t>一般　　
　　一般      362
一般（感染）
　　　　        4</t>
  </si>
  <si>
    <t>0830645</t>
  </si>
  <si>
    <t>014－0027</t>
  </si>
  <si>
    <t>大仙市大曲通町８番６５号</t>
  </si>
  <si>
    <t>0187-63-5406</t>
  </si>
  <si>
    <t>一般　　
　　一般      433
一般（感染）
　　感染        4</t>
  </si>
  <si>
    <t>鹿角市花輪字向畑１８番地</t>
  </si>
  <si>
    <t>0186-23-3653</t>
  </si>
  <si>
    <t>1130193</t>
  </si>
  <si>
    <t>018－4221</t>
  </si>
  <si>
    <t>北秋田市下杉字上清水沢１６番２９号</t>
  </si>
  <si>
    <t>0186-78-9500</t>
  </si>
  <si>
    <t>一般　　      224
一般（感染）
　　　　        4
結核　　        4
精神　　       40
療養　　       48</t>
  </si>
  <si>
    <t>1230191</t>
  </si>
  <si>
    <t>014－0394</t>
  </si>
  <si>
    <t>仙北市角館町岩瀬３番地</t>
  </si>
  <si>
    <t>0187-54-2715</t>
  </si>
  <si>
    <t>018－1605</t>
  </si>
  <si>
    <t>南秋田郡八郎潟町川崎字貝保９８番１</t>
  </si>
  <si>
    <t>0188-75-5269</t>
  </si>
  <si>
    <t>一般　　      100</t>
  </si>
  <si>
    <t>012－1131</t>
  </si>
  <si>
    <t>雄勝郡羽後町西馬音内字大戸道４４－５</t>
  </si>
  <si>
    <t>0183-62-3174</t>
  </si>
  <si>
    <t>一般　　       58
療養　　       55</t>
  </si>
  <si>
    <t>第226号</t>
  </si>
  <si>
    <t>第205号</t>
  </si>
  <si>
    <t>010－0014</t>
  </si>
  <si>
    <t>秋田市南通宮田３番１０号</t>
  </si>
  <si>
    <t>018-833-3767</t>
  </si>
  <si>
    <t>療養　　      107</t>
  </si>
  <si>
    <t>秋田市中通６丁目１番５８号</t>
  </si>
  <si>
    <t>018-831-5713</t>
  </si>
  <si>
    <t>療養　　      220</t>
  </si>
  <si>
    <t>第224号</t>
  </si>
  <si>
    <t>010－0802</t>
  </si>
  <si>
    <t>秋田市外旭川字三後田１４２番地</t>
  </si>
  <si>
    <t>018-868-5577</t>
  </si>
  <si>
    <t>一般　　       34
療養　　      207</t>
  </si>
  <si>
    <t>第219号</t>
  </si>
  <si>
    <t>第214号</t>
  </si>
  <si>
    <t>016－0805</t>
  </si>
  <si>
    <t>能代市大手町４番１号</t>
  </si>
  <si>
    <t>0185-54-2819</t>
  </si>
  <si>
    <t>療養　　
　　療養       60</t>
  </si>
  <si>
    <t>第213号</t>
  </si>
  <si>
    <t>第216号</t>
  </si>
  <si>
    <t>第215号</t>
  </si>
  <si>
    <t>第217号</t>
  </si>
  <si>
    <t>第200号</t>
  </si>
  <si>
    <t>014－0055</t>
  </si>
  <si>
    <t>大仙市大曲あけぼの町９番２６号</t>
  </si>
  <si>
    <t>0187-66-2450</t>
  </si>
  <si>
    <t>第221号</t>
  </si>
  <si>
    <t>019－2413</t>
  </si>
  <si>
    <t>大仙市協和上淀川字五百刈田２７７番地１</t>
  </si>
  <si>
    <t>018-892-2888</t>
  </si>
  <si>
    <t>療養　　       57
精神　　      120</t>
  </si>
  <si>
    <t>第210号</t>
  </si>
  <si>
    <t>014－0062</t>
  </si>
  <si>
    <t>大仙市大曲上栄町６番４号</t>
  </si>
  <si>
    <t>0187-63-3901</t>
  </si>
  <si>
    <t>一般　　       60
療養　　       46</t>
  </si>
  <si>
    <t>第223号</t>
  </si>
  <si>
    <t>大仙市協和上淀川字五百刈田３５２番地</t>
  </si>
  <si>
    <t>一般　　       50
療養　　       50
精神　　      200</t>
  </si>
  <si>
    <t>0930221</t>
  </si>
  <si>
    <t>鹿角市花輪字六月田９７番地</t>
  </si>
  <si>
    <t>0186-23-3330</t>
  </si>
  <si>
    <t>療養　　       44</t>
  </si>
  <si>
    <t>第220号</t>
  </si>
  <si>
    <t>018－5421</t>
  </si>
  <si>
    <t>鹿角市十和田大湯字湯ノ岱１６番地２</t>
  </si>
  <si>
    <t>0186-37-3483</t>
  </si>
  <si>
    <t>療養　　      109</t>
  </si>
  <si>
    <t>第207号</t>
  </si>
  <si>
    <t>018－1401</t>
  </si>
  <si>
    <t>潟上市昭和大久保字北野出戸道脇４１番地</t>
  </si>
  <si>
    <t>018-877-2853</t>
  </si>
  <si>
    <t>療養　　
　　療養      144
精神　　
　　精神      120</t>
  </si>
  <si>
    <t>第206号</t>
  </si>
  <si>
    <t>2230208</t>
  </si>
  <si>
    <t>018－2303</t>
  </si>
  <si>
    <t>山本郡三種町森岳字木戸沢１９９番地</t>
  </si>
  <si>
    <t>0185-83-5511</t>
  </si>
  <si>
    <t>療養　　      134</t>
  </si>
  <si>
    <t>第225号</t>
  </si>
  <si>
    <t>該当なし</t>
    <rPh sb="0" eb="2">
      <t>ガイトウ</t>
    </rPh>
    <phoneticPr fontId="1"/>
  </si>
  <si>
    <t>平成25年 9月 1日</t>
  </si>
  <si>
    <t>平成23年12月 1日</t>
  </si>
  <si>
    <t>010－0874</t>
  </si>
  <si>
    <t>秋田市千秋久保田町６番１０号</t>
  </si>
  <si>
    <t>018-833-0158</t>
  </si>
  <si>
    <t>一般　　      184</t>
  </si>
  <si>
    <t>平成20年10月 1日</t>
  </si>
  <si>
    <t>8030032</t>
  </si>
  <si>
    <t>秋田市広面字蓮沼４４－２</t>
  </si>
  <si>
    <t>018-884-6560</t>
  </si>
  <si>
    <t>一般　　
　　一般      577
精神　　       36
一般　　
　　感染        2</t>
  </si>
  <si>
    <t>013－0016</t>
  </si>
  <si>
    <t>横手市根岸町８番２１号</t>
  </si>
  <si>
    <t>0182-32-1669</t>
  </si>
  <si>
    <t>010－0063</t>
  </si>
  <si>
    <t>秋田市牛島西１丁目７番５号</t>
  </si>
  <si>
    <t>018-831-8780</t>
  </si>
  <si>
    <t>011－0911</t>
  </si>
  <si>
    <t>秋田市飯島字堀川８４番地</t>
  </si>
  <si>
    <t>018-846-6942</t>
  </si>
  <si>
    <t>精神　　      372</t>
  </si>
  <si>
    <t>010－0146</t>
  </si>
  <si>
    <t>秋田市下新城中野字琵琶沼１２４番地の１</t>
  </si>
  <si>
    <t>018-873-3609</t>
  </si>
  <si>
    <t>精神　　
　　精神      223</t>
  </si>
  <si>
    <t>015－0012</t>
  </si>
  <si>
    <t>由利本荘市石脇田尻３３番地</t>
  </si>
  <si>
    <t>0184-24-5929</t>
  </si>
  <si>
    <t>精神　　
　　精神      200</t>
  </si>
  <si>
    <t>平成25年 5月 1日</t>
  </si>
  <si>
    <t>平成16年 7月 1日</t>
  </si>
  <si>
    <t>第38号</t>
  </si>
  <si>
    <t>平成27年 7月 1日</t>
  </si>
  <si>
    <t>平成20年 6月 1日</t>
  </si>
  <si>
    <t>第41号</t>
  </si>
  <si>
    <t>010－0201</t>
  </si>
  <si>
    <t>潟上市天王字上江川４７番地</t>
  </si>
  <si>
    <t>018-878-6900</t>
  </si>
  <si>
    <t>一般　　      140</t>
  </si>
  <si>
    <t>平成26年 3月 1日</t>
  </si>
  <si>
    <t>8030040</t>
  </si>
  <si>
    <t>018－1393</t>
  </si>
  <si>
    <t>由利本荘市岩城内道川字井戸ノ沢８４番地４０</t>
  </si>
  <si>
    <t>0184-73-2370</t>
  </si>
  <si>
    <t>一般　　      334
結核　　        6</t>
  </si>
  <si>
    <t>第59号</t>
  </si>
  <si>
    <t>平成13年 4月 1日</t>
  </si>
  <si>
    <t>平成24年12月 1日</t>
  </si>
  <si>
    <t>秋田市広面字近藤堰添５０番地－１</t>
  </si>
  <si>
    <t>018-838-5302</t>
  </si>
  <si>
    <t>019－0505</t>
  </si>
  <si>
    <t>横手市十文字町仁井田字東５５－３</t>
  </si>
  <si>
    <t>0182-42-4001</t>
  </si>
  <si>
    <t>015－0051</t>
  </si>
  <si>
    <t>由利本荘市川口字高花１０５－３</t>
  </si>
  <si>
    <t>0184-23-4488</t>
  </si>
  <si>
    <t>014－0368</t>
  </si>
  <si>
    <t>仙北市角館町中菅沢９２番地２０</t>
  </si>
  <si>
    <t>0187-52-1132</t>
  </si>
  <si>
    <t>平成28年 2月 1日</t>
  </si>
  <si>
    <t>第209号</t>
  </si>
  <si>
    <t>秋田市山王四丁目１－２</t>
  </si>
  <si>
    <t>018-860-3503</t>
  </si>
  <si>
    <t>平成19年 4月 1日</t>
  </si>
  <si>
    <t>秋田市土崎港中央６丁目８番３号</t>
  </si>
  <si>
    <t>018-847-1321</t>
  </si>
  <si>
    <t>平成21年11月 1日</t>
  </si>
  <si>
    <t>010－0971</t>
  </si>
  <si>
    <t>秋田市八橋三和町１４－６</t>
  </si>
  <si>
    <t>018-823-2180</t>
  </si>
  <si>
    <t>平成19年 9月 1日</t>
  </si>
  <si>
    <t>秋田市広面字谷地沖２６番１</t>
  </si>
  <si>
    <t>018-889-3339</t>
  </si>
  <si>
    <t>010－1421</t>
  </si>
  <si>
    <t>秋田市仁井田本町３丁目２８番１３号</t>
  </si>
  <si>
    <t>018-892-6712</t>
  </si>
  <si>
    <t>平成18年10月 1日</t>
  </si>
  <si>
    <t>010－1638</t>
  </si>
  <si>
    <t>秋田市新屋表町３番１８号</t>
  </si>
  <si>
    <t>018-888-8362</t>
  </si>
  <si>
    <t>秋田市広面字蓮沼８７－１</t>
  </si>
  <si>
    <t>018-834-2129</t>
  </si>
  <si>
    <t>010－1223</t>
  </si>
  <si>
    <t>秋田市雄和妙法字上大部９０番地１</t>
  </si>
  <si>
    <t>018-886-4132</t>
  </si>
  <si>
    <t>010－0834</t>
  </si>
  <si>
    <t>018-834-3731</t>
  </si>
  <si>
    <t>平成20年 7月 1日</t>
  </si>
  <si>
    <t>010－8506</t>
  </si>
  <si>
    <t>秋田市東通仲町４番１号アルヴェ４Ｆ</t>
  </si>
  <si>
    <t>018-884-3877</t>
  </si>
  <si>
    <t>平成22年12月 1日</t>
  </si>
  <si>
    <t>平成18年 8月18日</t>
  </si>
  <si>
    <t>秋田市山王５丁目１０番２８号</t>
  </si>
  <si>
    <t>018-867-7412</t>
  </si>
  <si>
    <t>011－0936</t>
  </si>
  <si>
    <t>秋田市将軍野南一丁目１０番５５号</t>
  </si>
  <si>
    <t>018-846-6627</t>
  </si>
  <si>
    <t>平成19年10月 5日</t>
  </si>
  <si>
    <t>010－0029</t>
  </si>
  <si>
    <t>秋田市楢山川口境８番２４号</t>
  </si>
  <si>
    <t>018-836-0862</t>
  </si>
  <si>
    <t>平成23年 8月 1日</t>
  </si>
  <si>
    <t>010－0814</t>
  </si>
  <si>
    <t>秋田市泉東町８番５７号</t>
  </si>
  <si>
    <t>018-869-9533</t>
  </si>
  <si>
    <t>010－1427</t>
  </si>
  <si>
    <t>秋田市仁井田新田２丁目１４番２１号</t>
  </si>
  <si>
    <t>018-892-7331</t>
  </si>
  <si>
    <t>010－1436</t>
  </si>
  <si>
    <t>秋田市大住四丁目１２番４７号</t>
  </si>
  <si>
    <t>018-829-6180</t>
  </si>
  <si>
    <t>第241号</t>
  </si>
  <si>
    <t>010－1611</t>
  </si>
  <si>
    <t>秋田市新屋天秤野５番１０号</t>
  </si>
  <si>
    <t>018-888-0122</t>
  </si>
  <si>
    <t>010－1423</t>
  </si>
  <si>
    <t>秋田市仁井田字横山２６０番１</t>
  </si>
  <si>
    <t>018-829-8808</t>
  </si>
  <si>
    <t>平成23年 9月 1日</t>
  </si>
  <si>
    <t>秋田市外旭川字待合１４－３</t>
  </si>
  <si>
    <t>018-868-1721</t>
  </si>
  <si>
    <t>010－0953</t>
  </si>
  <si>
    <t>秋田市山王中園町３番１４号</t>
  </si>
  <si>
    <t>018-862-7002</t>
  </si>
  <si>
    <t>010－0003</t>
  </si>
  <si>
    <t>秋田市東通一丁目５－１７</t>
  </si>
  <si>
    <t>018-827-3331</t>
  </si>
  <si>
    <t>平成25年10月 1日</t>
  </si>
  <si>
    <t>秋田市千秋久保田町３番１５号三宅ビル２Ｆ</t>
  </si>
  <si>
    <t>018-837-6501</t>
  </si>
  <si>
    <t>018-857-4007</t>
  </si>
  <si>
    <t>一般　　
　　一般       14</t>
  </si>
  <si>
    <t>秋田市広面字蓮沼６８番地２</t>
  </si>
  <si>
    <t>018-811-2674</t>
  </si>
  <si>
    <t>秋田市中通２丁目８番１号　フォンテＡＫＩＴＡ７階</t>
  </si>
  <si>
    <t>018-834-0225</t>
  </si>
  <si>
    <t>010－0044</t>
  </si>
  <si>
    <t>秋田市横森三丁目１１－６１</t>
  </si>
  <si>
    <t>018-827-7724</t>
  </si>
  <si>
    <t>011－0901</t>
  </si>
  <si>
    <t>秋田市寺内字三千刈８６番地３</t>
  </si>
  <si>
    <t>018-896-5561</t>
  </si>
  <si>
    <t>第176号</t>
  </si>
  <si>
    <t>010－0006</t>
  </si>
  <si>
    <t>秋田市東通館ノ越８－１１</t>
  </si>
  <si>
    <t>018-884-7112</t>
  </si>
  <si>
    <t>第180号</t>
  </si>
  <si>
    <t>010－0918</t>
  </si>
  <si>
    <t>秋田市泉南三丁目１７番１７号</t>
  </si>
  <si>
    <t>018-824-3162</t>
  </si>
  <si>
    <t>010－0973</t>
  </si>
  <si>
    <t>秋田市八橋本町三丁目１番５号</t>
  </si>
  <si>
    <t>018-866-4655</t>
  </si>
  <si>
    <t>令和 2年 1月 6日</t>
  </si>
  <si>
    <t>010－0922</t>
  </si>
  <si>
    <t>秋田市旭北栄町５番２９号</t>
  </si>
  <si>
    <t>018-862-1068</t>
  </si>
  <si>
    <t>秋田市広面字樋ノ沖２８番地２</t>
  </si>
  <si>
    <t>018-874-7224</t>
  </si>
  <si>
    <t>第230号</t>
  </si>
  <si>
    <t>秋田市中通二丁目５番１号　クロッセ秋田３階</t>
  </si>
  <si>
    <t>第236号</t>
  </si>
  <si>
    <t>011－0902</t>
  </si>
  <si>
    <t>秋田市寺内堂ノ沢一丁目４番２１号</t>
  </si>
  <si>
    <t>018-845-9932</t>
  </si>
  <si>
    <t>第229号</t>
  </si>
  <si>
    <t>第190号</t>
  </si>
  <si>
    <t>016－0804</t>
  </si>
  <si>
    <t>能代市万町７番２３号</t>
  </si>
  <si>
    <t>0185-52-0205</t>
  </si>
  <si>
    <t>平成21年 9月 1日</t>
  </si>
  <si>
    <t>016－0116</t>
  </si>
  <si>
    <t>能代市機織轌ノ目７２番地２９</t>
  </si>
  <si>
    <t>0185-58-2066</t>
  </si>
  <si>
    <t>第235号</t>
  </si>
  <si>
    <t>016－0181</t>
  </si>
  <si>
    <t>能代市大瀬儘下６－５２</t>
  </si>
  <si>
    <t>0185-89-5160</t>
  </si>
  <si>
    <t>平成20年 5月 1日</t>
  </si>
  <si>
    <t>016－0816</t>
  </si>
  <si>
    <t>能代市富町８－１７</t>
  </si>
  <si>
    <t>0185-54-6877</t>
  </si>
  <si>
    <t>第242号</t>
  </si>
  <si>
    <t>能代市富町８番１２号</t>
  </si>
  <si>
    <t>0185-88-8602</t>
  </si>
  <si>
    <t>横手市前郷二番町８－１８</t>
  </si>
  <si>
    <t>0182-36-2728</t>
  </si>
  <si>
    <t>第231号</t>
  </si>
  <si>
    <t>013－0032</t>
  </si>
  <si>
    <t>横手市清川町１３番３１号</t>
  </si>
  <si>
    <t>0182-32-7645</t>
  </si>
  <si>
    <t>013－0025</t>
  </si>
  <si>
    <t>横手市寿町２番８号</t>
  </si>
  <si>
    <t>0182-33-7896</t>
  </si>
  <si>
    <t>平成21年10月 1日</t>
  </si>
  <si>
    <t>019－0502</t>
  </si>
  <si>
    <t>横手市十文字町西原二番町１番地４</t>
  </si>
  <si>
    <t>0182-42-3349</t>
  </si>
  <si>
    <t>013－0061</t>
  </si>
  <si>
    <t>横手市横手町字大関越１６６番１号</t>
  </si>
  <si>
    <t>0182-35-2236</t>
  </si>
  <si>
    <t>013－0042</t>
  </si>
  <si>
    <t>横手市前郷字八ツ口１番</t>
  </si>
  <si>
    <t>0182-32-7601</t>
  </si>
  <si>
    <t>横手市横手町字四ノ口４６－１</t>
  </si>
  <si>
    <t>0182-38-8300</t>
  </si>
  <si>
    <t>013－0033</t>
  </si>
  <si>
    <t>横手市旭川３丁目３番３４号</t>
  </si>
  <si>
    <t>0182-33-1208</t>
  </si>
  <si>
    <t>第234号</t>
  </si>
  <si>
    <t>013－0060</t>
  </si>
  <si>
    <t>秋田県横手市条里一丁目１５番２号</t>
  </si>
  <si>
    <t>0182-23-5303</t>
  </si>
  <si>
    <t>秋田県横手市横手町字大関越１７４番地</t>
  </si>
  <si>
    <t>0182-38-8952</t>
  </si>
  <si>
    <t>第145号</t>
  </si>
  <si>
    <t>第155号</t>
  </si>
  <si>
    <t>平成19年10月 1日</t>
  </si>
  <si>
    <t>017－0846</t>
  </si>
  <si>
    <t>大館市常盤木町２番１２号</t>
  </si>
  <si>
    <t>0186-43-5665</t>
  </si>
  <si>
    <t>017－0843</t>
  </si>
  <si>
    <t>大館市中町３０番地</t>
  </si>
  <si>
    <t>0186-42-5253</t>
  </si>
  <si>
    <t>017－0046</t>
  </si>
  <si>
    <t>大館市清水１丁目１番６０号</t>
  </si>
  <si>
    <t>0186-44-6602</t>
  </si>
  <si>
    <t>015－0843</t>
  </si>
  <si>
    <t>由利本荘市東梵天２９７－１</t>
  </si>
  <si>
    <t>0184-22-7522</t>
  </si>
  <si>
    <t>第85号</t>
  </si>
  <si>
    <t>015－0404</t>
  </si>
  <si>
    <t>由利本荘市矢島町七日町字七日町３９</t>
  </si>
  <si>
    <t>0184-56-2271</t>
  </si>
  <si>
    <t>第239号</t>
  </si>
  <si>
    <t>由利本荘市東梵天１７１－１</t>
  </si>
  <si>
    <t>0184-24-0022</t>
  </si>
  <si>
    <t>015－0013</t>
  </si>
  <si>
    <t>由利本荘市石脇田尻野６番地５３</t>
  </si>
  <si>
    <t>0184-23-8601</t>
  </si>
  <si>
    <t>015－0853</t>
  </si>
  <si>
    <t>由利本荘市松街道３６</t>
  </si>
  <si>
    <t>0184-74-7356</t>
  </si>
  <si>
    <t>第159号</t>
  </si>
  <si>
    <t>第240号</t>
  </si>
  <si>
    <t>010－0683</t>
  </si>
  <si>
    <t>男鹿市北浦北浦字山王林４番地の２</t>
  </si>
  <si>
    <t>0185-33-2090</t>
  </si>
  <si>
    <t>010－0431</t>
  </si>
  <si>
    <t>男鹿市払戸字中樋１４６番地３</t>
  </si>
  <si>
    <t>0185-46-3399</t>
  </si>
  <si>
    <t>平成23年 1月 1日</t>
  </si>
  <si>
    <t>010－0341</t>
  </si>
  <si>
    <t>男鹿市船越字内子２２４－９</t>
  </si>
  <si>
    <t>0185-22-6788</t>
  </si>
  <si>
    <t>男鹿市船越字本町１３番１７</t>
  </si>
  <si>
    <t>0185-35-3880</t>
  </si>
  <si>
    <t>010－0342</t>
  </si>
  <si>
    <t>男鹿市脇本脇本字下谷地３９番地１</t>
  </si>
  <si>
    <t>0185-25-3575</t>
  </si>
  <si>
    <t>第238号</t>
  </si>
  <si>
    <t>012－0827</t>
  </si>
  <si>
    <t>湯沢市表町四丁目１０－２６</t>
  </si>
  <si>
    <t>0183-72-3119</t>
  </si>
  <si>
    <t>012－0844</t>
  </si>
  <si>
    <t>湯沢市田町二丁目１番９号</t>
  </si>
  <si>
    <t>012－0026</t>
  </si>
  <si>
    <t>湯沢市大島８９－２</t>
  </si>
  <si>
    <t>0183-73-7271</t>
  </si>
  <si>
    <t>平成22年 7月 2日</t>
  </si>
  <si>
    <t>012－0813</t>
  </si>
  <si>
    <t>湯沢市前森三丁目３番１８号</t>
  </si>
  <si>
    <t>0183-72-6869</t>
  </si>
  <si>
    <t>第171号</t>
  </si>
  <si>
    <t>大仙市大曲上栄町１番２８号</t>
  </si>
  <si>
    <t>0187-63-2231</t>
  </si>
  <si>
    <t>014－0015</t>
  </si>
  <si>
    <t>大仙市大曲白金町５番３１号</t>
  </si>
  <si>
    <t>0187-86-0801</t>
  </si>
  <si>
    <t>014－0024</t>
  </si>
  <si>
    <t>大仙市大曲中通町３番３号</t>
  </si>
  <si>
    <t>0187-63-7756</t>
  </si>
  <si>
    <t>014－0014</t>
  </si>
  <si>
    <t>大仙市大曲福住町９番２３号</t>
  </si>
  <si>
    <t>0187-63-3277</t>
  </si>
  <si>
    <t>019－2411</t>
  </si>
  <si>
    <t>大仙市協和境字野田８６番地</t>
  </si>
  <si>
    <t>018-892-2212</t>
  </si>
  <si>
    <t>019－1601</t>
  </si>
  <si>
    <t>大仙市太田町横沢字窪関南５０５番１</t>
  </si>
  <si>
    <t>0187-88-2244</t>
  </si>
  <si>
    <t>014－0048</t>
  </si>
  <si>
    <t>大仙市大曲上大町６－２２</t>
  </si>
  <si>
    <t>0187-63-2690</t>
  </si>
  <si>
    <t>014－0207</t>
  </si>
  <si>
    <t>大仙市長野字柳田５９</t>
  </si>
  <si>
    <t>0187-42-8256</t>
  </si>
  <si>
    <t>第232号</t>
  </si>
  <si>
    <t>鹿角市花輪字下中島８１番地２</t>
  </si>
  <si>
    <t>0186-22-1760</t>
  </si>
  <si>
    <t>潟上市天王字北野３０７番地５５</t>
  </si>
  <si>
    <t>018-878-7510</t>
  </si>
  <si>
    <t>第144号</t>
  </si>
  <si>
    <t>010－0101</t>
  </si>
  <si>
    <t>潟上市天王字長沼４２番地５</t>
  </si>
  <si>
    <t>018-872-4080</t>
  </si>
  <si>
    <t>平成27年10月 1日</t>
  </si>
  <si>
    <t>第211号</t>
  </si>
  <si>
    <t>1130185</t>
  </si>
  <si>
    <t>018－4613</t>
  </si>
  <si>
    <t>北秋田市阿仁銀山字下新町１２８番</t>
  </si>
  <si>
    <t>0186-82-2986</t>
  </si>
  <si>
    <t>第245号</t>
  </si>
  <si>
    <t>018－4301</t>
  </si>
  <si>
    <t>北秋田市米内沢字林の腰３番地</t>
  </si>
  <si>
    <t>0186-72-4507</t>
  </si>
  <si>
    <t>018－3302</t>
  </si>
  <si>
    <t>北秋田市栄字中綱１１６番地１</t>
  </si>
  <si>
    <t>0186-63-2701</t>
  </si>
  <si>
    <t>018－3321</t>
  </si>
  <si>
    <t>北秋田市松葉町７番２４号</t>
  </si>
  <si>
    <t>0186-62-1699</t>
  </si>
  <si>
    <t>014－0315</t>
  </si>
  <si>
    <t>仙北市角館町下新町１３</t>
  </si>
  <si>
    <t>0187-52-1320</t>
  </si>
  <si>
    <t>第237号</t>
  </si>
  <si>
    <t>014－1201</t>
  </si>
  <si>
    <t>仙北市田沢湖生保内字浮世坂１７番地１</t>
  </si>
  <si>
    <t>0187-43-1466</t>
  </si>
  <si>
    <t>第233号</t>
  </si>
  <si>
    <t>018－0402</t>
  </si>
  <si>
    <t>にかほ市平沢字上町８５番地３</t>
  </si>
  <si>
    <t>0184-32-2007</t>
  </si>
  <si>
    <t>にかほ市平沢字行ヒ森１０番地７</t>
  </si>
  <si>
    <t>0184-62-8066</t>
  </si>
  <si>
    <t>018－0311</t>
  </si>
  <si>
    <t>にかほ市金浦字十二林１０６番地１</t>
  </si>
  <si>
    <t>0184-74-3644</t>
  </si>
  <si>
    <t>第177号</t>
  </si>
  <si>
    <t>017－0202</t>
  </si>
  <si>
    <t>鹿角郡小坂町小坂鉱山字栗平２５－１</t>
  </si>
  <si>
    <t>0186-29-5600</t>
  </si>
  <si>
    <t>平成21年 2月 1日</t>
  </si>
  <si>
    <t>山本郡三種町浜田字上浜田２４８－１</t>
  </si>
  <si>
    <t>0185-85-2118</t>
  </si>
  <si>
    <t>010－0443</t>
  </si>
  <si>
    <t>南秋田郡大潟村中央１－１３</t>
  </si>
  <si>
    <t>0185-45-3030</t>
  </si>
  <si>
    <t>平成20年11月 1日</t>
  </si>
  <si>
    <t>018－1704</t>
  </si>
  <si>
    <t>南秋田郡五城目町石田六ケ村堰添１１３番地４</t>
  </si>
  <si>
    <t>018-852-2860</t>
  </si>
  <si>
    <t>019－1541</t>
  </si>
  <si>
    <t>仙北郡美郷町土崎字上野２３０番地の１</t>
  </si>
  <si>
    <t>0187-85-2005</t>
  </si>
  <si>
    <t>019－1404</t>
  </si>
  <si>
    <t>仙北郡美郷町六郷字馬町６４番地</t>
  </si>
  <si>
    <t>0187-84-7060</t>
  </si>
  <si>
    <t>仙北郡美郷町六郷字八百刈８７－３</t>
  </si>
  <si>
    <t>0187-86-7810</t>
  </si>
  <si>
    <t>第227号</t>
  </si>
  <si>
    <t>秋田市広面字川崎１２５番地１</t>
  </si>
  <si>
    <t>018-825-2848</t>
  </si>
  <si>
    <t>平成24年 9月 1日</t>
  </si>
  <si>
    <t>摂食機能療法の注３に規定する摂食嚥下機能回復体制加算１</t>
  </si>
  <si>
    <t>摂嚥回１</t>
  </si>
  <si>
    <t>平成27年 9月 1日</t>
  </si>
  <si>
    <t>0134006</t>
  </si>
  <si>
    <t>010－0141</t>
  </si>
  <si>
    <t>秋田市下新城長岡字毛無谷地２６５番地</t>
  </si>
  <si>
    <t>018-872-1312</t>
  </si>
  <si>
    <t>秋田市寺内堂ノ沢三丁目８番２４号</t>
  </si>
  <si>
    <t>018-880-6223</t>
  </si>
  <si>
    <t>秋田市土崎港中央四丁目８番１０号</t>
  </si>
  <si>
    <t>018-853-1217</t>
  </si>
  <si>
    <t>011－0951</t>
  </si>
  <si>
    <t>秋田市土崎港相染町字沼端７７番地３３</t>
  </si>
  <si>
    <t>018-838-6773</t>
  </si>
  <si>
    <t>能代市落合字上悪土２０７番地</t>
  </si>
  <si>
    <t>0185-52-8866</t>
  </si>
  <si>
    <t>016－0846</t>
  </si>
  <si>
    <t>能代市栄町１６－８</t>
  </si>
  <si>
    <t>0185-89-7772</t>
  </si>
  <si>
    <t>平成20年 9月27日</t>
  </si>
  <si>
    <t>潟上市昭和大久保字街道下９６番２</t>
  </si>
  <si>
    <t>018-877-7114</t>
  </si>
  <si>
    <t>潟上市昭和大久保字街道下９６番地８</t>
  </si>
  <si>
    <t>018-877-2370</t>
  </si>
  <si>
    <t>平成26年 1月 1日</t>
  </si>
  <si>
    <t>010－0955</t>
  </si>
  <si>
    <t>秋田市山王中島町１５番１８号</t>
  </si>
  <si>
    <t>018-864-0600</t>
  </si>
  <si>
    <t>010－0062</t>
  </si>
  <si>
    <t>秋田市牛島東６丁目４番１号</t>
  </si>
  <si>
    <t>018-837-0026</t>
  </si>
  <si>
    <t>秋田市東通六丁目７番６号</t>
  </si>
  <si>
    <t>018-832-0910</t>
  </si>
  <si>
    <t>秋田市土崎港中央４ー６ー２２</t>
  </si>
  <si>
    <t>018-847-7373</t>
  </si>
  <si>
    <t>011－0926</t>
  </si>
  <si>
    <t>秋田市港北松野町２－２</t>
  </si>
  <si>
    <t>018-816-0881</t>
  </si>
  <si>
    <t>0134105</t>
  </si>
  <si>
    <t>010－1409</t>
  </si>
  <si>
    <t>秋田市南ヶ丘一丁目１番２号</t>
  </si>
  <si>
    <t>018-826-2407</t>
  </si>
  <si>
    <t>一般　　
　　一般      100</t>
  </si>
  <si>
    <t>秋田市中通一丁目３番５号秋田キャッスルホテル２階</t>
  </si>
  <si>
    <t>018-837-1617</t>
  </si>
  <si>
    <t>平成23年 3月22日</t>
  </si>
  <si>
    <t>秋田県秋田市中通七丁目１番３号</t>
  </si>
  <si>
    <t>018-838-0069</t>
  </si>
  <si>
    <t>平成18年 4月26日</t>
  </si>
  <si>
    <t>015－0875</t>
  </si>
  <si>
    <t>由利本荘市砂子下５３番地</t>
  </si>
  <si>
    <t>0184-24-1808</t>
  </si>
  <si>
    <t>015－0075</t>
  </si>
  <si>
    <t>由利本荘市花畑町二丁目３２番地１</t>
  </si>
  <si>
    <t>0184-24-0388</t>
  </si>
  <si>
    <t>一般　　
　　一般        5</t>
  </si>
  <si>
    <t>男鹿市船越字一向６７番地１８０</t>
  </si>
  <si>
    <t>0185-22-6613</t>
  </si>
  <si>
    <t>014－0022</t>
  </si>
  <si>
    <t>大仙市大花町１１番６の８号</t>
  </si>
  <si>
    <t>0187-73-6438</t>
  </si>
  <si>
    <t>014－0046</t>
  </si>
  <si>
    <t>大仙市大曲田町２８番３３号</t>
  </si>
  <si>
    <t>0187-73-5107</t>
  </si>
  <si>
    <t>特定機能病院、地域医療支援病院及び紹介受診重点医療機関の再診</t>
  </si>
  <si>
    <t>がんゲノムプロファイリング検査</t>
  </si>
  <si>
    <t>様式23の４の２</t>
    <rPh sb="0" eb="2">
      <t>ヨウシキ</t>
    </rPh>
    <phoneticPr fontId="23"/>
  </si>
  <si>
    <t>がんゲノムプロファイリング検査に係る報告書</t>
    <phoneticPr fontId="23"/>
  </si>
  <si>
    <t>保険医療機関名</t>
    <rPh sb="0" eb="2">
      <t>ホケン</t>
    </rPh>
    <rPh sb="2" eb="4">
      <t>イリョウ</t>
    </rPh>
    <rPh sb="4" eb="7">
      <t>キカンメイ</t>
    </rPh>
    <phoneticPr fontId="23"/>
  </si>
  <si>
    <t xml:space="preserve">医療機関コード </t>
    <rPh sb="0" eb="2">
      <t>イリョウ</t>
    </rPh>
    <rPh sb="2" eb="4">
      <t>キカン</t>
    </rPh>
    <phoneticPr fontId="23"/>
  </si>
  <si>
    <t>Ⅰ．直近１年間のＣ－ＣＡＴへのデータ提出に係る実績について</t>
    <rPh sb="2" eb="4">
      <t>チョッキン</t>
    </rPh>
    <rPh sb="5" eb="7">
      <t>ネンカン</t>
    </rPh>
    <rPh sb="18" eb="20">
      <t>テイシュツ</t>
    </rPh>
    <rPh sb="21" eb="22">
      <t>カカ</t>
    </rPh>
    <rPh sb="23" eb="25">
      <t>ジッセキ</t>
    </rPh>
    <phoneticPr fontId="23"/>
  </si>
  <si>
    <t>１．当該医療機関における当該検査の年間実施件数</t>
    <rPh sb="2" eb="4">
      <t>トウガイ</t>
    </rPh>
    <rPh sb="4" eb="6">
      <t>イリョウ</t>
    </rPh>
    <rPh sb="6" eb="8">
      <t>キカン</t>
    </rPh>
    <rPh sb="12" eb="14">
      <t>トウガイ</t>
    </rPh>
    <rPh sb="14" eb="16">
      <t>ケンサ</t>
    </rPh>
    <rPh sb="17" eb="19">
      <t>ネンカン</t>
    </rPh>
    <rPh sb="19" eb="21">
      <t>ジッシ</t>
    </rPh>
    <rPh sb="21" eb="23">
      <t>ケンスウ</t>
    </rPh>
    <phoneticPr fontId="23"/>
  </si>
  <si>
    <t>①＋②</t>
    <phoneticPr fontId="23"/>
  </si>
  <si>
    <t>件</t>
    <rPh sb="0" eb="1">
      <t>ケン</t>
    </rPh>
    <phoneticPr fontId="23"/>
  </si>
  <si>
    <t>（１）</t>
    <phoneticPr fontId="23"/>
  </si>
  <si>
    <t>うち当該医療機関におけるＣ－ＣＡＴへの年間データ提出件数</t>
    <phoneticPr fontId="23"/>
  </si>
  <si>
    <t>（　　　　　　）件</t>
    <phoneticPr fontId="23"/>
  </si>
  <si>
    <t>（２）</t>
    <phoneticPr fontId="23"/>
  </si>
  <si>
    <t>うちＣ－ＣＡＴへのデータ提出について、当該患者の同意が得られなかった場合、当該患者が予期せず死亡した場合その他やむを得ない場合で提出できなかった件数</t>
    <rPh sb="64" eb="66">
      <t>テイシュツ</t>
    </rPh>
    <phoneticPr fontId="23"/>
  </si>
  <si>
    <t>②</t>
    <phoneticPr fontId="23"/>
  </si>
  <si>
    <t>（　　　　　　）名</t>
    <phoneticPr fontId="23"/>
  </si>
  <si>
    <t>Ⅱ．直近１年間のエキスパートパネル及び結果説明に係る実績について</t>
    <rPh sb="17" eb="18">
      <t>オヨ</t>
    </rPh>
    <rPh sb="19" eb="21">
      <t>ケッカ</t>
    </rPh>
    <rPh sb="21" eb="23">
      <t>セツメイ</t>
    </rPh>
    <rPh sb="24" eb="25">
      <t>カカ</t>
    </rPh>
    <rPh sb="26" eb="28">
      <t>ジッセキ</t>
    </rPh>
    <phoneticPr fontId="23"/>
  </si>
  <si>
    <t>２．当該医療機関における当該検査の年間実施件数（同上）</t>
    <rPh sb="2" eb="4">
      <t>トウガイ</t>
    </rPh>
    <rPh sb="4" eb="6">
      <t>イリョウ</t>
    </rPh>
    <rPh sb="6" eb="8">
      <t>キカン</t>
    </rPh>
    <rPh sb="12" eb="14">
      <t>トウガイ</t>
    </rPh>
    <rPh sb="14" eb="16">
      <t>ケンサ</t>
    </rPh>
    <rPh sb="17" eb="19">
      <t>ネンカン</t>
    </rPh>
    <rPh sb="19" eb="21">
      <t>ジッシ</t>
    </rPh>
    <rPh sb="21" eb="23">
      <t>ケンスウ</t>
    </rPh>
    <rPh sb="24" eb="26">
      <t>ドウジョウ</t>
    </rPh>
    <phoneticPr fontId="23"/>
  </si>
  <si>
    <t>③＋④＋⑤</t>
    <phoneticPr fontId="23"/>
  </si>
  <si>
    <t>うち当該医療機関における当該医療機関で実施した検査に係るエキスパートパネルの実施件数　</t>
    <rPh sb="2" eb="4">
      <t>トウガイ</t>
    </rPh>
    <rPh sb="4" eb="6">
      <t>イリョウ</t>
    </rPh>
    <rPh sb="6" eb="8">
      <t>キカン</t>
    </rPh>
    <phoneticPr fontId="23"/>
  </si>
  <si>
    <t>③＋④</t>
    <phoneticPr fontId="23"/>
  </si>
  <si>
    <t>ア．</t>
    <phoneticPr fontId="23"/>
  </si>
  <si>
    <t>うち当該医療機関における当該検査結果を患者に説明した件数</t>
    <phoneticPr fontId="23"/>
  </si>
  <si>
    <t>③</t>
    <phoneticPr fontId="23"/>
  </si>
  <si>
    <t>イ．</t>
    <phoneticPr fontId="23"/>
  </si>
  <si>
    <t>うち当該患者が予期せず死亡した場合その他やむを得ない場合で当該検査結果を患者に説明できなかった件数</t>
    <rPh sb="47" eb="49">
      <t>ケンスウ</t>
    </rPh>
    <phoneticPr fontId="23"/>
  </si>
  <si>
    <t>④</t>
    <phoneticPr fontId="23"/>
  </si>
  <si>
    <t>うちエキスパートパネルの実施について、当該患者が予期せず死亡した場合その他やむを得ない場合で実施できなかった件数</t>
    <rPh sb="12" eb="14">
      <t>ジッシ</t>
    </rPh>
    <rPh sb="46" eb="48">
      <t>ジッシ</t>
    </rPh>
    <phoneticPr fontId="23"/>
  </si>
  <si>
    <t>⑤</t>
    <phoneticPr fontId="23"/>
  </si>
  <si>
    <t>実績期間は前年１月１日から同年12月31日までの期間とする。</t>
    <phoneticPr fontId="23"/>
  </si>
  <si>
    <t>がんプロ</t>
  </si>
  <si>
    <t>別添１の「第９」の２の(４)に規定する在宅療養実績加算１</t>
  </si>
  <si>
    <t>在診実１</t>
  </si>
  <si>
    <t>令和 5年 1月 1日</t>
  </si>
  <si>
    <t>別添１の「第９」の２の(５)に規定する在宅療養実績加算２</t>
  </si>
  <si>
    <t>在診実２</t>
  </si>
  <si>
    <t>秋田市中通５丁目５－８</t>
  </si>
  <si>
    <t>018-833-0331</t>
  </si>
  <si>
    <t>秋田市土崎港中央三丁目５番１０号</t>
  </si>
  <si>
    <t>018-847-0715</t>
  </si>
  <si>
    <t>013－0043</t>
  </si>
  <si>
    <t>横手市安田字ブンナ沢８０番地４５</t>
  </si>
  <si>
    <t>0182-35-1520</t>
  </si>
  <si>
    <t>令和 2年 6月 1日</t>
  </si>
  <si>
    <t>仙北郡美郷町六郷字新町５０－１</t>
  </si>
  <si>
    <t>050-3737-2018</t>
  </si>
  <si>
    <t>令和 2年12月28日</t>
  </si>
  <si>
    <t>0134030</t>
  </si>
  <si>
    <t>秋田市外旭川字中谷地４６</t>
  </si>
  <si>
    <t>横手市横手町字四ノ口５８番地１</t>
  </si>
  <si>
    <t>0182-32-7810</t>
  </si>
  <si>
    <t>014－1413</t>
  </si>
  <si>
    <t>大仙市角間川町字町頭１７８番地２</t>
  </si>
  <si>
    <t>0187-65-3201</t>
  </si>
  <si>
    <t>令和 4年12月 1日</t>
  </si>
  <si>
    <t>令和 4年11月 1日</t>
  </si>
  <si>
    <t>019－0529</t>
  </si>
  <si>
    <t>横手市十文字町海道下１２１番地の４</t>
  </si>
  <si>
    <t>0182-42-3117</t>
  </si>
  <si>
    <t>013－0105</t>
  </si>
  <si>
    <t>横手市平鹿町浅舞字浅舞５３</t>
  </si>
  <si>
    <t>0182-24-2171</t>
  </si>
  <si>
    <t>013－0814</t>
  </si>
  <si>
    <t>横手市金沢中野字根小屋１６５番地２９</t>
  </si>
  <si>
    <t>0182-56-6070</t>
  </si>
  <si>
    <t>012－1123</t>
  </si>
  <si>
    <t>雄勝郡羽後町貝沢字稲荷２３番地９号</t>
  </si>
  <si>
    <t>0183-62-3156</t>
  </si>
  <si>
    <t>010－0065</t>
  </si>
  <si>
    <t>秋田市茨島４丁目６番３７号</t>
  </si>
  <si>
    <t>018-866-5535</t>
  </si>
  <si>
    <t>平成28年10月 1日</t>
  </si>
  <si>
    <t>（別紙様式3）</t>
    <rPh sb="1" eb="3">
      <t>ベッシ</t>
    </rPh>
    <rPh sb="3" eb="5">
      <t>ヨウシキ</t>
    </rPh>
    <phoneticPr fontId="16"/>
  </si>
  <si>
    <t>予約に基づく診察の実施（変更）報告書</t>
    <rPh sb="0" eb="2">
      <t>ヨヤク</t>
    </rPh>
    <rPh sb="3" eb="4">
      <t>モト</t>
    </rPh>
    <rPh sb="6" eb="8">
      <t>シンサツ</t>
    </rPh>
    <rPh sb="9" eb="11">
      <t>ジッシ</t>
    </rPh>
    <rPh sb="12" eb="14">
      <t>ヘンコウ</t>
    </rPh>
    <rPh sb="15" eb="18">
      <t>ホウコクショ</t>
    </rPh>
    <phoneticPr fontId="16"/>
  </si>
  <si>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</si>
  <si>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</si>
  <si>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</si>
  <si>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6"/>
  </si>
  <si>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</si>
  <si>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6"/>
  </si>
  <si>
    <t>　　　　　年　　月　　日</t>
    <rPh sb="5" eb="6">
      <t>ネン</t>
    </rPh>
    <rPh sb="8" eb="9">
      <t>ガツ</t>
    </rPh>
    <rPh sb="11" eb="12">
      <t>ヒ</t>
    </rPh>
    <phoneticPr fontId="1"/>
  </si>
  <si>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</si>
  <si>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</si>
  <si>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</si>
  <si>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</si>
  <si>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</si>
  <si>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</si>
  <si>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</si>
  <si>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</si>
  <si>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</si>
  <si>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</si>
  <si>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</si>
  <si>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</si>
  <si>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</si>
  <si>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</si>
  <si>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6"/>
  </si>
  <si>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6"/>
  </si>
  <si>
    <t>（令和５年７月１日現在）</t>
    <phoneticPr fontId="23"/>
  </si>
  <si>
    <t xml:space="preserve">医療機関コード </t>
    <phoneticPr fontId="23"/>
  </si>
  <si>
    <t>多焦点眼内レンズの種類</t>
    <rPh sb="0" eb="5">
      <t>タショウ</t>
    </rPh>
    <rPh sb="9" eb="11">
      <t>シュルイ</t>
    </rPh>
    <phoneticPr fontId="23"/>
  </si>
  <si>
    <t>販売名</t>
    <rPh sb="0" eb="2">
      <t>ハンバイ</t>
    </rPh>
    <rPh sb="2" eb="3">
      <t>メイ</t>
    </rPh>
    <phoneticPr fontId="23"/>
  </si>
  <si>
    <t>医療機器承認番号</t>
    <rPh sb="0" eb="2">
      <t>イリョウ</t>
    </rPh>
    <rPh sb="2" eb="4">
      <t>キキ</t>
    </rPh>
    <phoneticPr fontId="23"/>
  </si>
  <si>
    <t>患者からの徴収額（消費税を含む。）
（※記載上の注意　４．を参照）</t>
    <phoneticPr fontId="23"/>
  </si>
  <si>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3"/>
  </si>
  <si>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</si>
  <si>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6"/>
  </si>
  <si>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</si>
  <si>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3"/>
  </si>
  <si>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</si>
  <si>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6"/>
  </si>
  <si>
    <t>治験機器の名称</t>
    <rPh sb="0" eb="2">
      <t>チケン</t>
    </rPh>
    <rPh sb="2" eb="4">
      <t>キキ</t>
    </rPh>
    <rPh sb="5" eb="7">
      <t>メイショウ</t>
    </rPh>
    <phoneticPr fontId="16"/>
  </si>
  <si>
    <t>治験機器の使用目的又は効果</t>
    <rPh sb="0" eb="2">
      <t>チケン</t>
    </rPh>
    <rPh sb="2" eb="4">
      <t>キキ</t>
    </rPh>
    <rPh sb="5" eb="7">
      <t>シヨウ</t>
    </rPh>
    <rPh sb="7" eb="9">
      <t>モクテキ</t>
    </rPh>
    <rPh sb="9" eb="10">
      <t>マタ</t>
    </rPh>
    <rPh sb="11" eb="13">
      <t>コウカ</t>
    </rPh>
    <phoneticPr fontId="16"/>
  </si>
  <si>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</si>
  <si>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</si>
  <si>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6"/>
  </si>
  <si>
    <t>治験製品の名称</t>
    <rPh sb="0" eb="2">
      <t>チケン</t>
    </rPh>
    <rPh sb="2" eb="4">
      <t>セイヒン</t>
    </rPh>
    <rPh sb="5" eb="7">
      <t>メイショウ</t>
    </rPh>
    <phoneticPr fontId="16"/>
  </si>
  <si>
    <t>治験製品の効能、効果又は性能</t>
    <rPh sb="0" eb="2">
      <t>チケン</t>
    </rPh>
    <rPh sb="2" eb="4">
      <t>セイヒン</t>
    </rPh>
    <rPh sb="5" eb="7">
      <t>コウノウ</t>
    </rPh>
    <rPh sb="8" eb="10">
      <t>コウカ</t>
    </rPh>
    <rPh sb="10" eb="11">
      <t>マタ</t>
    </rPh>
    <rPh sb="12" eb="14">
      <t>セイノウ</t>
    </rPh>
    <phoneticPr fontId="16"/>
  </si>
  <si>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</si>
  <si>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　本報告は、令和５年７月１日時点で保険医療機関及び保険医療養担当規則（昭和32年厚生省令第15号）に基づく</t>
    <rPh sb="3" eb="5">
      <t>ホウコク</t>
    </rPh>
    <rPh sb="15" eb="17">
      <t>ジテン</t>
    </rPh>
    <rPh sb="51" eb="52">
      <t>モト</t>
    </rPh>
    <phoneticPr fontId="23"/>
  </si>
  <si>
    <t>判定シート</t>
    <rPh sb="0" eb="2">
      <t>ハンテイ</t>
    </rPh>
    <phoneticPr fontId="1"/>
  </si>
  <si>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</si>
  <si>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（対象の病室がない場合は０を記入すること。）</t>
    <phoneticPr fontId="23"/>
  </si>
  <si>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</si>
  <si>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</si>
  <si>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</si>
  <si>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</si>
  <si>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生殖補助医療管理料１</t>
  </si>
  <si>
    <t>生殖補助医療管理料２</t>
  </si>
  <si>
    <t>精巣内精子採取術</t>
  </si>
  <si>
    <t>精精採</t>
  </si>
  <si>
    <t>（別紙様式２２）</t>
    <rPh sb="0" eb="2">
      <t>ベッシ</t>
    </rPh>
    <rPh sb="2" eb="4">
      <t>ヨウシキ</t>
    </rPh>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</si>
  <si>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</si>
  <si>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</si>
  <si>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</si>
  <si>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</si>
  <si>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</si>
  <si>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</si>
  <si>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</si>
  <si>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</si>
  <si>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</si>
  <si>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</si>
  <si>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</si>
  <si>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</si>
  <si>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</si>
  <si>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</si>
  <si>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</si>
  <si>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</si>
  <si>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</si>
  <si>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</si>
  <si>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</si>
  <si>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</si>
  <si>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</si>
  <si>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</si>
  <si>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</si>
  <si>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</si>
  <si>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</si>
  <si>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</si>
  <si>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</si>
  <si>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</si>
  <si>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</si>
  <si>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</si>
  <si>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３か月未満</t>
    <rPh sb="2" eb="3">
      <t>ツキ</t>
    </rPh>
    <rPh sb="3" eb="5">
      <t>ミマン</t>
    </rPh>
    <phoneticPr fontId="1"/>
  </si>
  <si>
    <t>３か月以上６か月未満</t>
    <rPh sb="2" eb="3">
      <t>ゲツ</t>
    </rPh>
    <rPh sb="3" eb="5">
      <t>イジョウ</t>
    </rPh>
    <rPh sb="7" eb="8">
      <t>ゲツ</t>
    </rPh>
    <rPh sb="8" eb="10">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</si>
  <si>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</si>
  <si>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</si>
  <si>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</si>
  <si>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</si>
  <si>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</si>
  <si>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</si>
  <si>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</si>
  <si>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</si>
  <si>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</si>
  <si>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</si>
  <si>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</si>
  <si>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</si>
  <si>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</si>
  <si>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</si>
  <si>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</si>
  <si>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</si>
  <si>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</si>
  <si>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</si>
  <si>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</si>
  <si>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</si>
  <si>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</si>
  <si>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</si>
  <si>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</si>
  <si>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</si>
  <si>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</si>
  <si>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</si>
  <si>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</si>
  <si>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</si>
  <si>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</si>
  <si>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</si>
  <si>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</si>
  <si>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</si>
  <si>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</si>
  <si>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</si>
  <si>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</si>
  <si>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</si>
  <si>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</si>
  <si>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</si>
  <si>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</si>
  <si>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</si>
  <si>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</si>
  <si>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</si>
  <si>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</si>
  <si>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医療に係る安全管理のための指針を整備し、医療機関内に掲げている</t>
  </si>
  <si>
    <t>医療に係る安全管理のための委員会を設置し、安全管理の現状を把握している</t>
  </si>
  <si>
    <t>医療に係る安全管理のための職員研修を定期的に実施している</t>
  </si>
  <si>
    <t>医療機関内における事故報告等の医療に係る安全の確保を目的とした改善のための方策を講じている</t>
  </si>
  <si>
    <t>自医療機関において保存されている配偶子、受精卵の保存管理及び記録を安全管理の観点から適切に行っている</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</si>
  <si>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</si>
  <si>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</si>
  <si>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</si>
  <si>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</si>
  <si>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</si>
  <si>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</si>
  <si>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</si>
  <si>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</si>
  <si>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</si>
  <si>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</si>
  <si>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</si>
  <si>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</si>
  <si>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</si>
  <si>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</si>
  <si>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</si>
  <si>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</si>
  <si>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</si>
  <si>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</si>
  <si>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</si>
  <si>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</si>
  <si>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</si>
  <si>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</si>
  <si>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</si>
  <si>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</si>
  <si>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</si>
  <si>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</si>
  <si>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</si>
  <si>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</si>
  <si>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</si>
  <si>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</si>
  <si>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</si>
  <si>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</si>
  <si>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</si>
  <si>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</si>
  <si>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</si>
  <si>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</si>
  <si>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</si>
  <si>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</si>
  <si>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</si>
  <si>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</si>
  <si>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</si>
  <si>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</si>
  <si>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</si>
  <si>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</si>
  <si>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</si>
  <si>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</si>
  <si>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</si>
  <si>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</si>
  <si>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</si>
  <si>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</si>
  <si>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</si>
  <si>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</si>
  <si>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</si>
  <si>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</si>
  <si>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</si>
  <si>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</si>
  <si>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</si>
  <si>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</si>
  <si>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</si>
  <si>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</si>
  <si>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様式11の３</t>
    <rPh sb="0" eb="2">
      <t>ヨウシキ</t>
    </rPh>
    <phoneticPr fontId="23"/>
  </si>
  <si>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3"/>
  </si>
  <si>
    <t>※該当するものを○で囲むこと</t>
    <rPh sb="1" eb="3">
      <t>ガイトウ</t>
    </rPh>
    <rPh sb="10" eb="11">
      <t>カコ</t>
    </rPh>
    <phoneticPr fontId="23"/>
  </si>
  <si>
    <t xml:space="preserve">医療機関コード  </t>
    <rPh sb="0" eb="2">
      <t>イリョウ</t>
    </rPh>
    <rPh sb="2" eb="4">
      <t>キカン</t>
    </rPh>
    <phoneticPr fontId="23"/>
  </si>
  <si>
    <t>Ⅰ．直近１年間に在宅療養を担当した患者について</t>
    <phoneticPr fontId="23"/>
  </si>
  <si>
    <t>１．平均診療期間</t>
    <phoneticPr fontId="23"/>
  </si>
  <si>
    <t>（　　　　　　）ヶ月</t>
    <rPh sb="9" eb="10">
      <t>ゲツ</t>
    </rPh>
    <phoneticPr fontId="23"/>
  </si>
  <si>
    <t>２．合計診療患者数</t>
    <rPh sb="4" eb="6">
      <t>シンリョウ</t>
    </rPh>
    <rPh sb="8" eb="9">
      <t>スウ</t>
    </rPh>
    <phoneticPr fontId="23"/>
  </si>
  <si>
    <t>【再掲】死亡患者数</t>
    <rPh sb="1" eb="3">
      <t>サイケイ</t>
    </rPh>
    <rPh sb="8" eb="9">
      <t>スウ</t>
    </rPh>
    <phoneticPr fontId="23"/>
  </si>
  <si>
    <t>①＋②＋③＋④</t>
    <phoneticPr fontId="23"/>
  </si>
  <si>
    <t>（１）うち医療機関以外での死亡者数</t>
    <rPh sb="5" eb="9">
      <t>イリョウキカン</t>
    </rPh>
    <rPh sb="9" eb="11">
      <t>イガイ</t>
    </rPh>
    <rPh sb="13" eb="15">
      <t>シボウ</t>
    </rPh>
    <rPh sb="15" eb="16">
      <t>シャ</t>
    </rPh>
    <rPh sb="16" eb="17">
      <t>スウ</t>
    </rPh>
    <phoneticPr fontId="23"/>
  </si>
  <si>
    <t>ア．うち自宅での死亡者数</t>
    <rPh sb="4" eb="6">
      <t>ジタク</t>
    </rPh>
    <rPh sb="8" eb="10">
      <t>シボウ</t>
    </rPh>
    <rPh sb="10" eb="11">
      <t>シャ</t>
    </rPh>
    <rPh sb="11" eb="12">
      <t>スウ</t>
    </rPh>
    <phoneticPr fontId="23"/>
  </si>
  <si>
    <t>イ．うち自宅以外での死亡者数</t>
    <rPh sb="4" eb="6">
      <t>ジタク</t>
    </rPh>
    <rPh sb="6" eb="8">
      <t>イガイ</t>
    </rPh>
    <rPh sb="10" eb="12">
      <t>シボウ</t>
    </rPh>
    <rPh sb="12" eb="13">
      <t>シャ</t>
    </rPh>
    <rPh sb="13" eb="14">
      <t>スウ</t>
    </rPh>
    <phoneticPr fontId="23"/>
  </si>
  <si>
    <t>（２）うち医療機関での死亡者数</t>
    <rPh sb="5" eb="9">
      <t>イリョウキカン</t>
    </rPh>
    <rPh sb="11" eb="13">
      <t>シボウ</t>
    </rPh>
    <rPh sb="13" eb="14">
      <t>シャ</t>
    </rPh>
    <rPh sb="14" eb="15">
      <t>スウ</t>
    </rPh>
    <phoneticPr fontId="23"/>
  </si>
  <si>
    <t>ア．うち連携医療機関での死亡者数</t>
    <rPh sb="4" eb="6">
      <t>レンケイ</t>
    </rPh>
    <rPh sb="6" eb="10">
      <t>イリョウキカン</t>
    </rPh>
    <rPh sb="12" eb="14">
      <t>シボウ</t>
    </rPh>
    <rPh sb="14" eb="15">
      <t>シャ</t>
    </rPh>
    <rPh sb="15" eb="16">
      <t>スウ</t>
    </rPh>
    <phoneticPr fontId="23"/>
  </si>
  <si>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3"/>
  </si>
  <si>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3"/>
  </si>
  <si>
    <t>Ⅱ．直近１年間の訪問診療等の実施回数について</t>
    <phoneticPr fontId="23"/>
  </si>
  <si>
    <t>訪問診療等
の合計回数</t>
    <phoneticPr fontId="23"/>
  </si>
  <si>
    <t>（１）往診</t>
    <rPh sb="3" eb="5">
      <t>オウシン</t>
    </rPh>
    <phoneticPr fontId="23"/>
  </si>
  <si>
    <t>（２）訪問診療</t>
    <rPh sb="3" eb="7">
      <t>ホウモンシンリョウ</t>
    </rPh>
    <phoneticPr fontId="23"/>
  </si>
  <si>
    <t>（３）訪問看護
（緊急を含む）</t>
    <rPh sb="9" eb="11">
      <t>キンキュウ</t>
    </rPh>
    <rPh sb="12" eb="13">
      <t>フク</t>
    </rPh>
    <phoneticPr fontId="23"/>
  </si>
  <si>
    <t>【再掲】
うち緊急の往診</t>
    <rPh sb="1" eb="3">
      <t>サイケイ</t>
    </rPh>
    <phoneticPr fontId="23"/>
  </si>
  <si>
    <t>①＋②＋③</t>
    <phoneticPr fontId="23"/>
  </si>
  <si>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3"/>
  </si>
  <si>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3"/>
  </si>
  <si>
    <t>②　往診又は訪問診療を実施した患者数</t>
    <phoneticPr fontId="23"/>
  </si>
  <si>
    <t>③　往診又は訪問診療を実施した患者の割合（②／①）</t>
    <phoneticPr fontId="23"/>
  </si>
  <si>
    <t>（　　　　　　）％</t>
    <phoneticPr fontId="23"/>
  </si>
  <si>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3"/>
  </si>
  <si>
    <t>　　記入すること）</t>
    <phoneticPr fontId="23"/>
  </si>
  <si>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3"/>
  </si>
  <si>
    <t>保険医療機関の名称</t>
    <rPh sb="0" eb="6">
      <t>ホケンイリョウキカン</t>
    </rPh>
    <rPh sb="7" eb="9">
      <t>メイショウ</t>
    </rPh>
    <phoneticPr fontId="23"/>
  </si>
  <si>
    <t>患者の紹介を行った医師</t>
    <rPh sb="0" eb="2">
      <t>カンジャ</t>
    </rPh>
    <rPh sb="3" eb="5">
      <t>ショウカイ</t>
    </rPh>
    <rPh sb="6" eb="7">
      <t>オコナ</t>
    </rPh>
    <rPh sb="9" eb="11">
      <t>イシ</t>
    </rPh>
    <phoneticPr fontId="23"/>
  </si>
  <si>
    <t>患者の紹介を受けた日付</t>
    <rPh sb="0" eb="2">
      <t>カンジャ</t>
    </rPh>
    <rPh sb="3" eb="5">
      <t>ショウカイ</t>
    </rPh>
    <rPh sb="6" eb="7">
      <t>ウ</t>
    </rPh>
    <rPh sb="9" eb="11">
      <t>ヒヅケ</t>
    </rPh>
    <phoneticPr fontId="23"/>
  </si>
  <si>
    <t>(2)　直近１月間の診療実績（算出に係る機関；　　年　　月　　日～　　　　年　　月　　日）</t>
    <rPh sb="4" eb="6">
      <t>チョッキン</t>
    </rPh>
    <rPh sb="7" eb="8">
      <t>ツキ</t>
    </rPh>
    <rPh sb="8" eb="9">
      <t>カン</t>
    </rPh>
    <rPh sb="10" eb="12">
      <t>シンリョウ</t>
    </rPh>
    <rPh sb="12" eb="14">
      <t>ジッセキ</t>
    </rPh>
    <phoneticPr fontId="23"/>
  </si>
  <si>
    <t>在宅時医学総合管理料を算定した患者数</t>
    <phoneticPr fontId="23"/>
  </si>
  <si>
    <t>施設入居時等医学総合管理料を算定した患者数</t>
    <rPh sb="0" eb="13">
      <t>シセツニュウキョジトウイガクソウゴウカンリリョウ</t>
    </rPh>
    <rPh sb="14" eb="16">
      <t>サンテイ</t>
    </rPh>
    <rPh sb="18" eb="21">
      <t>カンジャスウ</t>
    </rPh>
    <phoneticPr fontId="23"/>
  </si>
  <si>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3"/>
  </si>
  <si>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3"/>
  </si>
  <si>
    <t>Ⅴ．在宅支援連携体制について</t>
    <rPh sb="2" eb="4">
      <t>ザイタク</t>
    </rPh>
    <rPh sb="4" eb="6">
      <t>シエン</t>
    </rPh>
    <rPh sb="6" eb="8">
      <t>レンケイ</t>
    </rPh>
    <rPh sb="8" eb="10">
      <t>タイセイ</t>
    </rPh>
    <phoneticPr fontId="23"/>
  </si>
  <si>
    <t>１．在宅医療を担当する常勤の医師数</t>
    <rPh sb="2" eb="6">
      <t>ザイタクイリョウ</t>
    </rPh>
    <rPh sb="7" eb="9">
      <t>タントウ</t>
    </rPh>
    <rPh sb="11" eb="13">
      <t>ジョウキン</t>
    </rPh>
    <rPh sb="14" eb="17">
      <t>イシスウ</t>
    </rPh>
    <phoneticPr fontId="23"/>
  </si>
  <si>
    <t>　（　　　　　　）名</t>
    <phoneticPr fontId="23"/>
  </si>
  <si>
    <t>２．連携する保険医療機関数</t>
    <rPh sb="2" eb="4">
      <t>レンケイ</t>
    </rPh>
    <rPh sb="6" eb="12">
      <t>ホケンイリョウキカン</t>
    </rPh>
    <rPh sb="12" eb="13">
      <t>スウ</t>
    </rPh>
    <phoneticPr fontId="23"/>
  </si>
  <si>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3"/>
  </si>
  <si>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</si>
  <si>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　（　　　　　　）回</t>
    <rPh sb="9" eb="10">
      <t>カイ</t>
    </rPh>
    <phoneticPr fontId="23"/>
  </si>
  <si>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</si>
  <si>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５．(病院の場合のみ回答)在宅療養支援診療所等からの要請により患者の受入れを行う病床を常に確保している</t>
    <rPh sb="3" eb="5">
      <t>ビョウイン</t>
    </rPh>
    <rPh sb="6" eb="8">
      <t>バアイ</t>
    </rPh>
    <rPh sb="10" eb="12">
      <t>カイトウ</t>
    </rPh>
    <phoneticPr fontId="23"/>
  </si>
  <si>
    <t>□　該当する</t>
    <rPh sb="2" eb="4">
      <t>ガイトウ</t>
    </rPh>
    <phoneticPr fontId="23"/>
  </si>
  <si>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3"/>
  </si>
  <si>
    <t>Ⅰの１の「平均診療期間」は、患者１人当たりの在宅医療を開始してからの平均診療期間を月単位で記載すること。</t>
    <phoneticPr fontId="23"/>
  </si>
  <si>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3"/>
  </si>
  <si>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3"/>
  </si>
  <si>
    <t>Ⅱの「うち緊急の往診」については、緊急又は夜間・休日若しくは深夜に行った往診を計上すること。</t>
    <rPh sb="24" eb="26">
      <t>キュウジツ</t>
    </rPh>
    <rPh sb="39" eb="41">
      <t>ケイジョウ</t>
    </rPh>
    <phoneticPr fontId="23"/>
  </si>
  <si>
    <t>Ⅲについては、在宅療養支援診療所が記入すること。</t>
    <rPh sb="7" eb="16">
      <t>ザイタクリョウヨウシエンシンリョウショ</t>
    </rPh>
    <rPh sb="17" eb="19">
      <t>キニュウ</t>
    </rPh>
    <phoneticPr fontId="23"/>
  </si>
  <si>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3"/>
  </si>
  <si>
    <t>様式11の４</t>
    <rPh sb="0" eb="2">
      <t>ヨウシキ</t>
    </rPh>
    <phoneticPr fontId="23"/>
  </si>
  <si>
    <t>在宅支援連携体制に係る報告書（新規 ・ ７月報告）</t>
    <rPh sb="0" eb="2">
      <t>ザイタク</t>
    </rPh>
    <rPh sb="2" eb="4">
      <t>シエン</t>
    </rPh>
    <rPh sb="4" eb="6">
      <t>レンケイ</t>
    </rPh>
    <rPh sb="6" eb="8">
      <t>タイセイ</t>
    </rPh>
    <phoneticPr fontId="23"/>
  </si>
  <si>
    <t>３．直近１年間のカンファレンスの開催状況</t>
    <rPh sb="2" eb="4">
      <t>チョッキン</t>
    </rPh>
    <rPh sb="5" eb="7">
      <t>ネンカン</t>
    </rPh>
    <rPh sb="16" eb="18">
      <t>カイサイ</t>
    </rPh>
    <rPh sb="18" eb="20">
      <t>ジョウキョウ</t>
    </rPh>
    <phoneticPr fontId="23"/>
  </si>
  <si>
    <t>（　　　　　　）回</t>
    <rPh sb="8" eb="9">
      <t>カイ</t>
    </rPh>
    <phoneticPr fontId="23"/>
  </si>
  <si>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</si>
  <si>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</si>
  <si>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3"/>
  </si>
  <si>
    <t>様式５の７</t>
    <rPh sb="0" eb="2">
      <t>ヨウシキ</t>
    </rPh>
    <phoneticPr fontId="23"/>
  </si>
  <si>
    <t>報告年月日：        年７月　　　日</t>
    <rPh sb="0" eb="2">
      <t>ホウコク</t>
    </rPh>
    <rPh sb="2" eb="5">
      <t>ネンガッピ</t>
    </rPh>
    <rPh sb="14" eb="15">
      <t>ネン</t>
    </rPh>
    <rPh sb="16" eb="17">
      <t>ガツ</t>
    </rPh>
    <rPh sb="20" eb="21">
      <t>ニチ</t>
    </rPh>
    <phoneticPr fontId="23"/>
  </si>
  <si>
    <t>本指導管理料を算定した患者数</t>
    <rPh sb="0" eb="1">
      <t>ホン</t>
    </rPh>
    <rPh sb="1" eb="3">
      <t>シドウ</t>
    </rPh>
    <rPh sb="3" eb="6">
      <t>カンリリョウ</t>
    </rPh>
    <rPh sb="7" eb="9">
      <t>サンテイ</t>
    </rPh>
    <rPh sb="11" eb="14">
      <t>カンジャスウ</t>
    </rPh>
    <phoneticPr fontId="23"/>
  </si>
  <si>
    <t>　（期間：　　　年　　月～　　　年　　月）</t>
    <rPh sb="2" eb="4">
      <t>キカン</t>
    </rPh>
    <rPh sb="8" eb="9">
      <t>ネン</t>
    </rPh>
    <rPh sb="11" eb="12">
      <t>ツキ</t>
    </rPh>
    <rPh sb="16" eb="17">
      <t>ネン</t>
    </rPh>
    <rPh sb="19" eb="20">
      <t>ツキ</t>
    </rPh>
    <phoneticPr fontId="23"/>
  </si>
  <si>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3"/>
  </si>
  <si>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3"/>
  </si>
  <si>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3"/>
  </si>
  <si>
    <t>HbA1c が改善又は維持が認められた者の割合</t>
    <rPh sb="14" eb="15">
      <t>ミト</t>
    </rPh>
    <rPh sb="19" eb="20">
      <t>モノ</t>
    </rPh>
    <rPh sb="21" eb="23">
      <t>ワリアイ</t>
    </rPh>
    <phoneticPr fontId="23"/>
  </si>
  <si>
    <t>＝　②／①</t>
    <phoneticPr fontId="23"/>
  </si>
  <si>
    <t>Cre 又は eGFR が改善又は維持が認められた者の割合</t>
    <rPh sb="20" eb="21">
      <t>ミト</t>
    </rPh>
    <rPh sb="25" eb="26">
      <t>モノ</t>
    </rPh>
    <rPh sb="27" eb="29">
      <t>ワリアイ</t>
    </rPh>
    <phoneticPr fontId="23"/>
  </si>
  <si>
    <t>＝　③／①</t>
    <phoneticPr fontId="23"/>
  </si>
  <si>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3"/>
  </si>
  <si>
    <t>＝　④／①</t>
    <phoneticPr fontId="23"/>
  </si>
  <si>
    <t>［記載上の注意点］</t>
    <rPh sb="1" eb="3">
      <t>キサイ</t>
    </rPh>
    <rPh sb="3" eb="4">
      <t>ジョウ</t>
    </rPh>
    <rPh sb="5" eb="8">
      <t>チュウイテン</t>
    </rPh>
    <phoneticPr fontId="23"/>
  </si>
  <si>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3"/>
  </si>
  <si>
    <t>　　　を算定した患者数を計上すること。</t>
    <rPh sb="4" eb="6">
      <t>サンテイ</t>
    </rPh>
    <rPh sb="8" eb="11">
      <t>カンジャスウ</t>
    </rPh>
    <rPh sb="12" eb="14">
      <t>ケイジョウ</t>
    </rPh>
    <phoneticPr fontId="23"/>
  </si>
  <si>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3"/>
  </si>
  <si>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3"/>
  </si>
  <si>
    <t>　　　の検査値を比べること。</t>
    <rPh sb="4" eb="7">
      <t>ケンサチ</t>
    </rPh>
    <rPh sb="8" eb="9">
      <t>クラ</t>
    </rPh>
    <phoneticPr fontId="23"/>
  </si>
  <si>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3"/>
  </si>
  <si>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3"/>
  </si>
  <si>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3"/>
  </si>
  <si>
    <t>　　　入すること。</t>
    <rPh sb="3" eb="4">
      <t>ニュウ</t>
    </rPh>
    <phoneticPr fontId="23"/>
  </si>
  <si>
    <t>様式８の２</t>
    <rPh sb="0" eb="2">
      <t>ヨウシキ</t>
    </rPh>
    <phoneticPr fontId="23"/>
  </si>
  <si>
    <t>ニコチン依存症管理料に係る報告書</t>
    <rPh sb="4" eb="7">
      <t>イゾンショウ</t>
    </rPh>
    <rPh sb="7" eb="10">
      <t>カンリリョウ</t>
    </rPh>
    <rPh sb="11" eb="12">
      <t>カカ</t>
    </rPh>
    <rPh sb="13" eb="16">
      <t>ホウコクショ</t>
    </rPh>
    <phoneticPr fontId="23"/>
  </si>
  <si>
    <t>報告年月日</t>
    <rPh sb="0" eb="2">
      <t>ホウコク</t>
    </rPh>
    <rPh sb="2" eb="5">
      <t>ネンガッピ</t>
    </rPh>
    <phoneticPr fontId="23"/>
  </si>
  <si>
    <t>年</t>
    <rPh sb="0" eb="1">
      <t>ネン</t>
    </rPh>
    <phoneticPr fontId="23"/>
  </si>
  <si>
    <t>月</t>
    <rPh sb="0" eb="1">
      <t>ツキ</t>
    </rPh>
    <phoneticPr fontId="23"/>
  </si>
  <si>
    <t>日</t>
    <rPh sb="0" eb="1">
      <t>ニチ</t>
    </rPh>
    <phoneticPr fontId="23"/>
  </si>
  <si>
    <t>本管理料を算定した患者数</t>
    <rPh sb="0" eb="1">
      <t>ホン</t>
    </rPh>
    <rPh sb="1" eb="4">
      <t>カンリリョウ</t>
    </rPh>
    <rPh sb="5" eb="7">
      <t>サンテイ</t>
    </rPh>
    <rPh sb="9" eb="12">
      <t>カンジャスウ</t>
    </rPh>
    <phoneticPr fontId="23"/>
  </si>
  <si>
    <t xml:space="preserve">　（期間： </t>
    <rPh sb="2" eb="4">
      <t>キカン</t>
    </rPh>
    <phoneticPr fontId="23"/>
  </si>
  <si>
    <t>年４月～</t>
    <phoneticPr fontId="1"/>
  </si>
  <si>
    <t>年３月）</t>
    <phoneticPr fontId="1"/>
  </si>
  <si>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3"/>
  </si>
  <si>
    <t>②のうち、禁煙に成功した者</t>
    <rPh sb="5" eb="7">
      <t>キンエン</t>
    </rPh>
    <rPh sb="8" eb="10">
      <t>セイコウ</t>
    </rPh>
    <rPh sb="12" eb="13">
      <t>モノ</t>
    </rPh>
    <phoneticPr fontId="23"/>
  </si>
  <si>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3"/>
  </si>
  <si>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3"/>
  </si>
  <si>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3"/>
  </si>
  <si>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3"/>
  </si>
  <si>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3"/>
  </si>
  <si>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</si>
  <si>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</si>
  <si>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</si>
  <si>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　・喫煙を止めたものの割合＝（③＋④）／①</t>
    <rPh sb="2" eb="4">
      <t>キツエン</t>
    </rPh>
    <rPh sb="5" eb="6">
      <t>ヤ</t>
    </rPh>
    <rPh sb="11" eb="13">
      <t>ワリアイ</t>
    </rPh>
    <phoneticPr fontId="23"/>
  </si>
  <si>
    <t>　・治療の平均継続回数＝(⑦＋⑧)／(⑤＋⑥）</t>
    <rPh sb="2" eb="4">
      <t>チリョウ</t>
    </rPh>
    <rPh sb="5" eb="7">
      <t>ヘイキン</t>
    </rPh>
    <rPh sb="7" eb="9">
      <t>ケイゾク</t>
    </rPh>
    <rPh sb="9" eb="11">
      <t>カイスウ</t>
    </rPh>
    <phoneticPr fontId="23"/>
  </si>
  <si>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3"/>
  </si>
  <si>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3"/>
  </si>
  <si>
    <t>様式２０の８</t>
    <phoneticPr fontId="23"/>
  </si>
  <si>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3"/>
  </si>
  <si>
    <t>※次ページあり</t>
    <rPh sb="1" eb="2">
      <t>ツギ</t>
    </rPh>
    <phoneticPr fontId="1"/>
  </si>
  <si>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3"/>
  </si>
  <si>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6"/>
  </si>
  <si>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6"/>
  </si>
  <si>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6"/>
  </si>
  <si>
    <t>（令和５年７月１日）</t>
    <phoneticPr fontId="6"/>
  </si>
  <si>
    <t>１　情報通信機器を用いた診療実施状況</t>
    <rPh sb="2" eb="6">
      <t>ジョウホウツウシン</t>
    </rPh>
    <rPh sb="6" eb="8">
      <t>キキ</t>
    </rPh>
    <rPh sb="9" eb="10">
      <t>モチ</t>
    </rPh>
    <phoneticPr fontId="6"/>
  </si>
  <si>
    <t>件</t>
    <rPh sb="0" eb="1">
      <t>ケン</t>
    </rPh>
    <phoneticPr fontId="6"/>
  </si>
  <si>
    <t>診療件数
（市町村及び特別区単位でまとめた回数を記載すること。）</t>
    <phoneticPr fontId="6"/>
  </si>
  <si>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</si>
  <si>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</si>
  <si>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</si>
  <si>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</si>
  <si>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</si>
  <si>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</si>
  <si>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</si>
  <si>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</si>
  <si>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</si>
  <si>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　　　　   　　　 「△」は実績がある場合のみ提出</t>
    <rPh sb="15" eb="17">
      <t>ジッセキ</t>
    </rPh>
    <rPh sb="20" eb="22">
      <t>バアイ</t>
    </rPh>
    <rPh sb="24" eb="26">
      <t>テイシュツ</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</si>
  <si>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</si>
  <si>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※必要な提出様式を印刷の上、東北厚生局秋田事務所までご提出ください。</t>
    <rPh sb="3" eb="5">
      <t>ヒツヨウ</t>
    </rPh>
    <rPh sb="6" eb="8">
      <t>テイシュツ</t>
    </rPh>
    <rPh sb="8" eb="10">
      <t>ヨウシキ</t>
    </rPh>
    <rPh sb="21" eb="23">
      <t>アキタ</t>
    </rPh>
    <rPh sb="23" eb="25">
      <t>ジム</t>
    </rPh>
    <phoneticPr fontId="1"/>
  </si>
  <si>
    <t>印刷した提出物を東北厚生局秋田事務所へ提出する。</t>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テイシュツ</t>
    </rPh>
    <phoneticPr fontId="1"/>
  </si>
  <si>
    <t>入院基本料等に関する実施状況報告書（令和５年７月１日現在）</t>
    <rPh sb="26" eb="28">
      <t>ゲンザイ</t>
    </rPh>
    <phoneticPr fontId="23"/>
  </si>
  <si>
    <t xml:space="preserve">
</t>
    <phoneticPr fontId="23"/>
  </si>
  <si>
    <t>※地方厚生（支）局記載　　</t>
  </si>
  <si>
    <t>※　印刷は片面印刷とすること。</t>
    <phoneticPr fontId="23"/>
  </si>
  <si>
    <t>都道府県番号</t>
    <rPh sb="0" eb="4">
      <t>トドウフケン</t>
    </rPh>
    <rPh sb="4" eb="6">
      <t>バンゴウ</t>
    </rPh>
    <phoneticPr fontId="23"/>
  </si>
  <si>
    <t>医療機関コード７桁</t>
    <rPh sb="0" eb="2">
      <t>イリョウ</t>
    </rPh>
    <rPh sb="2" eb="4">
      <t>キカン</t>
    </rPh>
    <rPh sb="8" eb="9">
      <t>ケタ</t>
    </rPh>
    <phoneticPr fontId="23"/>
  </si>
  <si>
    <t>①～⑯
記載上の注意
項番６参照</t>
    <rPh sb="14" eb="16">
      <t>サンショウ</t>
    </rPh>
    <phoneticPr fontId="23"/>
  </si>
  <si>
    <t>A～D
記載上の
注意項番７参照</t>
    <rPh sb="4" eb="6">
      <t>キサイ</t>
    </rPh>
    <rPh sb="6" eb="7">
      <t>ジョウ</t>
    </rPh>
    <rPh sb="9" eb="11">
      <t>チュウイ</t>
    </rPh>
    <rPh sb="11" eb="13">
      <t>コウバン</t>
    </rPh>
    <rPh sb="14" eb="16">
      <t>サンショウ</t>
    </rPh>
    <phoneticPr fontId="23"/>
  </si>
  <si>
    <t>小数点以下切り上げ
※１</t>
    <rPh sb="0" eb="3">
      <t>ショウスウテン</t>
    </rPh>
    <rPh sb="3" eb="5">
      <t>イカ</t>
    </rPh>
    <rPh sb="5" eb="6">
      <t>キ</t>
    </rPh>
    <rPh sb="7" eb="8">
      <t>ア</t>
    </rPh>
    <phoneticPr fontId="23"/>
  </si>
  <si>
    <t>小数点第一位まで
※１</t>
    <rPh sb="0" eb="3">
      <t>ショウスウテン</t>
    </rPh>
    <rPh sb="3" eb="4">
      <t>ダイ</t>
    </rPh>
    <rPh sb="4" eb="5">
      <t>イチ</t>
    </rPh>
    <rPh sb="5" eb="6">
      <t>イ</t>
    </rPh>
    <phoneticPr fontId="23"/>
  </si>
  <si>
    <t>整数</t>
    <rPh sb="0" eb="2">
      <t>セイスウ</t>
    </rPh>
    <phoneticPr fontId="23"/>
  </si>
  <si>
    <t>整数
※３</t>
    <rPh sb="0" eb="2">
      <t>セイスウ</t>
    </rPh>
    <phoneticPr fontId="23"/>
  </si>
  <si>
    <t>１人未満端数切り上げ
※４</t>
    <rPh sb="1" eb="2">
      <t>ニン</t>
    </rPh>
    <rPh sb="2" eb="4">
      <t>ミマン</t>
    </rPh>
    <rPh sb="4" eb="6">
      <t>ハスウ</t>
    </rPh>
    <phoneticPr fontId="23"/>
  </si>
  <si>
    <t>小数点第一位まで
※４</t>
    <rPh sb="0" eb="3">
      <t>ショウスウテン</t>
    </rPh>
    <rPh sb="3" eb="4">
      <t>ダイ</t>
    </rPh>
    <rPh sb="4" eb="5">
      <t>イチ</t>
    </rPh>
    <rPh sb="5" eb="6">
      <t>イ</t>
    </rPh>
    <phoneticPr fontId="23"/>
  </si>
  <si>
    <t>①～⑨
記載上の
注意項番16参照</t>
    <rPh sb="4" eb="6">
      <t>キサイ</t>
    </rPh>
    <rPh sb="6" eb="7">
      <t>ジョウ</t>
    </rPh>
    <rPh sb="9" eb="11">
      <t>チュウイ</t>
    </rPh>
    <rPh sb="11" eb="13">
      <t>コウバン</t>
    </rPh>
    <rPh sb="15" eb="17">
      <t>サンショウ</t>
    </rPh>
    <phoneticPr fontId="23"/>
  </si>
  <si>
    <t>①～⑤
記載上の
注意項番17参照</t>
    <rPh sb="4" eb="6">
      <t>キサイ</t>
    </rPh>
    <rPh sb="6" eb="7">
      <t>ジョウ</t>
    </rPh>
    <rPh sb="9" eb="11">
      <t>チュウイ</t>
    </rPh>
    <rPh sb="11" eb="13">
      <t>コウバン</t>
    </rPh>
    <rPh sb="15" eb="17">
      <t>サンショウ</t>
    </rPh>
    <phoneticPr fontId="23"/>
  </si>
  <si>
    <t>①～⑥
記載上の
注意項番18参照</t>
    <rPh sb="4" eb="6">
      <t>キサイ</t>
    </rPh>
    <rPh sb="6" eb="7">
      <t>ジョウ</t>
    </rPh>
    <rPh sb="9" eb="11">
      <t>チュウイ</t>
    </rPh>
    <rPh sb="11" eb="13">
      <t>コウバン</t>
    </rPh>
    <rPh sb="15" eb="17">
      <t>サンショウ</t>
    </rPh>
    <phoneticPr fontId="23"/>
  </si>
  <si>
    <t>①～④
記載上の
注意項番19参照</t>
    <rPh sb="4" eb="6">
      <t>キサイ</t>
    </rPh>
    <rPh sb="6" eb="7">
      <t>ジョウ</t>
    </rPh>
    <rPh sb="9" eb="11">
      <t>チュウイ</t>
    </rPh>
    <rPh sb="11" eb="13">
      <t>コウバン</t>
    </rPh>
    <rPh sb="15" eb="17">
      <t>サンショウ</t>
    </rPh>
    <phoneticPr fontId="23"/>
  </si>
  <si>
    <t>①～⑪のうちすべて記載
記載上の注意項番20参照</t>
    <rPh sb="22" eb="24">
      <t>サンショウ</t>
    </rPh>
    <phoneticPr fontId="23"/>
  </si>
  <si>
    <t>①～④
記載上の
注意項番22参照</t>
    <rPh sb="4" eb="6">
      <t>キサイ</t>
    </rPh>
    <rPh sb="6" eb="7">
      <t>ジョウ</t>
    </rPh>
    <rPh sb="9" eb="11">
      <t>チュウイ</t>
    </rPh>
    <rPh sb="11" eb="13">
      <t>コウバン</t>
    </rPh>
    <rPh sb="15" eb="17">
      <t>サンショウ</t>
    </rPh>
    <phoneticPr fontId="23"/>
  </si>
  <si>
    <r>
      <t>※１　「平均在院日数」は</t>
    </r>
    <r>
      <rPr>
        <b/>
        <u/>
        <sz val="11"/>
        <color theme="1"/>
        <rFont val="ＭＳ Ｐ明朝"/>
        <family val="1"/>
        <charset val="128"/>
      </rPr>
      <t>小数点以下は切り上げ</t>
    </r>
    <r>
      <rPr>
        <sz val="11"/>
        <color theme="1"/>
        <rFont val="ＭＳ Ｐ明朝"/>
        <family val="1"/>
        <charset val="128"/>
      </rPr>
      <t>ること。「在宅復帰率」は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4" eb="6">
      <t>ヘイキン</t>
    </rPh>
    <rPh sb="6" eb="8">
      <t>ザイイン</t>
    </rPh>
    <rPh sb="8" eb="10">
      <t>ニッスウ</t>
    </rPh>
    <rPh sb="12" eb="15">
      <t>ショウスウテン</t>
    </rPh>
    <rPh sb="15" eb="17">
      <t>イカ</t>
    </rPh>
    <rPh sb="18" eb="19">
      <t>キ</t>
    </rPh>
    <rPh sb="20" eb="21">
      <t>ア</t>
    </rPh>
    <rPh sb="27" eb="29">
      <t>ザイタク</t>
    </rPh>
    <rPh sb="29" eb="31">
      <t>フッキ</t>
    </rPh>
    <rPh sb="31" eb="32">
      <t>リツ</t>
    </rPh>
    <rPh sb="34" eb="37">
      <t>ショウスウテン</t>
    </rPh>
    <rPh sb="37" eb="38">
      <t>ダイ</t>
    </rPh>
    <rPh sb="38" eb="40">
      <t>イチイ</t>
    </rPh>
    <rPh sb="43" eb="45">
      <t>ジッスウ</t>
    </rPh>
    <rPh sb="46" eb="49">
      <t>ショウスウテン</t>
    </rPh>
    <rPh sb="49" eb="50">
      <t>ダイ</t>
    </rPh>
    <rPh sb="50" eb="52">
      <t>ニイ</t>
    </rPh>
    <rPh sb="52" eb="53">
      <t>キ</t>
    </rPh>
    <rPh sb="54" eb="55">
      <t>ス</t>
    </rPh>
    <rPh sb="58" eb="60">
      <t>キサイ</t>
    </rPh>
    <phoneticPr fontId="23"/>
  </si>
  <si>
    <t>※２　入院基本料の病床数には、特殊疾患入院医療管理料、小児入院医療管理料４・５、及び地域包括ケア入院医療管理料１～４に係る病床数を含めて記載し、その他の特定入院料に係る病床数は含めないこと。</t>
    <phoneticPr fontId="23"/>
  </si>
  <si>
    <t>※３　本様式の記入に際しては、医療法の許可病床を含め特に指定のない場合、全ての事項において医療保険適用病棟・病床についてのみ記入すること。
　　　（介護保険適用病床や療養告示に係る２室８床については許可病床数や入院患者数に含めて記入しないこと。）</t>
    <phoneticPr fontId="23"/>
  </si>
  <si>
    <r>
      <t>※４　「１日平均入院患者数」は１人未満の端数は、切り上げること。
　　　「月平均１日看護職員配置数」、「夜勤時間帯の看護職員１人当たりの患者数」、「月平均１日看護補助者配置数」、「夜勤時間帯の看護補助者１人当たりの患者数」、は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52" eb="54">
      <t>ヤキン</t>
    </rPh>
    <rPh sb="54" eb="57">
      <t>ジカンタイ</t>
    </rPh>
    <rPh sb="58" eb="60">
      <t>カンゴ</t>
    </rPh>
    <rPh sb="60" eb="62">
      <t>ショクイン</t>
    </rPh>
    <rPh sb="63" eb="64">
      <t>ニン</t>
    </rPh>
    <rPh sb="64" eb="65">
      <t>ア</t>
    </rPh>
    <rPh sb="68" eb="71">
      <t>カンジャスウ</t>
    </rPh>
    <rPh sb="74" eb="77">
      <t>ツキヘイキン</t>
    </rPh>
    <rPh sb="78" eb="79">
      <t>ニチ</t>
    </rPh>
    <rPh sb="79" eb="81">
      <t>カンゴ</t>
    </rPh>
    <rPh sb="81" eb="84">
      <t>ホジョシャ</t>
    </rPh>
    <rPh sb="84" eb="87">
      <t>ハイチスウ</t>
    </rPh>
    <rPh sb="113" eb="116">
      <t>ショウスウテン</t>
    </rPh>
    <rPh sb="116" eb="117">
      <t>ダイ</t>
    </rPh>
    <rPh sb="117" eb="119">
      <t>イチイ</t>
    </rPh>
    <rPh sb="122" eb="124">
      <t>ジッスウ</t>
    </rPh>
    <rPh sb="125" eb="128">
      <t>ショウスウテン</t>
    </rPh>
    <rPh sb="128" eb="129">
      <t>ダイ</t>
    </rPh>
    <rPh sb="129" eb="131">
      <t>ニイ</t>
    </rPh>
    <rPh sb="131" eb="132">
      <t>キ</t>
    </rPh>
    <rPh sb="133" eb="134">
      <t>ス</t>
    </rPh>
    <rPh sb="137" eb="139">
      <t>キサイ</t>
    </rPh>
    <phoneticPr fontId="23"/>
  </si>
  <si>
    <t>入院基本料等に関する実施状況報告書（令和５年７月１日現在）</t>
    <phoneticPr fontId="23"/>
  </si>
  <si>
    <t>令和５年７月１日現在の届出区分</t>
    <rPh sb="5" eb="6">
      <t>ガツ</t>
    </rPh>
    <rPh sb="7" eb="8">
      <t>ニチ</t>
    </rPh>
    <rPh sb="8" eb="10">
      <t>ゲンザイ</t>
    </rPh>
    <rPh sb="11" eb="13">
      <t>トドケデ</t>
    </rPh>
    <rPh sb="13" eb="15">
      <t>クブン</t>
    </rPh>
    <phoneticPr fontId="23"/>
  </si>
  <si>
    <r>
      <rPr>
        <b/>
        <sz val="12"/>
        <color theme="1"/>
        <rFont val="ＭＳ Ｐ明朝"/>
        <family val="1"/>
        <charset val="128"/>
      </rPr>
      <t>　　結核病棟</t>
    </r>
    <r>
      <rPr>
        <sz val="12"/>
        <color theme="1"/>
        <rFont val="ＭＳ Ｐ明朝"/>
        <family val="1"/>
        <charset val="128"/>
      </rPr>
      <t xml:space="preserve">
　</t>
    </r>
    <r>
      <rPr>
        <sz val="11"/>
        <color theme="1"/>
        <rFont val="ＭＳ Ｐ明朝"/>
        <family val="1"/>
        <charset val="128"/>
      </rPr>
      <t>※一般病棟と
　　結核病棟を
　　併せて１看護
　　単位とする
　　場合を除く。</t>
    </r>
    <phoneticPr fontId="23"/>
  </si>
  <si>
    <t>入院患者の状況（令和５年４月～６月）
※評価票Ⅰの場合のみ記載</t>
    <rPh sb="13" eb="14">
      <t>ガツ</t>
    </rPh>
    <rPh sb="16" eb="17">
      <t>ガツ</t>
    </rPh>
    <rPh sb="21" eb="23">
      <t>ヒョウカ</t>
    </rPh>
    <rPh sb="23" eb="24">
      <t>ヒョウ</t>
    </rPh>
    <rPh sb="26" eb="28">
      <t>バアイ</t>
    </rPh>
    <rPh sb="30" eb="32">
      <t>キサイ</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</si>
  <si>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rPh sb="83" eb="85">
      <t>ジドウ</t>
    </rPh>
    <rPh sb="85" eb="87">
      <t>ニュウリョク</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</si>
  <si>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phoneticPr fontId="23"/>
  </si>
  <si>
    <t>床</t>
    <phoneticPr fontId="23"/>
  </si>
  <si>
    <t>入院基本料等に関する実施状況報告書（令和５年６月１日現在）　　　　　</t>
    <phoneticPr fontId="23"/>
  </si>
  <si>
    <t>※地方厚生（支）局記載　　</t>
    <phoneticPr fontId="23"/>
  </si>
  <si>
    <t>褥瘡対策の実施状況（令和５年６月１日における実績・状況）</t>
    <rPh sb="0" eb="2">
      <t>ジョクソウ</t>
    </rPh>
    <rPh sb="2" eb="4">
      <t>タイサク</t>
    </rPh>
    <rPh sb="5" eb="7">
      <t>ジッシ</t>
    </rPh>
    <rPh sb="6" eb="7">
      <t>シ</t>
    </rPh>
    <rPh sb="7" eb="9">
      <t>ジョウキョウ</t>
    </rPh>
    <rPh sb="15" eb="16">
      <t>ガツ</t>
    </rPh>
    <rPh sb="17" eb="18">
      <t>ニチ</t>
    </rPh>
    <rPh sb="22" eb="24">
      <t>ジッセキ</t>
    </rPh>
    <rPh sb="25" eb="27">
      <t>ジョウキョウ</t>
    </rPh>
    <phoneticPr fontId="23"/>
  </si>
  <si>
    <t>令和５年７月１日現在の届出区分</t>
    <phoneticPr fontId="23"/>
  </si>
  <si>
    <t>　入院患者数（令和５年６月１日の入院患者数）</t>
    <rPh sb="16" eb="18">
      <t>ニュウイン</t>
    </rPh>
    <rPh sb="18" eb="21">
      <t>カンジャスウ</t>
    </rPh>
    <phoneticPr fontId="23"/>
  </si>
  <si>
    <r>
      <rPr>
        <sz val="11"/>
        <color theme="1"/>
        <rFont val="ＭＳ 明朝"/>
        <family val="1"/>
        <charset val="128"/>
      </rPr>
      <t>　①のうち、</t>
    </r>
    <r>
      <rPr>
        <sz val="11"/>
        <color theme="1"/>
        <rFont val="Times New Roman"/>
        <family val="1"/>
      </rPr>
      <t>d1</t>
    </r>
    <r>
      <rPr>
        <sz val="11"/>
        <color theme="1"/>
        <rFont val="ＭＳ 明朝"/>
        <family val="1"/>
        <charset val="128"/>
      </rPr>
      <t>以上の褥瘡を有していた患者数（褥瘡保有者数）</t>
    </r>
    <rPh sb="23" eb="25">
      <t>ジョクソウ</t>
    </rPh>
    <rPh sb="25" eb="28">
      <t>ホユウシャ</t>
    </rPh>
    <rPh sb="28" eb="29">
      <t>スウ</t>
    </rPh>
    <phoneticPr fontId="23"/>
  </si>
  <si>
    <t>①～④が入力されていること、④が②－③と一致していることを確認→</t>
    <rPh sb="4" eb="6">
      <t>ニュウリョク</t>
    </rPh>
    <rPh sb="20" eb="22">
      <t>イッチ</t>
    </rPh>
    <rPh sb="29" eb="31">
      <t>カクニン</t>
    </rPh>
    <phoneticPr fontId="23"/>
  </si>
  <si>
    <r>
      <t xml:space="preserve">
</t>
    </r>
    <r>
      <rPr>
        <sz val="12"/>
        <color theme="1"/>
        <rFont val="ＭＳ Ｐ明朝"/>
        <family val="1"/>
        <charset val="128"/>
      </rPr>
      <t xml:space="preserve"> </t>
    </r>
    <r>
      <rPr>
        <sz val="11"/>
        <color theme="1"/>
        <rFont val="ＭＳ Ｐ明朝"/>
        <family val="1"/>
        <charset val="128"/>
      </rPr>
      <t xml:space="preserve">
⑤</t>
    </r>
    <phoneticPr fontId="23"/>
  </si>
  <si>
    <t>　体圧分散マットレス等に関する体制の整備状況</t>
    <phoneticPr fontId="23"/>
  </si>
  <si>
    <t>体圧分散マットレスを保有している　(</t>
    <phoneticPr fontId="23"/>
  </si>
  <si>
    <t>）台</t>
    <rPh sb="1" eb="2">
      <t>ダイ</t>
    </rPh>
    <phoneticPr fontId="23"/>
  </si>
  <si>
    <t>エアマットレスを保有している      (</t>
    <phoneticPr fontId="23"/>
  </si>
  <si>
    <t>体圧分散用枕を保有している</t>
    <phoneticPr fontId="23"/>
  </si>
  <si>
    <t>※　　を付すこと（複数選択可）。
・体圧分散マットレス又はエアマットレスを保有している場合は、台数を記載すること。
・自由記載は簡潔に文章で記載すること。</t>
    <phoneticPr fontId="23"/>
  </si>
  <si>
    <t>車いす用のクッションを保有している</t>
    <rPh sb="0" eb="1">
      <t>クルマ</t>
    </rPh>
    <rPh sb="3" eb="4">
      <t>ヨウ</t>
    </rPh>
    <rPh sb="11" eb="13">
      <t>ホユウ</t>
    </rPh>
    <phoneticPr fontId="23"/>
  </si>
  <si>
    <t>その他（自由記載)</t>
    <phoneticPr fontId="23"/>
  </si>
  <si>
    <t>※本様式の書式は変えないこと。</t>
  </si>
  <si>
    <r>
      <t>※</t>
    </r>
    <r>
      <rPr>
        <sz val="7"/>
        <color theme="1"/>
        <rFont val="Times New Roman"/>
        <family val="1"/>
      </rPr>
      <t xml:space="preserve">  </t>
    </r>
    <r>
      <rPr>
        <sz val="10.5"/>
        <color theme="1"/>
        <rFont val="ＭＳ 明朝"/>
        <family val="1"/>
        <charset val="128"/>
      </rPr>
      <t>休止の届出がされている場合は、当該報告書の提出は不要です。</t>
    </r>
  </si>
  <si>
    <r>
      <t>1.</t>
    </r>
    <r>
      <rPr>
        <sz val="7"/>
        <color theme="1"/>
        <rFont val="Times New Roman"/>
        <family val="1"/>
      </rPr>
      <t xml:space="preserve">   </t>
    </r>
    <r>
      <rPr>
        <b/>
        <u/>
        <sz val="10.5"/>
        <color theme="1"/>
        <rFont val="ＭＳ 明朝"/>
        <family val="1"/>
        <charset val="128"/>
      </rPr>
      <t>様式は令和５年版を使用し、書式の変更は行わない</t>
    </r>
    <r>
      <rPr>
        <sz val="10.5"/>
        <color theme="1"/>
        <rFont val="ＭＳ 明朝"/>
        <family val="1"/>
        <charset val="128"/>
      </rPr>
      <t>こと。</t>
    </r>
  </si>
  <si>
    <r>
      <t>・「受付番号※」欄は、記載しないこと。
（</t>
    </r>
    <r>
      <rPr>
        <b/>
        <u/>
        <sz val="10.5"/>
        <color theme="1"/>
        <rFont val="ＭＳ 明朝"/>
        <family val="1"/>
        <charset val="128"/>
      </rPr>
      <t>地方厚生（支）局都府県事務所において、１番から連続した番号を付すものであること。</t>
    </r>
    <r>
      <rPr>
        <sz val="10.5"/>
        <color theme="1"/>
        <rFont val="ＭＳ 明朝"/>
        <family val="1"/>
        <charset val="128"/>
      </rPr>
      <t>なお、</t>
    </r>
    <r>
      <rPr>
        <b/>
        <u/>
        <sz val="10.5"/>
        <color theme="1"/>
        <rFont val="ＭＳ 明朝"/>
        <family val="1"/>
        <charset val="128"/>
      </rPr>
      <t>各医療機関ごとに様式１－１①②、１－２、１－３で共通した受付番号とする</t>
    </r>
    <r>
      <rPr>
        <sz val="10.5"/>
        <color theme="1"/>
        <rFont val="ＭＳ 明朝"/>
        <family val="1"/>
        <charset val="128"/>
      </rPr>
      <t>こと。）</t>
    </r>
    <rPh sb="11" eb="13">
      <t>キサイ</t>
    </rPh>
    <phoneticPr fontId="1"/>
  </si>
  <si>
    <r>
      <t>・「保険医療機関番号」欄は、各医療機関において診療報酬明細書等に使用している</t>
    </r>
    <r>
      <rPr>
        <b/>
        <u/>
        <sz val="10.5"/>
        <color theme="1"/>
        <rFont val="ＭＳ 明朝"/>
        <family val="1"/>
        <charset val="128"/>
      </rPr>
      <t>都道府県番号（２桁）を太枠</t>
    </r>
    <r>
      <rPr>
        <sz val="10.5"/>
        <color theme="1"/>
        <rFont val="ＭＳ 明朝"/>
        <family val="1"/>
        <charset val="128"/>
      </rPr>
      <t>に、</t>
    </r>
    <r>
      <rPr>
        <b/>
        <u/>
        <sz val="10.5"/>
        <color theme="1"/>
        <rFont val="ＭＳ 明朝"/>
        <family val="1"/>
        <charset val="128"/>
      </rPr>
      <t>医療機関コード（７桁）を細枠</t>
    </r>
    <r>
      <rPr>
        <sz val="10.5"/>
        <color theme="1"/>
        <rFont val="ＭＳ 明朝"/>
        <family val="1"/>
        <charset val="128"/>
      </rPr>
      <t>に記載することとし、医科歯科併設の場合は、</t>
    </r>
    <r>
      <rPr>
        <b/>
        <u/>
        <sz val="10.5"/>
        <color theme="1"/>
        <rFont val="ＭＳ 明朝"/>
        <family val="1"/>
        <charset val="128"/>
      </rPr>
      <t>医科の番号を記載</t>
    </r>
    <r>
      <rPr>
        <sz val="10.5"/>
        <color theme="1"/>
        <rFont val="ＭＳ 明朝"/>
        <family val="1"/>
        <charset val="128"/>
      </rPr>
      <t>すること。</t>
    </r>
    <rPh sb="46" eb="47">
      <t>ケタ</t>
    </rPh>
    <phoneticPr fontId="1"/>
  </si>
  <si>
    <t>・本報告の記載に際しては、医療法の許可病床を含め、特に指定のない場合、全ての事項において医療保険適用病棟・病床についてのみ記載すること（介護保険適用病床や療養告示に係る２室８床については、特に指定のない場合、許可病床数や入院患者数に含めないこと）。</t>
    <phoneticPr fontId="1"/>
  </si>
  <si>
    <r>
      <t>2．各欄に記載する番号は、前年とは異なる場合があるため、必ず</t>
    </r>
    <r>
      <rPr>
        <b/>
        <u/>
        <sz val="10.5"/>
        <color theme="1"/>
        <rFont val="ＭＳ 明朝"/>
        <family val="1"/>
        <charset val="128"/>
      </rPr>
      <t>令和５年版の番号を確認</t>
    </r>
    <r>
      <rPr>
        <sz val="10.5"/>
        <color theme="1"/>
        <rFont val="ＭＳ 明朝"/>
        <family val="1"/>
        <charset val="128"/>
      </rPr>
      <t>の上、記載すること。</t>
    </r>
    <phoneticPr fontId="1"/>
  </si>
  <si>
    <r>
      <t>3．</t>
    </r>
    <r>
      <rPr>
        <b/>
        <u/>
        <sz val="10.5"/>
        <color theme="1"/>
        <rFont val="ＭＳ 明朝"/>
        <family val="1"/>
        <charset val="128"/>
      </rPr>
      <t>印刷は、片面印刷を選択</t>
    </r>
    <r>
      <rPr>
        <sz val="10.5"/>
        <color theme="1"/>
        <rFont val="ＭＳ 明朝"/>
        <family val="1"/>
        <charset val="128"/>
      </rPr>
      <t>とすること。</t>
    </r>
  </si>
  <si>
    <r>
      <t>※様式１－１①②においては様式を複製する必要がないよう回答欄を増設しているため、空欄が発生する場合があるが、各項目単位では、</t>
    </r>
    <r>
      <rPr>
        <b/>
        <u/>
        <sz val="10.5"/>
        <color theme="1"/>
        <rFont val="ＭＳ 明朝"/>
        <family val="1"/>
        <charset val="128"/>
      </rPr>
      <t>上から詰めて順に記載</t>
    </r>
    <r>
      <rPr>
        <sz val="10.5"/>
        <color theme="1"/>
        <rFont val="ＭＳ 明朝"/>
        <family val="1"/>
        <charset val="128"/>
      </rPr>
      <t>すること。</t>
    </r>
    <phoneticPr fontId="1"/>
  </si>
  <si>
    <r>
      <t>1.</t>
    </r>
    <r>
      <rPr>
        <sz val="7"/>
        <color theme="1"/>
        <rFont val="Times New Roman"/>
        <family val="1"/>
      </rPr>
      <t xml:space="preserve">   </t>
    </r>
    <r>
      <rPr>
        <sz val="10.5"/>
        <color theme="1"/>
        <rFont val="ＭＳ 明朝"/>
        <family val="1"/>
        <charset val="128"/>
      </rPr>
      <t>「病院区分」欄は、１ 特定機能病院、２ 専門病院</t>
    </r>
    <r>
      <rPr>
        <b/>
        <u/>
        <sz val="10.5"/>
        <color theme="1"/>
        <rFont val="ＭＳ 明朝"/>
        <family val="1"/>
        <charset val="128"/>
      </rPr>
      <t>（悪性腫瘍・循環器疾患の専門病院として地方厚生（支）局長に届け出た保険医療機関）</t>
    </r>
    <r>
      <rPr>
        <sz val="10.5"/>
        <color theme="1"/>
        <rFont val="ＭＳ 明朝"/>
        <family val="1"/>
        <charset val="128"/>
      </rPr>
      <t>、３ 一般・その他　の該当するものに☑を付すこと。</t>
    </r>
  </si>
  <si>
    <r>
      <t>2.</t>
    </r>
    <r>
      <rPr>
        <sz val="7"/>
        <color theme="1"/>
        <rFont val="Times New Roman"/>
        <family val="1"/>
      </rPr>
      <t xml:space="preserve">   </t>
    </r>
    <r>
      <rPr>
        <sz val="10.5"/>
        <color theme="1"/>
        <rFont val="ＭＳ 明朝"/>
        <family val="1"/>
        <charset val="128"/>
      </rPr>
      <t>「開設者番号」欄は、次の区分による①～㉕の番号を記載すること。</t>
    </r>
  </si>
  <si>
    <r>
      <t>3.</t>
    </r>
    <r>
      <rPr>
        <sz val="7"/>
        <color theme="1"/>
        <rFont val="Times New Roman"/>
        <family val="1"/>
      </rPr>
      <t xml:space="preserve">   </t>
    </r>
    <r>
      <rPr>
        <sz val="10.5"/>
        <color theme="1"/>
        <rFont val="ＭＳ 明朝"/>
        <family val="1"/>
        <charset val="128"/>
      </rPr>
      <t>「介護保険適用病床・病棟の有無」欄は、有・無について該当するものに☑を付すこと。</t>
    </r>
  </si>
  <si>
    <r>
      <t>4.</t>
    </r>
    <r>
      <rPr>
        <sz val="7"/>
        <color theme="1"/>
        <rFont val="Times New Roman"/>
        <family val="1"/>
      </rPr>
      <t xml:space="preserve">   </t>
    </r>
    <r>
      <rPr>
        <sz val="10.5"/>
        <color theme="1"/>
        <rFont val="ＭＳ 明朝"/>
        <family val="1"/>
        <charset val="128"/>
      </rPr>
      <t>「厚生労働大臣が定める療養告示第２号にかかる病床（２室８床）の有無」欄は、</t>
    </r>
    <r>
      <rPr>
        <b/>
        <sz val="10.5"/>
        <color theme="1"/>
        <rFont val="ＭＳ 明朝"/>
        <family val="1"/>
        <charset val="128"/>
      </rPr>
      <t>「</t>
    </r>
    <r>
      <rPr>
        <b/>
        <u/>
        <sz val="10.5"/>
        <color theme="1"/>
        <rFont val="ＭＳ 明朝"/>
        <family val="1"/>
        <charset val="128"/>
      </rPr>
      <t>介護保険適用病床・病棟」が「有」の場合のみ、有・無について該当するものに☑を付す</t>
    </r>
    <r>
      <rPr>
        <sz val="10.5"/>
        <color theme="1"/>
        <rFont val="ＭＳ 明朝"/>
        <family val="1"/>
        <charset val="128"/>
      </rPr>
      <t>こと。</t>
    </r>
  </si>
  <si>
    <r>
      <t>5.</t>
    </r>
    <r>
      <rPr>
        <sz val="7"/>
        <color theme="1"/>
        <rFont val="Times New Roman"/>
        <family val="1"/>
      </rPr>
      <t xml:space="preserve">   </t>
    </r>
    <r>
      <rPr>
        <sz val="10.5"/>
        <color theme="1"/>
        <rFont val="ＭＳ 明朝"/>
        <family val="1"/>
        <charset val="128"/>
      </rPr>
      <t>「郡市区町村名」欄は、所在地の郡市区町村名を記載すること。（例：○区、○市、○郡○町）また、所在地が「基本診療料の施設基準告示　別表第六の二に掲げる厚生労働大臣の定める地域」に該当する場合には、☑を付すこと。</t>
    </r>
  </si>
  <si>
    <r>
      <t>6.</t>
    </r>
    <r>
      <rPr>
        <sz val="7"/>
        <color theme="1"/>
        <rFont val="Times New Roman"/>
        <family val="1"/>
      </rPr>
      <t xml:space="preserve">   </t>
    </r>
    <r>
      <rPr>
        <sz val="10.5"/>
        <color theme="1"/>
        <rFont val="ＭＳ 明朝"/>
        <family val="1"/>
        <charset val="128"/>
      </rPr>
      <t>「届出区分」欄について</t>
    </r>
  </si>
  <si>
    <r>
      <t>・</t>
    </r>
    <r>
      <rPr>
        <b/>
        <u/>
        <sz val="10.5"/>
        <color theme="1"/>
        <rFont val="ＭＳ 明朝"/>
        <family val="1"/>
        <charset val="128"/>
      </rPr>
      <t>療養病棟は、病棟を単位で届け出ている場合は、「療養病棟」欄（５・６行目）</t>
    </r>
    <r>
      <rPr>
        <sz val="10.5"/>
        <color theme="1"/>
        <rFont val="ＭＳ 明朝"/>
        <family val="1"/>
        <charset val="128"/>
      </rPr>
      <t>に記載し、介護病床を含む医療と介護の病床が一つの看護単位として混在している場合は「※医療と介護の病床が一つの看護単位として混在している場合（略）」欄（７～10行目）に記載すること。（介護医療院との混在病棟を含む）</t>
    </r>
  </si>
  <si>
    <t>・結核病棟は、病棟を単位で届け出ている場合は上段に、患者数30名以下で一般病棟等（一般病棟入院基本料、特定機能病院入院基本料（一般病棟）、専門病院入院基本料、障害者施設等入院基本料を算定する病棟）に結核病床が含まれている場合は13行目に結核病床のみを再掲すること。</t>
    <rPh sb="125" eb="127">
      <t>サイケイ</t>
    </rPh>
    <phoneticPr fontId="1"/>
  </si>
  <si>
    <r>
      <t>・月平均夜勤時間超過減算、夜勤時間特別入院基本料又は重症患者割合特別入院基本料を届け出ている場合は、</t>
    </r>
    <r>
      <rPr>
        <u/>
        <sz val="10.5"/>
        <color theme="1"/>
        <rFont val="ＭＳ 明朝"/>
        <family val="1"/>
        <charset val="128"/>
      </rPr>
      <t>①～⑧の番号のうち該当する番号と、⑭、⑮又は⑯の番号の２つを記載する</t>
    </r>
    <r>
      <rPr>
        <sz val="10.5"/>
        <color theme="1"/>
        <rFont val="ＭＳ 明朝"/>
        <family val="1"/>
        <charset val="128"/>
      </rPr>
      <t>こと。</t>
    </r>
  </si>
  <si>
    <t>（２）「特定入院料に係る病棟等」の「届出区分」欄は、それぞれ該当するものを下記の番号により、届出区分ごとに１行ずつ記載すること。なお、同一区分であっても、複数の病棟又は治療室の届出を行っている場合には、届出を行っている病棟又は治療室ごとに１行ずつ記載すること。（例：回復期リハビリテーション病棟入院料１を２病棟届出している場合、２行に分けて記載）</t>
    <phoneticPr fontId="1"/>
  </si>
  <si>
    <r>
      <t>①</t>
    </r>
    <r>
      <rPr>
        <sz val="10.5"/>
        <color theme="1"/>
        <rFont val="Century"/>
        <family val="1"/>
      </rPr>
      <t xml:space="preserve"> </t>
    </r>
    <r>
      <rPr>
        <sz val="10.5"/>
        <color theme="1"/>
        <rFont val="ＭＳ 明朝"/>
        <family val="1"/>
        <charset val="128"/>
      </rPr>
      <t>救命救急入院料１　②</t>
    </r>
    <r>
      <rPr>
        <sz val="10.5"/>
        <color theme="1"/>
        <rFont val="Century"/>
        <family val="1"/>
      </rPr>
      <t xml:space="preserve"> </t>
    </r>
    <r>
      <rPr>
        <sz val="10.5"/>
        <color theme="1"/>
        <rFont val="ＭＳ 明朝"/>
        <family val="1"/>
        <charset val="128"/>
      </rPr>
      <t>救命救急入院料２　③</t>
    </r>
    <r>
      <rPr>
        <sz val="10.5"/>
        <color theme="1"/>
        <rFont val="Century"/>
        <family val="1"/>
      </rPr>
      <t xml:space="preserve"> </t>
    </r>
    <r>
      <rPr>
        <sz val="10.5"/>
        <color theme="1"/>
        <rFont val="ＭＳ 明朝"/>
        <family val="1"/>
        <charset val="128"/>
      </rPr>
      <t>救命救急入院料３　④</t>
    </r>
    <r>
      <rPr>
        <sz val="10.5"/>
        <color theme="1"/>
        <rFont val="Century"/>
        <family val="1"/>
      </rPr>
      <t xml:space="preserve"> </t>
    </r>
    <r>
      <rPr>
        <sz val="10.5"/>
        <color theme="1"/>
        <rFont val="ＭＳ 明朝"/>
        <family val="1"/>
        <charset val="128"/>
      </rPr>
      <t>救命救急入院料４</t>
    </r>
  </si>
  <si>
    <r>
      <t>⑤</t>
    </r>
    <r>
      <rPr>
        <sz val="10.5"/>
        <color theme="1"/>
        <rFont val="Century"/>
        <family val="1"/>
      </rPr>
      <t xml:space="preserve"> </t>
    </r>
    <r>
      <rPr>
        <sz val="10.5"/>
        <color theme="1"/>
        <rFont val="ＭＳ 明朝"/>
        <family val="1"/>
        <charset val="128"/>
      </rPr>
      <t>特定集中治療室管理料１　⑥</t>
    </r>
    <r>
      <rPr>
        <sz val="10.5"/>
        <color theme="1"/>
        <rFont val="Century"/>
        <family val="1"/>
      </rPr>
      <t xml:space="preserve"> </t>
    </r>
    <r>
      <rPr>
        <sz val="10.5"/>
        <color theme="1"/>
        <rFont val="ＭＳ 明朝"/>
        <family val="1"/>
        <charset val="128"/>
      </rPr>
      <t>特定集中治療室管理料２　⑦</t>
    </r>
    <r>
      <rPr>
        <sz val="10.5"/>
        <color theme="1"/>
        <rFont val="Century"/>
        <family val="1"/>
      </rPr>
      <t xml:space="preserve"> </t>
    </r>
    <r>
      <rPr>
        <sz val="10.5"/>
        <color theme="1"/>
        <rFont val="ＭＳ 明朝"/>
        <family val="1"/>
        <charset val="128"/>
      </rPr>
      <t>特定集中治療室管理料３</t>
    </r>
  </si>
  <si>
    <r>
      <t>⑧</t>
    </r>
    <r>
      <rPr>
        <sz val="10.5"/>
        <color theme="1"/>
        <rFont val="Century"/>
        <family val="1"/>
      </rPr>
      <t xml:space="preserve"> </t>
    </r>
    <r>
      <rPr>
        <sz val="10.5"/>
        <color theme="1"/>
        <rFont val="ＭＳ 明朝"/>
        <family val="1"/>
        <charset val="128"/>
      </rPr>
      <t>特定集中治療室管理料４</t>
    </r>
  </si>
  <si>
    <r>
      <t>⑨</t>
    </r>
    <r>
      <rPr>
        <sz val="10.5"/>
        <color theme="1"/>
        <rFont val="Century"/>
        <family val="1"/>
      </rPr>
      <t xml:space="preserve"> </t>
    </r>
    <r>
      <rPr>
        <sz val="10.5"/>
        <color theme="1"/>
        <rFont val="ＭＳ 明朝"/>
        <family val="1"/>
        <charset val="128"/>
      </rPr>
      <t>ハイケアユニット入院医療管理料１　</t>
    </r>
    <r>
      <rPr>
        <sz val="10.5"/>
        <color theme="1"/>
        <rFont val="Century"/>
        <family val="1"/>
      </rPr>
      <t xml:space="preserve"> </t>
    </r>
    <r>
      <rPr>
        <sz val="10.5"/>
        <color theme="1"/>
        <rFont val="ＭＳ 明朝"/>
        <family val="1"/>
        <charset val="128"/>
      </rPr>
      <t>⑩</t>
    </r>
    <r>
      <rPr>
        <sz val="10.5"/>
        <color theme="1"/>
        <rFont val="Century"/>
        <family val="1"/>
      </rPr>
      <t xml:space="preserve"> </t>
    </r>
    <r>
      <rPr>
        <sz val="10.5"/>
        <color theme="1"/>
        <rFont val="ＭＳ 明朝"/>
        <family val="1"/>
        <charset val="128"/>
      </rPr>
      <t>ハイケアユニット入院医療管理料２</t>
    </r>
  </si>
  <si>
    <r>
      <t>⑪</t>
    </r>
    <r>
      <rPr>
        <sz val="10.5"/>
        <color theme="1"/>
        <rFont val="Century"/>
        <family val="1"/>
      </rPr>
      <t xml:space="preserve"> </t>
    </r>
    <r>
      <rPr>
        <sz val="10.5"/>
        <color theme="1"/>
        <rFont val="ＭＳ 明朝"/>
        <family val="1"/>
        <charset val="128"/>
      </rPr>
      <t>脳卒中ケアユニット入院医療管理料　</t>
    </r>
    <r>
      <rPr>
        <sz val="10.5"/>
        <color theme="1"/>
        <rFont val="Century"/>
        <family val="1"/>
      </rPr>
      <t xml:space="preserve"> </t>
    </r>
    <r>
      <rPr>
        <sz val="10.5"/>
        <color theme="1"/>
        <rFont val="ＭＳ 明朝"/>
        <family val="1"/>
        <charset val="128"/>
      </rPr>
      <t>⑫</t>
    </r>
    <r>
      <rPr>
        <sz val="10.5"/>
        <color theme="1"/>
        <rFont val="Century"/>
        <family val="1"/>
      </rPr>
      <t xml:space="preserve"> </t>
    </r>
    <r>
      <rPr>
        <sz val="10.5"/>
        <color theme="1"/>
        <rFont val="ＭＳ 明朝"/>
        <family val="1"/>
        <charset val="128"/>
      </rPr>
      <t>小児特定集中治療室管理料</t>
    </r>
  </si>
  <si>
    <r>
      <t>⑬</t>
    </r>
    <r>
      <rPr>
        <sz val="10.5"/>
        <color theme="1"/>
        <rFont val="Century"/>
        <family val="1"/>
      </rPr>
      <t xml:space="preserve"> </t>
    </r>
    <r>
      <rPr>
        <sz val="10.5"/>
        <color theme="1"/>
        <rFont val="ＭＳ 明朝"/>
        <family val="1"/>
        <charset val="128"/>
      </rPr>
      <t>新生児特定集中治療室管理料１　　　</t>
    </r>
    <r>
      <rPr>
        <sz val="10.5"/>
        <color theme="1"/>
        <rFont val="Century"/>
        <family val="1"/>
      </rPr>
      <t xml:space="preserve"> </t>
    </r>
    <r>
      <rPr>
        <sz val="10.5"/>
        <color theme="1"/>
        <rFont val="ＭＳ 明朝"/>
        <family val="1"/>
        <charset val="128"/>
      </rPr>
      <t>⑭</t>
    </r>
    <r>
      <rPr>
        <sz val="10.5"/>
        <color theme="1"/>
        <rFont val="Century"/>
        <family val="1"/>
      </rPr>
      <t xml:space="preserve"> </t>
    </r>
    <r>
      <rPr>
        <sz val="10.5"/>
        <color theme="1"/>
        <rFont val="ＭＳ 明朝"/>
        <family val="1"/>
        <charset val="128"/>
      </rPr>
      <t>新生児特定集中治療室管理料２</t>
    </r>
  </si>
  <si>
    <r>
      <t>⑮－１</t>
    </r>
    <r>
      <rPr>
        <sz val="10.5"/>
        <color theme="1"/>
        <rFont val="Century"/>
        <family val="1"/>
      </rPr>
      <t xml:space="preserve"> </t>
    </r>
    <r>
      <rPr>
        <sz val="10.5"/>
        <color theme="1"/>
        <rFont val="ＭＳ 明朝"/>
        <family val="1"/>
        <charset val="128"/>
      </rPr>
      <t>総合周産期特定集中治療室管理料１（母体・胎児集中治療室管理料）</t>
    </r>
  </si>
  <si>
    <r>
      <t>⑮－２</t>
    </r>
    <r>
      <rPr>
        <sz val="10.5"/>
        <color theme="1"/>
        <rFont val="Century"/>
        <family val="1"/>
      </rPr>
      <t xml:space="preserve"> </t>
    </r>
    <r>
      <rPr>
        <sz val="10.5"/>
        <color theme="1"/>
        <rFont val="ＭＳ 明朝"/>
        <family val="1"/>
        <charset val="128"/>
      </rPr>
      <t>総合周産期特定集中治療室管理料２（新生児集中治療室管理料）</t>
    </r>
  </si>
  <si>
    <r>
      <t>⑯</t>
    </r>
    <r>
      <rPr>
        <sz val="10.5"/>
        <color theme="1"/>
        <rFont val="Century"/>
        <family val="1"/>
      </rPr>
      <t xml:space="preserve"> </t>
    </r>
    <r>
      <rPr>
        <sz val="10.5"/>
        <color theme="1"/>
        <rFont val="ＭＳ 明朝"/>
        <family val="1"/>
        <charset val="128"/>
      </rPr>
      <t>新生児治療回復室入院医療管理料　　</t>
    </r>
    <r>
      <rPr>
        <sz val="10.5"/>
        <color theme="1"/>
        <rFont val="Century"/>
        <family val="1"/>
      </rPr>
      <t xml:space="preserve"> </t>
    </r>
    <r>
      <rPr>
        <sz val="10.5"/>
        <color theme="1"/>
        <rFont val="ＭＳ 明朝"/>
        <family val="1"/>
        <charset val="128"/>
      </rPr>
      <t>⑰</t>
    </r>
    <r>
      <rPr>
        <sz val="10.5"/>
        <color theme="1"/>
        <rFont val="Century"/>
        <family val="1"/>
      </rPr>
      <t xml:space="preserve"> </t>
    </r>
    <r>
      <rPr>
        <sz val="10.5"/>
        <color theme="1"/>
        <rFont val="ＭＳ 明朝"/>
        <family val="1"/>
        <charset val="128"/>
      </rPr>
      <t>一類感染症患者入院医療管理料</t>
    </r>
  </si>
  <si>
    <r>
      <t>⑱</t>
    </r>
    <r>
      <rPr>
        <sz val="10.5"/>
        <color theme="1"/>
        <rFont val="Century"/>
        <family val="1"/>
      </rPr>
      <t xml:space="preserve"> </t>
    </r>
    <r>
      <rPr>
        <sz val="10.5"/>
        <color theme="1"/>
        <rFont val="ＭＳ 明朝"/>
        <family val="1"/>
        <charset val="128"/>
      </rPr>
      <t>小児入院医療管理料１　⑲</t>
    </r>
    <r>
      <rPr>
        <sz val="10.5"/>
        <color theme="1"/>
        <rFont val="Century"/>
        <family val="1"/>
      </rPr>
      <t xml:space="preserve"> </t>
    </r>
    <r>
      <rPr>
        <sz val="10.5"/>
        <color theme="1"/>
        <rFont val="ＭＳ 明朝"/>
        <family val="1"/>
        <charset val="128"/>
      </rPr>
      <t>小児入院医療管理料２　⑳小児入院医療管理料３</t>
    </r>
  </si>
  <si>
    <r>
      <t>㉑</t>
    </r>
    <r>
      <rPr>
        <sz val="10.5"/>
        <color theme="1"/>
        <rFont val="Century"/>
        <family val="1"/>
      </rPr>
      <t xml:space="preserve"> </t>
    </r>
    <r>
      <rPr>
        <sz val="10.5"/>
        <color theme="1"/>
        <rFont val="ＭＳ 明朝"/>
        <family val="1"/>
        <charset val="128"/>
      </rPr>
      <t>回復期リハビリテーション病棟入院料１　㉒</t>
    </r>
    <r>
      <rPr>
        <sz val="10.5"/>
        <color theme="1"/>
        <rFont val="Century"/>
        <family val="1"/>
      </rPr>
      <t xml:space="preserve"> </t>
    </r>
    <r>
      <rPr>
        <sz val="10.5"/>
        <color theme="1"/>
        <rFont val="ＭＳ 明朝"/>
        <family val="1"/>
        <charset val="128"/>
      </rPr>
      <t>回復期リハビリテーション病棟入院料２</t>
    </r>
  </si>
  <si>
    <r>
      <t>㉓</t>
    </r>
    <r>
      <rPr>
        <sz val="10.5"/>
        <color theme="1"/>
        <rFont val="Century"/>
        <family val="1"/>
      </rPr>
      <t xml:space="preserve"> </t>
    </r>
    <r>
      <rPr>
        <sz val="10.5"/>
        <color theme="1"/>
        <rFont val="ＭＳ 明朝"/>
        <family val="1"/>
        <charset val="128"/>
      </rPr>
      <t>回復期リハビリテーション病棟入院料３　㉔</t>
    </r>
    <r>
      <rPr>
        <sz val="10.5"/>
        <color theme="1"/>
        <rFont val="Century"/>
        <family val="1"/>
      </rPr>
      <t xml:space="preserve"> </t>
    </r>
    <r>
      <rPr>
        <sz val="10.5"/>
        <color theme="1"/>
        <rFont val="ＭＳ 明朝"/>
        <family val="1"/>
        <charset val="128"/>
      </rPr>
      <t>回復期リハビリテーション病棟入院料４</t>
    </r>
  </si>
  <si>
    <r>
      <t>㉕</t>
    </r>
    <r>
      <rPr>
        <sz val="10.5"/>
        <color theme="1"/>
        <rFont val="Century"/>
        <family val="1"/>
      </rPr>
      <t xml:space="preserve"> </t>
    </r>
    <r>
      <rPr>
        <sz val="10.5"/>
        <color theme="1"/>
        <rFont val="ＭＳ 明朝"/>
        <family val="1"/>
        <charset val="128"/>
      </rPr>
      <t>回復期リハビリテーション病棟入院料５</t>
    </r>
  </si>
  <si>
    <r>
      <t>㉖</t>
    </r>
    <r>
      <rPr>
        <sz val="10.5"/>
        <color theme="1"/>
        <rFont val="Century"/>
        <family val="1"/>
      </rPr>
      <t xml:space="preserve"> </t>
    </r>
    <r>
      <rPr>
        <sz val="10.5"/>
        <color theme="1"/>
        <rFont val="ＭＳ 明朝"/>
        <family val="1"/>
        <charset val="128"/>
      </rPr>
      <t>地域包括ケア病棟入院料１　　　㉗</t>
    </r>
    <r>
      <rPr>
        <sz val="10.5"/>
        <color theme="1"/>
        <rFont val="Century"/>
        <family val="1"/>
      </rPr>
      <t xml:space="preserve"> </t>
    </r>
    <r>
      <rPr>
        <sz val="10.5"/>
        <color theme="1"/>
        <rFont val="ＭＳ 明朝"/>
        <family val="1"/>
        <charset val="128"/>
      </rPr>
      <t>地域包括ケア病棟入院料２</t>
    </r>
    <phoneticPr fontId="1"/>
  </si>
  <si>
    <r>
      <t>㉘</t>
    </r>
    <r>
      <rPr>
        <sz val="10.5"/>
        <color theme="1"/>
        <rFont val="Century"/>
        <family val="1"/>
      </rPr>
      <t xml:space="preserve"> </t>
    </r>
    <r>
      <rPr>
        <sz val="10.5"/>
        <color theme="1"/>
        <rFont val="ＭＳ 明朝"/>
        <family val="1"/>
        <charset val="128"/>
      </rPr>
      <t>地域包括ケア病棟入院料３　　　㉙</t>
    </r>
    <r>
      <rPr>
        <sz val="10.5"/>
        <color theme="1"/>
        <rFont val="Century"/>
        <family val="1"/>
      </rPr>
      <t xml:space="preserve"> </t>
    </r>
    <r>
      <rPr>
        <sz val="10.5"/>
        <color theme="1"/>
        <rFont val="ＭＳ 明朝"/>
        <family val="1"/>
        <charset val="128"/>
      </rPr>
      <t>地域包括ケア病棟入院料４</t>
    </r>
    <phoneticPr fontId="1"/>
  </si>
  <si>
    <r>
      <t>㉚</t>
    </r>
    <r>
      <rPr>
        <sz val="10.5"/>
        <color theme="1"/>
        <rFont val="Century"/>
        <family val="1"/>
      </rPr>
      <t xml:space="preserve"> </t>
    </r>
    <r>
      <rPr>
        <sz val="10.5"/>
        <color theme="1"/>
        <rFont val="ＭＳ 明朝"/>
        <family val="1"/>
        <charset val="128"/>
      </rPr>
      <t>特殊疾患病棟入院料１　　　　　㉛</t>
    </r>
    <r>
      <rPr>
        <sz val="10.5"/>
        <color theme="1"/>
        <rFont val="Century"/>
        <family val="1"/>
      </rPr>
      <t xml:space="preserve"> </t>
    </r>
    <r>
      <rPr>
        <sz val="10.5"/>
        <color theme="1"/>
        <rFont val="ＭＳ 明朝"/>
        <family val="1"/>
        <charset val="128"/>
      </rPr>
      <t>特殊疾患病棟入院料２</t>
    </r>
    <phoneticPr fontId="1"/>
  </si>
  <si>
    <r>
      <t>㉜</t>
    </r>
    <r>
      <rPr>
        <sz val="10.5"/>
        <color theme="1"/>
        <rFont val="Century"/>
        <family val="1"/>
      </rPr>
      <t xml:space="preserve"> </t>
    </r>
    <r>
      <rPr>
        <sz val="10.5"/>
        <color theme="1"/>
        <rFont val="ＭＳ 明朝"/>
        <family val="1"/>
        <charset val="128"/>
      </rPr>
      <t>緩和ケア病棟入院料１　　　　　㉝</t>
    </r>
    <r>
      <rPr>
        <sz val="10.5"/>
        <color theme="1"/>
        <rFont val="Century"/>
        <family val="1"/>
      </rPr>
      <t xml:space="preserve"> </t>
    </r>
    <r>
      <rPr>
        <sz val="10.5"/>
        <color theme="1"/>
        <rFont val="ＭＳ 明朝"/>
        <family val="1"/>
        <charset val="128"/>
      </rPr>
      <t>緩和ケア病棟入院料２</t>
    </r>
    <phoneticPr fontId="1"/>
  </si>
  <si>
    <r>
      <t>㉞</t>
    </r>
    <r>
      <rPr>
        <sz val="10.5"/>
        <color theme="1"/>
        <rFont val="Century"/>
        <family val="1"/>
      </rPr>
      <t xml:space="preserve"> </t>
    </r>
    <r>
      <rPr>
        <sz val="10.5"/>
        <color theme="1"/>
        <rFont val="ＭＳ 明朝"/>
        <family val="1"/>
        <charset val="128"/>
      </rPr>
      <t>精神科救急急性期医療入院料</t>
    </r>
    <phoneticPr fontId="1"/>
  </si>
  <si>
    <r>
      <t>㉟</t>
    </r>
    <r>
      <rPr>
        <sz val="10.5"/>
        <color theme="1"/>
        <rFont val="Century"/>
        <family val="1"/>
      </rPr>
      <t xml:space="preserve"> </t>
    </r>
    <r>
      <rPr>
        <sz val="10.5"/>
        <color theme="1"/>
        <rFont val="ＭＳ 明朝"/>
        <family val="1"/>
        <charset val="128"/>
      </rPr>
      <t>精神科急性期治療病棟入院料１　㊱</t>
    </r>
    <r>
      <rPr>
        <sz val="10.5"/>
        <color theme="1"/>
        <rFont val="Century"/>
        <family val="1"/>
      </rPr>
      <t xml:space="preserve"> </t>
    </r>
    <r>
      <rPr>
        <sz val="10.5"/>
        <color theme="1"/>
        <rFont val="ＭＳ 明朝"/>
        <family val="1"/>
        <charset val="128"/>
      </rPr>
      <t>精神科急性期治療病棟入院料２</t>
    </r>
    <phoneticPr fontId="1"/>
  </si>
  <si>
    <r>
      <t>㊲</t>
    </r>
    <r>
      <rPr>
        <sz val="10.5"/>
        <color theme="1"/>
        <rFont val="Century"/>
        <family val="1"/>
      </rPr>
      <t xml:space="preserve"> </t>
    </r>
    <r>
      <rPr>
        <sz val="10.5"/>
        <color theme="1"/>
        <rFont val="ＭＳ 明朝"/>
        <family val="1"/>
        <charset val="128"/>
      </rPr>
      <t>精神科救急・合併症入院料</t>
    </r>
    <phoneticPr fontId="1"/>
  </si>
  <si>
    <r>
      <t>㊳</t>
    </r>
    <r>
      <rPr>
        <sz val="10.5"/>
        <color theme="1"/>
        <rFont val="Century"/>
        <family val="1"/>
      </rPr>
      <t xml:space="preserve"> </t>
    </r>
    <r>
      <rPr>
        <sz val="10.5"/>
        <color theme="1"/>
        <rFont val="ＭＳ 明朝"/>
        <family val="1"/>
        <charset val="128"/>
      </rPr>
      <t>児童・思春期精神科入院医療管理料　㊴</t>
    </r>
    <r>
      <rPr>
        <sz val="10.5"/>
        <color theme="1"/>
        <rFont val="Century"/>
        <family val="1"/>
      </rPr>
      <t xml:space="preserve"> </t>
    </r>
    <r>
      <rPr>
        <sz val="10.5"/>
        <color theme="1"/>
        <rFont val="ＭＳ 明朝"/>
        <family val="1"/>
        <charset val="128"/>
      </rPr>
      <t>精神療養病棟入院料</t>
    </r>
    <phoneticPr fontId="1"/>
  </si>
  <si>
    <r>
      <t>㊵</t>
    </r>
    <r>
      <rPr>
        <sz val="10.5"/>
        <color theme="1"/>
        <rFont val="Century"/>
        <family val="1"/>
      </rPr>
      <t xml:space="preserve"> </t>
    </r>
    <r>
      <rPr>
        <sz val="10.5"/>
        <color theme="1"/>
        <rFont val="ＭＳ 明朝"/>
        <family val="1"/>
        <charset val="128"/>
      </rPr>
      <t>認知症治療病棟入院料１　　㊶</t>
    </r>
    <r>
      <rPr>
        <sz val="10.5"/>
        <color theme="1"/>
        <rFont val="Century"/>
        <family val="1"/>
      </rPr>
      <t xml:space="preserve"> </t>
    </r>
    <r>
      <rPr>
        <sz val="10.5"/>
        <color theme="1"/>
        <rFont val="ＭＳ 明朝"/>
        <family val="1"/>
        <charset val="128"/>
      </rPr>
      <t>認知症治療病棟入院料２</t>
    </r>
    <phoneticPr fontId="1"/>
  </si>
  <si>
    <r>
      <t>㊷</t>
    </r>
    <r>
      <rPr>
        <sz val="10.5"/>
        <color theme="1"/>
        <rFont val="Century"/>
        <family val="1"/>
      </rPr>
      <t xml:space="preserve"> </t>
    </r>
    <r>
      <rPr>
        <sz val="10.5"/>
        <color theme="1"/>
        <rFont val="ＭＳ 明朝"/>
        <family val="1"/>
        <charset val="128"/>
      </rPr>
      <t>特定一般病棟入院料１　</t>
    </r>
    <r>
      <rPr>
        <sz val="10.5"/>
        <color theme="1"/>
        <rFont val="Century"/>
        <family val="1"/>
      </rPr>
      <t xml:space="preserve">    </t>
    </r>
    <r>
      <rPr>
        <sz val="10.5"/>
        <color theme="1"/>
        <rFont val="ＭＳ 明朝"/>
        <family val="1"/>
        <charset val="128"/>
      </rPr>
      <t>㊸</t>
    </r>
    <r>
      <rPr>
        <sz val="10.5"/>
        <color theme="1"/>
        <rFont val="Century"/>
        <family val="1"/>
      </rPr>
      <t xml:space="preserve"> </t>
    </r>
    <r>
      <rPr>
        <sz val="10.5"/>
        <color theme="1"/>
        <rFont val="ＭＳ 明朝"/>
        <family val="1"/>
        <charset val="128"/>
      </rPr>
      <t>特定一般病棟入院料２　㊹</t>
    </r>
    <r>
      <rPr>
        <sz val="10.5"/>
        <color theme="1"/>
        <rFont val="Century"/>
        <family val="1"/>
      </rPr>
      <t xml:space="preserve"> </t>
    </r>
    <r>
      <rPr>
        <sz val="10.5"/>
        <color theme="1"/>
        <rFont val="ＭＳ 明朝"/>
        <family val="1"/>
        <charset val="128"/>
      </rPr>
      <t>地域移行機能強化病棟入院料</t>
    </r>
    <phoneticPr fontId="1"/>
  </si>
  <si>
    <r>
      <t>㊺</t>
    </r>
    <r>
      <rPr>
        <sz val="10.5"/>
        <color theme="1"/>
        <rFont val="Century"/>
        <family val="1"/>
      </rPr>
      <t xml:space="preserve"> </t>
    </r>
    <r>
      <rPr>
        <sz val="10.5"/>
        <color theme="1"/>
        <rFont val="ＭＳ 明朝"/>
        <family val="1"/>
        <charset val="128"/>
      </rPr>
      <t>特定機能病院リハビリテーション病棟入院料</t>
    </r>
    <phoneticPr fontId="1"/>
  </si>
  <si>
    <r>
      <t>7.</t>
    </r>
    <r>
      <rPr>
        <sz val="7"/>
        <color theme="1"/>
        <rFont val="ＭＳ 明朝"/>
        <family val="1"/>
        <charset val="128"/>
      </rPr>
      <t>  </t>
    </r>
    <r>
      <rPr>
        <sz val="7"/>
        <color theme="1"/>
        <rFont val="Times New Roman"/>
        <family val="1"/>
      </rPr>
      <t xml:space="preserve"> </t>
    </r>
    <r>
      <rPr>
        <sz val="10.5"/>
        <color theme="1"/>
        <rFont val="ＭＳ 明朝"/>
        <family val="1"/>
        <charset val="128"/>
      </rPr>
      <t>「看護師比率区分」欄は、令和５年６月の実績に基づき、該当するＡ～Ｄの記号を下記より選んで記載すること。</t>
    </r>
    <phoneticPr fontId="1"/>
  </si>
  <si>
    <t>看護師比率　</t>
    <phoneticPr fontId="1"/>
  </si>
  <si>
    <t>（看護職員の最小必要数に対する看護師の比率）</t>
    <phoneticPr fontId="1"/>
  </si>
  <si>
    <t>Ａ：70％以上　　Ｂ：40％以上70％未満　　Ｃ：20%以上40％未満　　Ｄ：20%未満</t>
    <phoneticPr fontId="1"/>
  </si>
  <si>
    <r>
      <rPr>
        <sz val="10.5"/>
        <color theme="1"/>
        <rFont val="ＭＳ 明朝"/>
        <family val="1"/>
        <charset val="128"/>
      </rPr>
      <t>※</t>
    </r>
    <r>
      <rPr>
        <u/>
        <sz val="10.5"/>
        <color theme="1"/>
        <rFont val="ＭＳ 明朝"/>
        <family val="1"/>
        <charset val="128"/>
      </rPr>
      <t>入院基本料については、６（１）の入院基本料①－１～⑧、⑩～⑫、⑭～⑯を選択した場合のみ記載すること。</t>
    </r>
    <phoneticPr fontId="1"/>
  </si>
  <si>
    <r>
      <rPr>
        <sz val="10.5"/>
        <color theme="1"/>
        <rFont val="ＭＳ 明朝"/>
        <family val="1"/>
        <charset val="128"/>
      </rPr>
      <t>※</t>
    </r>
    <r>
      <rPr>
        <u/>
        <sz val="10.5"/>
        <color theme="1"/>
        <rFont val="ＭＳ 明朝"/>
        <family val="1"/>
        <charset val="128"/>
      </rPr>
      <t>特定入院料については、６（２）の特定入院料㉑～㉛、㉟、㊱及び㊴～㊺を選択した場合のみ記載すること。</t>
    </r>
    <phoneticPr fontId="1"/>
  </si>
  <si>
    <r>
      <t>8.</t>
    </r>
    <r>
      <rPr>
        <sz val="7"/>
        <color theme="1"/>
        <rFont val="ＭＳ 明朝"/>
        <family val="1"/>
        <charset val="128"/>
      </rPr>
      <t>  </t>
    </r>
    <r>
      <rPr>
        <sz val="7"/>
        <color theme="1"/>
        <rFont val="Times New Roman"/>
        <family val="1"/>
      </rPr>
      <t xml:space="preserve"> </t>
    </r>
    <r>
      <rPr>
        <sz val="10.5"/>
        <color theme="1"/>
        <rFont val="ＭＳ 明朝"/>
        <family val="1"/>
        <charset val="128"/>
      </rPr>
      <t>「平均在院日数」欄は、</t>
    </r>
    <r>
      <rPr>
        <b/>
        <u/>
        <sz val="10.5"/>
        <color theme="1"/>
        <rFont val="ＭＳ 明朝"/>
        <family val="1"/>
        <charset val="128"/>
      </rPr>
      <t>全て</t>
    </r>
    <r>
      <rPr>
        <sz val="10.5"/>
        <color theme="1"/>
        <rFont val="ＭＳ 明朝"/>
        <family val="1"/>
        <charset val="128"/>
      </rPr>
      <t>の入院基本料と特定入院料について</t>
    </r>
    <r>
      <rPr>
        <b/>
        <u/>
        <sz val="10.5"/>
        <color theme="1"/>
        <rFont val="ＭＳ 明朝"/>
        <family val="1"/>
        <charset val="128"/>
      </rPr>
      <t>令和５年４月～６月の３か月の平均在院日数を記載</t>
    </r>
    <r>
      <rPr>
        <u/>
        <sz val="10.5"/>
        <color theme="1"/>
        <rFont val="ＭＳ 明朝"/>
        <family val="1"/>
        <charset val="128"/>
      </rPr>
      <t>すること</t>
    </r>
    <r>
      <rPr>
        <sz val="10.5"/>
        <color theme="1"/>
        <rFont val="ＭＳ 明朝"/>
        <family val="1"/>
        <charset val="128"/>
      </rPr>
      <t>。特定入院料に係る治療室又は病棟等については、当該治療室又は病棟における上記３か月間の平均在院日数を記載すること。</t>
    </r>
    <r>
      <rPr>
        <b/>
        <u/>
        <sz val="10.5"/>
        <color theme="1"/>
        <rFont val="ＭＳ 明朝"/>
        <family val="1"/>
        <charset val="128"/>
      </rPr>
      <t>なお、３か月間の入退院の数が０又は１の場合においては、分母を１として計算すること。</t>
    </r>
    <r>
      <rPr>
        <sz val="10.5"/>
        <color theme="1"/>
        <rFont val="ＭＳ 明朝"/>
        <family val="1"/>
        <charset val="128"/>
      </rPr>
      <t>また、算出方法については、各施設基準上の算出方法によること。</t>
    </r>
    <phoneticPr fontId="1"/>
  </si>
  <si>
    <r>
      <t>※特殊疾患入院医療管理料、小児入院医療管理料４、地域包括ケア入院医療管理料１～４（18、19、21～24行目）は、</t>
    </r>
    <r>
      <rPr>
        <u/>
        <sz val="10.5"/>
        <color theme="1"/>
        <rFont val="ＭＳ 明朝"/>
        <family val="1"/>
        <charset val="128"/>
      </rPr>
      <t>これらの管理料を届け出ている病室</t>
    </r>
    <r>
      <rPr>
        <sz val="10.5"/>
        <color theme="1"/>
        <rFont val="ＭＳ 明朝"/>
        <family val="1"/>
        <charset val="128"/>
      </rPr>
      <t>についての平均在院日数を記載すること。</t>
    </r>
  </si>
  <si>
    <r>
      <t>9.</t>
    </r>
    <r>
      <rPr>
        <sz val="7"/>
        <color theme="1"/>
        <rFont val="Times New Roman"/>
        <family val="1"/>
      </rPr>
      <t xml:space="preserve">   </t>
    </r>
    <r>
      <rPr>
        <sz val="10.5"/>
        <color theme="1"/>
        <rFont val="ＭＳ 明朝"/>
        <family val="1"/>
        <charset val="128"/>
      </rPr>
      <t>「在宅復帰率」欄は、入院基本料のうち、以下に該当する場合に記載すること。また、算出方法については、各施設基準上の算出方法によること。</t>
    </r>
  </si>
  <si>
    <t>※小数点第一位までの実数（小数点第二位切り捨て）を記載すること。</t>
    <rPh sb="25" eb="27">
      <t>キサイ</t>
    </rPh>
    <phoneticPr fontId="1"/>
  </si>
  <si>
    <t>㉖</t>
    <phoneticPr fontId="1"/>
  </si>
  <si>
    <t>㉗</t>
    <phoneticPr fontId="1"/>
  </si>
  <si>
    <t>㉘</t>
    <phoneticPr fontId="1"/>
  </si>
  <si>
    <t>㉙</t>
    <phoneticPr fontId="1"/>
  </si>
  <si>
    <t>㊺</t>
    <phoneticPr fontId="1"/>
  </si>
  <si>
    <r>
      <t>10.</t>
    </r>
    <r>
      <rPr>
        <sz val="7"/>
        <color theme="1"/>
        <rFont val="Times New Roman"/>
        <family val="1"/>
      </rPr>
      <t xml:space="preserve">  </t>
    </r>
    <r>
      <rPr>
        <sz val="10.5"/>
        <color theme="1"/>
        <rFont val="ＭＳ 明朝"/>
        <family val="1"/>
        <charset val="128"/>
      </rPr>
      <t>「病棟数」「許可病床数」「医療保険届出病床数」「稼働病床数」欄について</t>
    </r>
  </si>
  <si>
    <t>※新型コロナウイルス感染症に係る対応について</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</si>
  <si>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各地方厚生局へすでに「</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」を行い特定集中治療室管理料等と同等の人員配置とした病棟を運用している場合には、</t>
    </r>
    <r>
      <rPr>
        <b/>
        <u/>
        <sz val="10.5"/>
        <color theme="1"/>
        <rFont val="ＭＳ 明朝"/>
        <family val="1"/>
        <charset val="128"/>
      </rPr>
      <t>「本来の届出」</t>
    </r>
    <r>
      <rPr>
        <sz val="10.5"/>
        <color theme="1"/>
        <rFont val="ＭＳ 明朝"/>
        <family val="1"/>
        <charset val="128"/>
      </rPr>
      <t>欄に、</t>
    </r>
    <r>
      <rPr>
        <b/>
        <u/>
        <sz val="10.5"/>
        <color theme="1"/>
        <rFont val="ＭＳ 明朝"/>
        <family val="1"/>
        <charset val="128"/>
      </rPr>
      <t>本来届出を行っている病棟数、許可病床数、医療保険届出病床数</t>
    </r>
    <r>
      <rPr>
        <sz val="10.5"/>
        <color theme="1"/>
        <rFont val="ＭＳ 明朝"/>
        <family val="1"/>
        <charset val="128"/>
      </rPr>
      <t>を記載し、</t>
    </r>
    <r>
      <rPr>
        <b/>
        <u/>
        <sz val="10.5"/>
        <color theme="1"/>
        <rFont val="ＭＳ 明朝"/>
        <family val="1"/>
        <charset val="128"/>
      </rPr>
      <t>「簡易な報告（新型コロナ）」</t>
    </r>
    <r>
      <rPr>
        <sz val="10.5"/>
        <color theme="1"/>
        <rFont val="ＭＳ 明朝"/>
        <family val="1"/>
        <charset val="128"/>
      </rPr>
      <t>欄に、</t>
    </r>
    <r>
      <rPr>
        <b/>
        <u/>
        <sz val="10.5"/>
        <color theme="1"/>
        <rFont val="ＭＳ 明朝"/>
        <family val="1"/>
        <charset val="128"/>
      </rPr>
      <t>「簡易な報告」により運用している病棟数、医療保険届出病床数</t>
    </r>
    <r>
      <rPr>
        <sz val="10.5"/>
        <color theme="1"/>
        <rFont val="ＭＳ 明朝"/>
        <family val="1"/>
        <charset val="128"/>
      </rPr>
      <t>を記載すること。</t>
    </r>
    <rPh sb="52" eb="53">
      <t>シン</t>
    </rPh>
    <rPh sb="114" eb="116">
      <t>レイワ</t>
    </rPh>
    <rPh sb="117" eb="118">
      <t>ネン</t>
    </rPh>
    <rPh sb="119" eb="120">
      <t>ガツ</t>
    </rPh>
    <rPh sb="122" eb="123">
      <t>ニチ</t>
    </rPh>
    <rPh sb="123" eb="124">
      <t>ツ</t>
    </rPh>
    <rPh sb="124" eb="126">
      <t>ジム</t>
    </rPh>
    <rPh sb="126" eb="128">
      <t>レンラク</t>
    </rPh>
    <rPh sb="151" eb="152">
      <t>オコナ</t>
    </rPh>
    <phoneticPr fontId="1"/>
  </si>
  <si>
    <r>
      <t>　・上記の「簡易な報告」により運用している病棟がない場合には、</t>
    </r>
    <r>
      <rPr>
        <b/>
        <u/>
        <sz val="10.5"/>
        <color theme="1"/>
        <rFont val="ＭＳ 明朝"/>
        <family val="1"/>
        <charset val="128"/>
      </rPr>
      <t>「本来の届出」欄のみ</t>
    </r>
    <r>
      <rPr>
        <sz val="10.5"/>
        <color theme="1"/>
        <rFont val="ＭＳ 明朝"/>
        <family val="1"/>
        <charset val="128"/>
      </rPr>
      <t>に記載すること。</t>
    </r>
  </si>
  <si>
    <t>（例）急性期一般入院料１として40床届け出ているが、簡易な報告により、うち４床を特定集中治療室管理料１としている（従来から届け出ている特定集中治療管理料１の６床とあわせて、２病棟 計10床となる）場合</t>
    <rPh sb="67" eb="69">
      <t>トクテイ</t>
    </rPh>
    <rPh sb="69" eb="71">
      <t>シュウチュウ</t>
    </rPh>
    <rPh sb="71" eb="73">
      <t>チリョウ</t>
    </rPh>
    <rPh sb="73" eb="75">
      <t>カンリ</t>
    </rPh>
    <rPh sb="75" eb="76">
      <t>リョウ</t>
    </rPh>
    <phoneticPr fontId="1"/>
  </si>
  <si>
    <r>
      <t>※　なお、この場合、</t>
    </r>
    <r>
      <rPr>
        <b/>
        <u/>
        <sz val="10.5"/>
        <color theme="1"/>
        <rFont val="ＭＳ 明朝"/>
        <family val="1"/>
        <charset val="128"/>
      </rPr>
      <t>看護師比率区分、平均在院日数、在宅復帰率、稼働病床数、１日平均入院患者数、月平均１日看護職員配置数、夜勤時間帯の看護職員１人当たりの患者数、月平均１日看護補助者配置数、夜勤時間帯の看護補助者１人当たりの患者数については、「簡易な報告」により運用している病床分について記載すること</t>
    </r>
    <r>
      <rPr>
        <u/>
        <sz val="10.5"/>
        <color theme="1"/>
        <rFont val="ＭＳ 明朝"/>
        <family val="1"/>
        <charset val="128"/>
      </rPr>
      <t>。</t>
    </r>
    <r>
      <rPr>
        <sz val="10.5"/>
        <color theme="1"/>
        <rFont val="ＭＳ 明朝"/>
        <family val="1"/>
        <charset val="128"/>
      </rPr>
      <t>（上記例であれば、急性期一般入院料１は36床分、特定集中治療室管理料１は10床分についての実績を記載すればよく、「本来の届出」分と「簡易な報告」分とで分けて記載する等の必要はない。）</t>
    </r>
    <phoneticPr fontId="1"/>
  </si>
  <si>
    <r>
      <t>ž</t>
    </r>
    <r>
      <rPr>
        <sz val="7"/>
        <color theme="1"/>
        <rFont val="Times New Roman"/>
        <family val="1"/>
      </rPr>
      <t xml:space="preserve">   </t>
    </r>
    <r>
      <rPr>
        <sz val="10.5"/>
        <color theme="1"/>
        <rFont val="ＭＳ 明朝"/>
        <family val="1"/>
        <charset val="128"/>
      </rPr>
      <t>「病棟数」欄は、</t>
    </r>
    <r>
      <rPr>
        <b/>
        <u/>
        <sz val="10.5"/>
        <color theme="1"/>
        <rFont val="ＭＳ 明朝"/>
        <family val="1"/>
        <charset val="128"/>
      </rPr>
      <t>入院料ごとに看護単位としての病棟数を記載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</si>
  <si>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６（２）の特定入院料①～⑰については、</t>
    </r>
    <r>
      <rPr>
        <b/>
        <u/>
        <sz val="10.5"/>
        <color theme="1"/>
        <rFont val="ＭＳ 明朝"/>
        <family val="1"/>
        <charset val="128"/>
      </rPr>
      <t>病棟数の記載は要しない</t>
    </r>
    <r>
      <rPr>
        <sz val="10.5"/>
        <color theme="1"/>
        <rFont val="ＭＳ 明朝"/>
        <family val="1"/>
        <charset val="128"/>
      </rPr>
      <t>こと。</t>
    </r>
    <phoneticPr fontId="1"/>
  </si>
  <si>
    <r>
      <rPr>
        <sz val="10.5"/>
        <color theme="1"/>
        <rFont val="Wingdings"/>
        <charset val="2"/>
      </rPr>
      <t>ž</t>
    </r>
    <r>
      <rPr>
        <sz val="7"/>
        <color theme="1"/>
        <rFont val="Times New Roman"/>
        <family val="1"/>
      </rPr>
      <t>  </t>
    </r>
    <r>
      <rPr>
        <u/>
        <sz val="7"/>
        <color theme="1"/>
        <rFont val="Times New Roman"/>
        <family val="1"/>
      </rPr>
      <t xml:space="preserve"> </t>
    </r>
    <r>
      <rPr>
        <b/>
        <u/>
        <sz val="10.5"/>
        <color theme="1"/>
        <rFont val="ＭＳ 明朝"/>
        <family val="1"/>
        <charset val="128"/>
      </rPr>
      <t>入院基本料の病床数には、特殊疾患入院医療管理料、小児入院医療管理料４・５、及び地域包括ケア入院医療管理料１～４に係る病床数を含めて記載し、その他の特定入院料に係る病床数は含めない</t>
    </r>
    <r>
      <rPr>
        <u/>
        <sz val="10.5"/>
        <color theme="1"/>
        <rFont val="ＭＳ 明朝"/>
        <family val="1"/>
        <charset val="128"/>
      </rPr>
      <t>こと。</t>
    </r>
    <phoneticPr fontId="1"/>
  </si>
  <si>
    <r>
      <t>ž</t>
    </r>
    <r>
      <rPr>
        <sz val="7"/>
        <color theme="1"/>
        <rFont val="Times New Roman"/>
        <family val="1"/>
      </rPr>
      <t xml:space="preserve">   </t>
    </r>
    <r>
      <rPr>
        <b/>
        <u/>
        <sz val="10.5"/>
        <color theme="1"/>
        <rFont val="ＭＳ 明朝"/>
        <family val="1"/>
        <charset val="128"/>
      </rPr>
      <t>介護保険適用病床のみの病棟は、本報告から除く</t>
    </r>
    <r>
      <rPr>
        <sz val="10.5"/>
        <color theme="1"/>
        <rFont val="ＭＳ 明朝"/>
        <family val="1"/>
        <charset val="128"/>
      </rPr>
      <t>こと。（ただし、医療と介護の病床が一つの看護単位として混在している場合は、</t>
    </r>
    <r>
      <rPr>
        <u/>
        <sz val="10.5"/>
        <color theme="1"/>
        <rFont val="ＭＳ 明朝"/>
        <family val="1"/>
        <charset val="128"/>
      </rPr>
      <t>上段に介護病床を含む記載を、下段に医療病床のみを再掲として（　　）内に記載すること。）</t>
    </r>
    <phoneticPr fontId="1"/>
  </si>
  <si>
    <r>
      <t>ž</t>
    </r>
    <r>
      <rPr>
        <sz val="7"/>
        <color theme="1"/>
        <rFont val="Times New Roman"/>
        <family val="1"/>
      </rPr>
      <t xml:space="preserve">   </t>
    </r>
    <r>
      <rPr>
        <sz val="10.5"/>
        <color theme="1"/>
        <rFont val="ＭＳ 明朝"/>
        <family val="1"/>
        <charset val="128"/>
      </rPr>
      <t>感染症指定機関にあっては、感染症病床にかかる病棟数、許可病床数、医療保険届出病床数、稼働病床数について、</t>
    </r>
    <r>
      <rPr>
        <b/>
        <u/>
        <sz val="10.5"/>
        <color theme="1"/>
        <rFont val="ＭＳ 明朝"/>
        <family val="1"/>
        <charset val="128"/>
      </rPr>
      <t>再掲として（　　）内に記載すること</t>
    </r>
    <r>
      <rPr>
        <sz val="10.5"/>
        <color theme="1"/>
        <rFont val="ＭＳ 明朝"/>
        <family val="1"/>
        <charset val="128"/>
      </rPr>
      <t>。</t>
    </r>
    <phoneticPr fontId="1"/>
  </si>
  <si>
    <r>
      <t>ž</t>
    </r>
    <r>
      <rPr>
        <sz val="7"/>
        <color theme="1"/>
        <rFont val="Times New Roman"/>
        <family val="1"/>
      </rPr>
      <t xml:space="preserve">   </t>
    </r>
    <r>
      <rPr>
        <sz val="10.5"/>
        <color theme="1"/>
        <rFont val="ＭＳ 明朝"/>
        <family val="1"/>
        <charset val="128"/>
      </rPr>
      <t>「許可病床数」「医療保険届出病床数」「稼働病床数」欄は、それぞれ、医療法に基づく許可病床数、入院料等の届出を行った病床数（「療養病棟のうち介護病床を含む場合の全数」記載欄を除く）、使用を休止している病床を除いた実稼働病床数を記載すること。</t>
    </r>
    <phoneticPr fontId="1"/>
  </si>
  <si>
    <r>
      <t>ž</t>
    </r>
    <r>
      <rPr>
        <sz val="10.5"/>
        <color theme="1"/>
        <rFont val="ＭＳ Ｐゴシック"/>
        <family val="3"/>
        <charset val="128"/>
      </rPr>
      <t>　</t>
    </r>
    <r>
      <rPr>
        <sz val="10.5"/>
        <color theme="1"/>
        <rFont val="ＭＳ 明朝"/>
        <family val="1"/>
        <charset val="128"/>
      </rPr>
      <t>結核病棟などで</t>
    </r>
    <r>
      <rPr>
        <b/>
        <u/>
        <sz val="10.5"/>
        <color theme="1"/>
        <rFont val="ＭＳ 明朝"/>
        <family val="1"/>
        <charset val="128"/>
      </rPr>
      <t>休棟している病棟がある場合</t>
    </r>
    <r>
      <rPr>
        <sz val="10.5"/>
        <color theme="1"/>
        <rFont val="ＭＳ 明朝"/>
        <family val="1"/>
        <charset val="128"/>
      </rPr>
      <t>は、</t>
    </r>
    <r>
      <rPr>
        <b/>
        <u/>
        <sz val="10.5"/>
        <color theme="1"/>
        <rFont val="ＭＳ 明朝"/>
        <family val="1"/>
        <charset val="128"/>
      </rPr>
      <t>稼働病床数欄、１日平均入院患者数欄はゼロを記載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</si>
  <si>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結核病棟のうち入院患者数が30名以下で一般病棟等と一看護単位として届出を行っている場合は、病棟数、許可病床数、医療保険届出病床数及び稼働病床数の各欄は結核病床のみについて記載すること。</t>
    </r>
    <r>
      <rPr>
        <u/>
        <sz val="10.5"/>
        <color theme="1"/>
        <rFont val="ＭＳ 明朝"/>
        <family val="1"/>
        <charset val="128"/>
      </rPr>
      <t>（13行目）</t>
    </r>
    <phoneticPr fontId="1"/>
  </si>
  <si>
    <r>
      <t>･ 特殊疾患入院医療管理料、小児入院医療管理料４・５、地域包括ケア入院医療管理料１～４</t>
    </r>
    <r>
      <rPr>
        <u/>
        <sz val="10.5"/>
        <color theme="1"/>
        <rFont val="ＭＳ 明朝"/>
        <family val="1"/>
        <charset val="128"/>
      </rPr>
      <t>（18～24行目）</t>
    </r>
    <r>
      <rPr>
        <sz val="10.5"/>
        <color theme="1"/>
        <rFont val="ＭＳ 明朝"/>
        <family val="1"/>
        <charset val="128"/>
      </rPr>
      <t>は、</t>
    </r>
    <r>
      <rPr>
        <b/>
        <u/>
        <sz val="10.5"/>
        <color theme="1"/>
        <rFont val="ＭＳ 明朝"/>
        <family val="1"/>
        <charset val="128"/>
      </rPr>
      <t>これらの管理料を届け出ている病室</t>
    </r>
    <r>
      <rPr>
        <sz val="10.5"/>
        <color theme="1"/>
        <rFont val="ＭＳ 明朝"/>
        <family val="1"/>
        <charset val="128"/>
      </rPr>
      <t xml:space="preserve">についての届出病床数、稼働病床数及び１日平均入院患者数を再掲として記載すること。 </t>
    </r>
    <phoneticPr fontId="1"/>
  </si>
  <si>
    <r>
      <t>11.</t>
    </r>
    <r>
      <rPr>
        <sz val="7"/>
        <color theme="1"/>
        <rFont val="Times New Roman"/>
        <family val="1"/>
      </rPr>
      <t xml:space="preserve">  </t>
    </r>
    <r>
      <rPr>
        <sz val="10.5"/>
        <color theme="1"/>
        <rFont val="ＭＳ 明朝"/>
        <family val="1"/>
        <charset val="128"/>
      </rPr>
      <t>「１日平均入院患者数」欄は、</t>
    </r>
    <r>
      <rPr>
        <b/>
        <u/>
        <sz val="10.5"/>
        <color theme="1"/>
        <rFont val="ＭＳ 明朝"/>
        <family val="1"/>
        <charset val="128"/>
      </rPr>
      <t>直近１年間（令和４年７月から令和５年６月まで）の延べ入院患者数を延日数で除して得た数（算定開始から１年未満の場合は算定開始月から令和５年６月30日までの期間の平均入院患者数）を記載</t>
    </r>
    <r>
      <rPr>
        <sz val="10.5"/>
        <color theme="1"/>
        <rFont val="ＭＳ 明朝"/>
        <family val="1"/>
        <charset val="128"/>
      </rPr>
      <t>すること。</t>
    </r>
  </si>
  <si>
    <r>
      <t>※この場合、</t>
    </r>
    <r>
      <rPr>
        <b/>
        <u/>
        <sz val="10.5"/>
        <color theme="1"/>
        <rFont val="ＭＳ 明朝"/>
        <family val="1"/>
        <charset val="128"/>
      </rPr>
      <t>１人未満の端数は、切り上げる</t>
    </r>
    <r>
      <rPr>
        <sz val="10.5"/>
        <color theme="1"/>
        <rFont val="ＭＳ 明朝"/>
        <family val="1"/>
        <charset val="128"/>
      </rPr>
      <t>こと。</t>
    </r>
  </si>
  <si>
    <r>
      <t>※特殊疾患入院医療管理料、小児入院医療管理料４・５、地域包括ケア入院医療管理料１～４（18～24行目）は、</t>
    </r>
    <r>
      <rPr>
        <u/>
        <sz val="10.5"/>
        <color theme="1"/>
        <rFont val="ＭＳ 明朝"/>
        <family val="1"/>
        <charset val="128"/>
      </rPr>
      <t>これらの管理料を届け出ている病室</t>
    </r>
    <r>
      <rPr>
        <sz val="10.5"/>
        <color theme="1"/>
        <rFont val="ＭＳ 明朝"/>
        <family val="1"/>
        <charset val="128"/>
      </rPr>
      <t>の１日平均入院患者数を記載すること。</t>
    </r>
  </si>
  <si>
    <r>
      <t>12.</t>
    </r>
    <r>
      <rPr>
        <sz val="7"/>
        <color theme="1"/>
        <rFont val="Times New Roman"/>
        <family val="1"/>
      </rPr>
      <t xml:space="preserve">  </t>
    </r>
    <r>
      <rPr>
        <sz val="10.5"/>
        <color theme="1"/>
        <rFont val="ＭＳ 明朝"/>
        <family val="1"/>
        <charset val="128"/>
      </rPr>
      <t>「月平均１日看護職員配置数」欄について</t>
    </r>
  </si>
  <si>
    <t>令和５年６月の実績で、月平均１日当たりの看護職員数を記載すること。</t>
  </si>
  <si>
    <r>
      <t>※この場合、３交代勤務を標準として計算し、</t>
    </r>
    <r>
      <rPr>
        <b/>
        <u/>
        <sz val="10.5"/>
        <color theme="1"/>
        <rFont val="ＭＳ 明朝"/>
        <family val="1"/>
        <charset val="128"/>
      </rPr>
      <t>小数点第一位までの実数（小数点第二位切り捨て）を記載する</t>
    </r>
    <r>
      <rPr>
        <sz val="10.5"/>
        <color theme="1"/>
        <rFont val="ＭＳ 明朝"/>
        <family val="1"/>
        <charset val="128"/>
      </rPr>
      <t>こと。</t>
    </r>
  </si>
  <si>
    <r>
      <t>13.</t>
    </r>
    <r>
      <rPr>
        <sz val="7"/>
        <color theme="1"/>
        <rFont val="Times New Roman"/>
        <family val="1"/>
      </rPr>
      <t xml:space="preserve">  </t>
    </r>
    <r>
      <rPr>
        <sz val="10.5"/>
        <color theme="1"/>
        <rFont val="ＭＳ 明朝"/>
        <family val="1"/>
        <charset val="128"/>
      </rPr>
      <t>「夜勤時間帯の看護職員１人当たりの患者数」欄について</t>
    </r>
  </si>
  <si>
    <r>
      <t>令和５年６月の全ての入院基本料と特定入院料について、それぞれの実績で、夜勤時間帯の看護職員１人当たりの患者数について人数を計算し、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phoneticPr fontId="1"/>
  </si>
  <si>
    <r>
      <t>14.</t>
    </r>
    <r>
      <rPr>
        <sz val="7"/>
        <color theme="1"/>
        <rFont val="Times New Roman"/>
        <family val="1"/>
      </rPr>
      <t xml:space="preserve">  </t>
    </r>
    <r>
      <rPr>
        <sz val="10.5"/>
        <color theme="1"/>
        <rFont val="ＭＳ 明朝"/>
        <family val="1"/>
        <charset val="128"/>
      </rPr>
      <t>「月平均１日看護補助者配置数」欄について</t>
    </r>
  </si>
  <si>
    <r>
      <t>令和５年６月の実績で、月平均１日当たりの看護補助者数</t>
    </r>
    <r>
      <rPr>
        <u/>
        <sz val="10.5"/>
        <color theme="1"/>
        <rFont val="ＭＳ 明朝"/>
        <family val="1"/>
        <charset val="128"/>
      </rPr>
      <t>（</t>
    </r>
    <r>
      <rPr>
        <b/>
        <u/>
        <sz val="10.5"/>
        <color theme="1"/>
        <rFont val="ＭＳ 明朝"/>
        <family val="1"/>
        <charset val="128"/>
      </rPr>
      <t>みなしは除く</t>
    </r>
    <r>
      <rPr>
        <u/>
        <sz val="10.5"/>
        <color theme="1"/>
        <rFont val="ＭＳ 明朝"/>
        <family val="1"/>
        <charset val="128"/>
      </rPr>
      <t>）</t>
    </r>
    <r>
      <rPr>
        <sz val="10.5"/>
        <color theme="1"/>
        <rFont val="ＭＳ 明朝"/>
        <family val="1"/>
        <charset val="128"/>
      </rPr>
      <t>を記載すること。</t>
    </r>
  </si>
  <si>
    <r>
      <t>※この場合、３交代勤務を標準として計算し、</t>
    </r>
    <r>
      <rPr>
        <b/>
        <u/>
        <sz val="10.5"/>
        <color theme="1"/>
        <rFont val="ＭＳ 明朝"/>
        <family val="1"/>
        <charset val="128"/>
      </rPr>
      <t>小数点第一位までの実数（小数点第二位切り捨て）を記載</t>
    </r>
    <r>
      <rPr>
        <sz val="10.5"/>
        <color theme="1"/>
        <rFont val="ＭＳ 明朝"/>
        <family val="1"/>
        <charset val="128"/>
      </rPr>
      <t>すること。</t>
    </r>
  </si>
  <si>
    <r>
      <t>15.</t>
    </r>
    <r>
      <rPr>
        <sz val="7"/>
        <color theme="1"/>
        <rFont val="Times New Roman"/>
        <family val="1"/>
      </rPr>
      <t xml:space="preserve">  </t>
    </r>
    <r>
      <rPr>
        <sz val="10.5"/>
        <color theme="1"/>
        <rFont val="ＭＳ 明朝"/>
        <family val="1"/>
        <charset val="128"/>
      </rPr>
      <t>「夜勤時間帯の看護補助者１人当たりの患者数」欄について</t>
    </r>
  </si>
  <si>
    <r>
      <t>令和５年６月の入院基本料と特定入院料について、それぞれの実績で、夜勤時間帯の看護補助者１人当たりの患者数について人数を計算し、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</si>
  <si>
    <r>
      <t>（過去１年間の１日平均入院患者数／月平均１日当たり夜間看護補助者配置数（</t>
    </r>
    <r>
      <rPr>
        <b/>
        <sz val="10.5"/>
        <color theme="1"/>
        <rFont val="ＭＳ 明朝"/>
        <family val="1"/>
        <charset val="128"/>
      </rPr>
      <t>みなしは除く</t>
    </r>
    <r>
      <rPr>
        <sz val="10.5"/>
        <color theme="1"/>
        <rFont val="ＭＳ 明朝"/>
        <family val="1"/>
        <charset val="128"/>
      </rPr>
      <t>）＊）</t>
    </r>
  </si>
  <si>
    <t>特定入院料の病棟についても、記載すること。また、看護補助者の配置実績がない場合は、「０」と記載すること。</t>
    <phoneticPr fontId="1"/>
  </si>
  <si>
    <r>
      <t>16.</t>
    </r>
    <r>
      <rPr>
        <sz val="7"/>
        <color theme="1"/>
        <rFont val="Times New Roman"/>
        <family val="1"/>
      </rPr>
      <t xml:space="preserve">  </t>
    </r>
    <r>
      <rPr>
        <sz val="10.5"/>
        <color theme="1"/>
        <rFont val="ＭＳ 明朝"/>
        <family val="1"/>
        <charset val="128"/>
      </rPr>
      <t>「急性期看護補助体制加算/看護補助加算」欄は、それぞれ該当するものを下記の番号により記載すること。</t>
    </r>
  </si>
  <si>
    <t>③25対１急性期看護補助体制加算（看護補助者５割未満）</t>
    <phoneticPr fontId="1"/>
  </si>
  <si>
    <t>④50対１急性期看護補助体制加算　　　⑤75対１急性期看護補助体制加算</t>
    <phoneticPr fontId="1"/>
  </si>
  <si>
    <t>⑥看護補助加算１（30対１）　⑦看護補助加算２（50対１）　⑧看護補助加算３（75対１）</t>
    <phoneticPr fontId="1"/>
  </si>
  <si>
    <t>※地域一般病棟入院料及び看護職員配置が13対１、15対１、18対１、20対１の届出区分の入院料においては、①、⑥、⑦、⑧のみ選択できる。</t>
    <rPh sb="1" eb="3">
      <t>チイキ</t>
    </rPh>
    <rPh sb="3" eb="5">
      <t>イッパン</t>
    </rPh>
    <rPh sb="5" eb="7">
      <t>ビョウトウ</t>
    </rPh>
    <rPh sb="7" eb="10">
      <t>ニュウインリョウ</t>
    </rPh>
    <rPh sb="10" eb="11">
      <t>オヨ</t>
    </rPh>
    <rPh sb="12" eb="14">
      <t>カンゴ</t>
    </rPh>
    <rPh sb="14" eb="16">
      <t>ショクイン</t>
    </rPh>
    <rPh sb="16" eb="18">
      <t>ハイチ</t>
    </rPh>
    <rPh sb="21" eb="22">
      <t>タイ</t>
    </rPh>
    <rPh sb="26" eb="27">
      <t>タイ</t>
    </rPh>
    <rPh sb="31" eb="32">
      <t>タイ</t>
    </rPh>
    <rPh sb="36" eb="37">
      <t>タイ</t>
    </rPh>
    <rPh sb="39" eb="41">
      <t>トドケデ</t>
    </rPh>
    <rPh sb="41" eb="43">
      <t>クブン</t>
    </rPh>
    <rPh sb="44" eb="47">
      <t>ニュウインリョウ</t>
    </rPh>
    <rPh sb="62" eb="64">
      <t>センタク</t>
    </rPh>
    <phoneticPr fontId="1"/>
  </si>
  <si>
    <t>※障害者施設等入院基本料（７対１、10対１）においては、①又は⑨のみ選択できる。</t>
    <rPh sb="1" eb="4">
      <t>ショウガイシャ</t>
    </rPh>
    <rPh sb="4" eb="6">
      <t>シセツ</t>
    </rPh>
    <rPh sb="6" eb="7">
      <t>ナド</t>
    </rPh>
    <rPh sb="7" eb="9">
      <t>ニュウイン</t>
    </rPh>
    <rPh sb="9" eb="12">
      <t>キホンリョウ</t>
    </rPh>
    <rPh sb="14" eb="15">
      <t>タイ</t>
    </rPh>
    <rPh sb="19" eb="20">
      <t>タイ</t>
    </rPh>
    <rPh sb="29" eb="30">
      <t>マタ</t>
    </rPh>
    <rPh sb="34" eb="36">
      <t>センタク</t>
    </rPh>
    <phoneticPr fontId="1"/>
  </si>
  <si>
    <r>
      <t>17.</t>
    </r>
    <r>
      <rPr>
        <sz val="7"/>
        <color theme="1"/>
        <rFont val="Times New Roman"/>
        <family val="1"/>
      </rPr>
      <t xml:space="preserve">  </t>
    </r>
    <r>
      <rPr>
        <sz val="10.5"/>
        <color theme="1"/>
        <rFont val="ＭＳ 明朝"/>
        <family val="1"/>
        <charset val="128"/>
      </rPr>
      <t>「夜間急性期看護補助体制加算/夜間75対１看護補助加算」欄は、それぞれ該当するものを下記の番号により記載すること。</t>
    </r>
  </si>
  <si>
    <r>
      <t>18.</t>
    </r>
    <r>
      <rPr>
        <sz val="7"/>
        <color theme="1"/>
        <rFont val="Times New Roman"/>
        <family val="1"/>
      </rPr>
      <t xml:space="preserve">  </t>
    </r>
    <r>
      <rPr>
        <sz val="10.5"/>
        <color theme="1"/>
        <rFont val="ＭＳ 明朝"/>
        <family val="1"/>
        <charset val="128"/>
      </rPr>
      <t>「看護職員夜間配置加算」欄は、該当するものを下記の①～⑥の番号により記載すること。</t>
    </r>
  </si>
  <si>
    <r>
      <t>⑥看護職員夜間配置加算</t>
    </r>
    <r>
      <rPr>
        <sz val="8"/>
        <color theme="1"/>
        <rFont val="ＭＳ 明朝"/>
        <family val="1"/>
        <charset val="128"/>
      </rPr>
      <t>（地域包括ケア病棟入院料、精神科救急急性期医療入院料、精神科救急・合併症入院料）</t>
    </r>
  </si>
  <si>
    <r>
      <t>19.</t>
    </r>
    <r>
      <rPr>
        <sz val="7"/>
        <color theme="1"/>
        <rFont val="Times New Roman"/>
        <family val="1"/>
      </rPr>
      <t xml:space="preserve">  </t>
    </r>
    <r>
      <rPr>
        <sz val="10.5"/>
        <color theme="1"/>
        <rFont val="ＭＳ 明朝"/>
        <family val="1"/>
        <charset val="128"/>
      </rPr>
      <t>「夜間看護体制加算」欄は、それぞれ該当するものを下記の番号により記載すること。</t>
    </r>
  </si>
  <si>
    <t>※②急性期看護補助体制加算は、「17.夜間急性期看護補助体制加算/夜間75対１看護補助加算」において②～④の場合のみ選択できる。</t>
    <rPh sb="2" eb="5">
      <t>キュウセイキ</t>
    </rPh>
    <rPh sb="5" eb="7">
      <t>カンゴ</t>
    </rPh>
    <rPh sb="7" eb="9">
      <t>ホジョ</t>
    </rPh>
    <rPh sb="9" eb="11">
      <t>タイセイ</t>
    </rPh>
    <rPh sb="11" eb="13">
      <t>カサン</t>
    </rPh>
    <rPh sb="19" eb="21">
      <t>ヤカン</t>
    </rPh>
    <rPh sb="21" eb="24">
      <t>キュウセイキ</t>
    </rPh>
    <rPh sb="24" eb="26">
      <t>カンゴ</t>
    </rPh>
    <rPh sb="26" eb="28">
      <t>ホジョ</t>
    </rPh>
    <rPh sb="28" eb="30">
      <t>タイセイ</t>
    </rPh>
    <rPh sb="30" eb="32">
      <t>カサン</t>
    </rPh>
    <rPh sb="33" eb="35">
      <t>ヤカン</t>
    </rPh>
    <rPh sb="37" eb="38">
      <t>タイ</t>
    </rPh>
    <rPh sb="39" eb="41">
      <t>カンゴ</t>
    </rPh>
    <rPh sb="41" eb="43">
      <t>ホジョ</t>
    </rPh>
    <rPh sb="43" eb="45">
      <t>カサン</t>
    </rPh>
    <rPh sb="54" eb="56">
      <t>バアイ</t>
    </rPh>
    <rPh sb="58" eb="60">
      <t>センタク</t>
    </rPh>
    <phoneticPr fontId="1"/>
  </si>
  <si>
    <t>※③看護補助加算は、「16．急性期看護補助体制加算/看護補助加算」において⑥～⑧の場合のみ選択できる。</t>
    <rPh sb="2" eb="4">
      <t>カンゴ</t>
    </rPh>
    <rPh sb="4" eb="6">
      <t>ホジョ</t>
    </rPh>
    <rPh sb="6" eb="8">
      <t>カサン</t>
    </rPh>
    <rPh sb="14" eb="17">
      <t>キュウセイキ</t>
    </rPh>
    <rPh sb="17" eb="19">
      <t>カンゴ</t>
    </rPh>
    <rPh sb="19" eb="21">
      <t>ホジョ</t>
    </rPh>
    <rPh sb="21" eb="23">
      <t>タイセイ</t>
    </rPh>
    <rPh sb="23" eb="25">
      <t>カサン</t>
    </rPh>
    <rPh sb="26" eb="28">
      <t>カンゴ</t>
    </rPh>
    <rPh sb="28" eb="30">
      <t>ホジョ</t>
    </rPh>
    <rPh sb="30" eb="32">
      <t>カサン</t>
    </rPh>
    <rPh sb="41" eb="43">
      <t>バアイ</t>
    </rPh>
    <rPh sb="45" eb="47">
      <t>センタク</t>
    </rPh>
    <phoneticPr fontId="1"/>
  </si>
  <si>
    <t>※④障害者施設等入院基本料は、「16．急性期看護補助加算/看護補助加算」において⑨の場合のみ選択できる。</t>
    <rPh sb="2" eb="5">
      <t>ショウガイシャ</t>
    </rPh>
    <rPh sb="5" eb="7">
      <t>シセツ</t>
    </rPh>
    <rPh sb="7" eb="8">
      <t>トウ</t>
    </rPh>
    <rPh sb="8" eb="10">
      <t>ニュウイン</t>
    </rPh>
    <rPh sb="10" eb="13">
      <t>キホンリョウ</t>
    </rPh>
    <rPh sb="19" eb="22">
      <t>キュウセイキ</t>
    </rPh>
    <rPh sb="22" eb="24">
      <t>カンゴ</t>
    </rPh>
    <rPh sb="24" eb="26">
      <t>ホジョ</t>
    </rPh>
    <rPh sb="26" eb="28">
      <t>カサン</t>
    </rPh>
    <rPh sb="29" eb="31">
      <t>カンゴ</t>
    </rPh>
    <rPh sb="31" eb="33">
      <t>ホジョ</t>
    </rPh>
    <rPh sb="33" eb="35">
      <t>カサン</t>
    </rPh>
    <rPh sb="42" eb="44">
      <t>バアイ</t>
    </rPh>
    <rPh sb="46" eb="48">
      <t>センタク</t>
    </rPh>
    <phoneticPr fontId="1"/>
  </si>
  <si>
    <r>
      <t>20.</t>
    </r>
    <r>
      <rPr>
        <sz val="7"/>
        <color theme="1"/>
        <rFont val="ＭＳ 明朝"/>
        <family val="1"/>
        <charset val="128"/>
      </rPr>
      <t> </t>
    </r>
    <r>
      <rPr>
        <sz val="7"/>
        <color theme="1"/>
        <rFont val="Times New Roman"/>
        <family val="1"/>
      </rPr>
      <t xml:space="preserve"> </t>
    </r>
    <r>
      <rPr>
        <sz val="10.5"/>
        <color theme="1"/>
        <rFont val="ＭＳ 明朝"/>
        <family val="1"/>
        <charset val="128"/>
      </rPr>
      <t>「夜間における看護業務の負担軽減に資する業務管理等に関する項目」欄は、以下のいずれかの加算を届け出ている場合に、該当する取組について夜間看護体制の評価項目の番号を</t>
    </r>
    <r>
      <rPr>
        <b/>
        <u/>
        <sz val="10.5"/>
        <color theme="1"/>
        <rFont val="ＭＳ 明朝"/>
        <family val="1"/>
        <charset val="128"/>
      </rPr>
      <t>全て</t>
    </r>
    <r>
      <rPr>
        <sz val="10.5"/>
        <color theme="1"/>
        <rFont val="ＭＳ 明朝"/>
        <family val="1"/>
        <charset val="128"/>
      </rPr>
      <t>選択し、記載すること。</t>
    </r>
    <rPh sb="40" eb="42">
      <t>イカ</t>
    </rPh>
    <rPh sb="48" eb="50">
      <t>カサン</t>
    </rPh>
    <rPh sb="51" eb="52">
      <t>トド</t>
    </rPh>
    <rPh sb="53" eb="54">
      <t>デ</t>
    </rPh>
    <rPh sb="57" eb="59">
      <t>バアイ</t>
    </rPh>
    <rPh sb="61" eb="63">
      <t>ガイトウ</t>
    </rPh>
    <rPh sb="65" eb="67">
      <t>トリクミ</t>
    </rPh>
    <rPh sb="71" eb="73">
      <t>ヤカン</t>
    </rPh>
    <rPh sb="73" eb="75">
      <t>カンゴ</t>
    </rPh>
    <rPh sb="75" eb="77">
      <t>タイセイ</t>
    </rPh>
    <rPh sb="78" eb="80">
      <t>ヒョウカ</t>
    </rPh>
    <rPh sb="80" eb="82">
      <t>コウモク</t>
    </rPh>
    <rPh sb="83" eb="85">
      <t>バンゴウ</t>
    </rPh>
    <rPh sb="86" eb="87">
      <t>スベ</t>
    </rPh>
    <rPh sb="88" eb="90">
      <t>センタク</t>
    </rPh>
    <rPh sb="92" eb="94">
      <t>キサイ</t>
    </rPh>
    <phoneticPr fontId="1"/>
  </si>
  <si>
    <r>
      <t>21.</t>
    </r>
    <r>
      <rPr>
        <sz val="7"/>
        <color theme="1"/>
        <rFont val="Times New Roman"/>
        <family val="1"/>
      </rPr>
      <t xml:space="preserve">  </t>
    </r>
    <r>
      <rPr>
        <sz val="10.5"/>
        <color theme="1"/>
        <rFont val="ＭＳ 明朝"/>
        <family val="1"/>
        <charset val="128"/>
      </rPr>
      <t>「地域包括ケア入院医療管理料１、２、３及び４」については、当該病室がある病棟に☑を付すこと。</t>
    </r>
  </si>
  <si>
    <t>22.  「新型コロナ対応の影響」欄について</t>
    <phoneticPr fontId="1"/>
  </si>
  <si>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の有無の選択により、該当するものを下記表の①～④の番号により記載すること。</t>
    <rPh sb="1" eb="3">
      <t>シンガタ</t>
    </rPh>
    <rPh sb="14" eb="18">
      <t>カンセンショウホウ</t>
    </rPh>
    <rPh sb="18" eb="19">
      <t>ジョウ</t>
    </rPh>
    <rPh sb="20" eb="22">
      <t>イチ</t>
    </rPh>
    <rPh sb="24" eb="26">
      <t>ヘンコウ</t>
    </rPh>
    <rPh sb="27" eb="28">
      <t>トモナ</t>
    </rPh>
    <rPh sb="29" eb="31">
      <t>シセツ</t>
    </rPh>
    <rPh sb="31" eb="33">
      <t>キジュン</t>
    </rPh>
    <rPh sb="33" eb="34">
      <t>トウ</t>
    </rPh>
    <rPh sb="35" eb="36">
      <t>カン</t>
    </rPh>
    <rPh sb="38" eb="41">
      <t>リンジテキ</t>
    </rPh>
    <rPh sb="42" eb="44">
      <t>トリアツカ</t>
    </rPh>
    <rPh sb="51" eb="53">
      <t>レイワ</t>
    </rPh>
    <rPh sb="54" eb="55">
      <t>ネン</t>
    </rPh>
    <rPh sb="56" eb="57">
      <t>ガツ</t>
    </rPh>
    <rPh sb="58" eb="59">
      <t>ニチ</t>
    </rPh>
    <rPh sb="59" eb="60">
      <t>ツ</t>
    </rPh>
    <rPh sb="60" eb="62">
      <t>ジム</t>
    </rPh>
    <rPh sb="62" eb="64">
      <t>レンラク</t>
    </rPh>
    <rPh sb="70" eb="72">
      <t>シンガタ</t>
    </rPh>
    <rPh sb="79" eb="82">
      <t>カンセンショウ</t>
    </rPh>
    <rPh sb="82" eb="84">
      <t>カンジャ</t>
    </rPh>
    <rPh sb="84" eb="85">
      <t>トウ</t>
    </rPh>
    <rPh sb="86" eb="87">
      <t>ウ</t>
    </rPh>
    <rPh sb="88" eb="89">
      <t>イ</t>
    </rPh>
    <rPh sb="91" eb="93">
      <t>ホケン</t>
    </rPh>
    <rPh sb="93" eb="95">
      <t>イリョウ</t>
    </rPh>
    <rPh sb="95" eb="97">
      <t>キカン</t>
    </rPh>
    <rPh sb="101" eb="103">
      <t>シセツ</t>
    </rPh>
    <rPh sb="103" eb="105">
      <t>キジュン</t>
    </rPh>
    <rPh sb="105" eb="106">
      <t>トウ</t>
    </rPh>
    <rPh sb="107" eb="110">
      <t>リンジテキ</t>
    </rPh>
    <rPh sb="111" eb="113">
      <t>トリアツカ</t>
    </rPh>
    <rPh sb="115" eb="116">
      <t>シメ</t>
    </rPh>
    <rPh sb="121" eb="123">
      <t>イカ</t>
    </rPh>
    <rPh sb="130" eb="132">
      <t>ガイトウ</t>
    </rPh>
    <rPh sb="133" eb="135">
      <t>ウム</t>
    </rPh>
    <rPh sb="136" eb="138">
      <t>センタク</t>
    </rPh>
    <rPh sb="142" eb="144">
      <t>ガイトウ</t>
    </rPh>
    <rPh sb="149" eb="151">
      <t>カキ</t>
    </rPh>
    <rPh sb="151" eb="152">
      <t>ヒョウ</t>
    </rPh>
    <rPh sb="157" eb="159">
      <t>バンゴウ</t>
    </rPh>
    <rPh sb="162" eb="164">
      <t>キサイ</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</si>
  <si>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</si>
  <si>
    <t>※以下のア～ウに該当する場合は、「ア～ウに該当する」を選択すること。</t>
    <phoneticPr fontId="1"/>
  </si>
  <si>
    <t>ア　新型コロナウイルス感染症患者を受け入れた保険医療機関</t>
    <phoneticPr fontId="1"/>
  </si>
  <si>
    <t>ウ　新型コロナウイルス感染症に感染し出勤ができない職員が在籍する保険医療機関等</t>
    <phoneticPr fontId="1"/>
  </si>
  <si>
    <r>
      <t>（２）</t>
    </r>
    <r>
      <rPr>
        <b/>
        <u/>
        <sz val="10.5"/>
        <color theme="1"/>
        <rFont val="ＭＳ 明朝"/>
        <family val="1"/>
        <charset val="128"/>
      </rPr>
      <t>新型コロナ対応による施設基準等</t>
    </r>
    <r>
      <rPr>
        <b/>
        <sz val="10.5"/>
        <color theme="1"/>
        <rFont val="ＭＳ 明朝"/>
        <family val="1"/>
        <charset val="128"/>
      </rPr>
      <t>の状況</t>
    </r>
    <rPh sb="19" eb="21">
      <t>ジョウキョウ</t>
    </rPh>
    <phoneticPr fontId="1"/>
  </si>
  <si>
    <t>※以下のいずれかの臨時的な取扱いの適応となっているか否か及び施設基準を満たしているか否かを選択すること。</t>
    <rPh sb="26" eb="27">
      <t>イナ</t>
    </rPh>
    <rPh sb="28" eb="29">
      <t>オヨ</t>
    </rPh>
    <rPh sb="30" eb="32">
      <t>シセツ</t>
    </rPh>
    <rPh sb="32" eb="34">
      <t>キジュン</t>
    </rPh>
    <rPh sb="35" eb="36">
      <t>ミ</t>
    </rPh>
    <rPh sb="42" eb="43">
      <t>イナ</t>
    </rPh>
    <rPh sb="45" eb="47">
      <t>センタク</t>
    </rPh>
    <phoneticPr fontId="1"/>
  </si>
  <si>
    <r>
      <t>・</t>
    </r>
    <r>
      <rPr>
        <u/>
        <sz val="10.5"/>
        <color theme="1"/>
        <rFont val="ＭＳ 明朝"/>
        <family val="1"/>
        <charset val="128"/>
      </rPr>
      <t>許可病床数を超過する入院患者数</t>
    </r>
    <r>
      <rPr>
        <sz val="10.5"/>
        <color theme="1"/>
        <rFont val="ＭＳ 明朝"/>
        <family val="1"/>
        <charset val="128"/>
      </rPr>
      <t>について、減額措置の適用としないこと。</t>
    </r>
  </si>
  <si>
    <r>
      <t>・</t>
    </r>
    <r>
      <rPr>
        <u/>
        <sz val="10.5"/>
        <color theme="1"/>
        <rFont val="ＭＳ 明朝"/>
        <family val="1"/>
        <charset val="128"/>
      </rPr>
      <t>１日当たり勤務する看護要員の数</t>
    </r>
    <r>
      <rPr>
        <sz val="10.5"/>
        <color theme="1"/>
        <rFont val="ＭＳ 明朝"/>
        <family val="1"/>
        <charset val="128"/>
      </rPr>
      <t>、</t>
    </r>
    <r>
      <rPr>
        <u/>
        <sz val="10.5"/>
        <color theme="1"/>
        <rFont val="ＭＳ 明朝"/>
        <family val="1"/>
        <charset val="128"/>
      </rPr>
      <t>看護要員の数と入院患者の比率</t>
    </r>
    <r>
      <rPr>
        <sz val="10.5"/>
        <color theme="1"/>
        <rFont val="ＭＳ 明朝"/>
        <family val="1"/>
        <charset val="128"/>
      </rPr>
      <t>並びに</t>
    </r>
    <r>
      <rPr>
        <u/>
        <sz val="10.5"/>
        <color theme="1"/>
        <rFont val="ＭＳ 明朝"/>
        <family val="1"/>
        <charset val="128"/>
      </rPr>
      <t>看護師及び准看護師の数に対する看護師の比率</t>
    </r>
    <r>
      <rPr>
        <sz val="10.5"/>
        <color theme="1"/>
        <rFont val="ＭＳ 明朝"/>
        <family val="1"/>
        <charset val="128"/>
      </rPr>
      <t>について、１割以上の一時的な変動があった場合においても、変更の届け出を行わなくてもよいものとすること。</t>
    </r>
  </si>
  <si>
    <r>
      <t>・</t>
    </r>
    <r>
      <rPr>
        <u/>
        <sz val="10.5"/>
        <color theme="1"/>
        <rFont val="ＭＳ 明朝"/>
        <family val="1"/>
        <charset val="128"/>
      </rPr>
      <t>平均在院日数</t>
    </r>
    <r>
      <rPr>
        <sz val="10.5"/>
        <color theme="1"/>
        <rFont val="ＭＳ 明朝"/>
        <family val="1"/>
        <charset val="128"/>
      </rPr>
      <t>及び</t>
    </r>
    <r>
      <rPr>
        <u/>
        <sz val="10.5"/>
        <color theme="1"/>
        <rFont val="ＭＳ 明朝"/>
        <family val="1"/>
        <charset val="128"/>
      </rPr>
      <t>在宅復帰率</t>
    </r>
    <r>
      <rPr>
        <sz val="10.5"/>
        <color theme="1"/>
        <rFont val="ＭＳ 明朝"/>
        <family val="1"/>
        <charset val="128"/>
      </rPr>
      <t>について、施設基準の要件を満たさなくなった場合においても、直ちに施設基準の変更の届出を行わなくてよい。</t>
    </r>
  </si>
  <si>
    <t>記載
番号</t>
    <rPh sb="3" eb="5">
      <t>バンゴウ</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</si>
  <si>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phoneticPr fontId="1"/>
  </si>
  <si>
    <r>
      <t>（２）</t>
    </r>
    <r>
      <rPr>
        <b/>
        <u/>
        <sz val="10.5"/>
        <color theme="1"/>
        <rFont val="ＭＳ 明朝"/>
        <family val="1"/>
        <charset val="128"/>
      </rPr>
      <t>新型コロナ対応による施設基準等</t>
    </r>
    <r>
      <rPr>
        <sz val="10.5"/>
        <color theme="1"/>
        <rFont val="ＭＳ 明朝"/>
        <family val="1"/>
        <charset val="128"/>
      </rPr>
      <t>の状況</t>
    </r>
    <phoneticPr fontId="1"/>
  </si>
  <si>
    <r>
      <t>ア～ウに該当</t>
    </r>
    <r>
      <rPr>
        <b/>
        <sz val="10.5"/>
        <color theme="1"/>
        <rFont val="ＭＳ 明朝"/>
        <family val="1"/>
        <charset val="128"/>
      </rPr>
      <t>する</t>
    </r>
    <phoneticPr fontId="1"/>
  </si>
  <si>
    <t>満たしていない</t>
    <rPh sb="0" eb="1">
      <t>ミ</t>
    </rPh>
    <phoneticPr fontId="1"/>
  </si>
  <si>
    <t>満たしている</t>
    <rPh sb="0" eb="1">
      <t>ミ</t>
    </rPh>
    <phoneticPr fontId="1"/>
  </si>
  <si>
    <r>
      <t>ア～ウに該当</t>
    </r>
    <r>
      <rPr>
        <b/>
        <sz val="10.5"/>
        <color theme="1"/>
        <rFont val="ＭＳ 明朝"/>
        <family val="1"/>
        <charset val="128"/>
      </rPr>
      <t>しない</t>
    </r>
    <phoneticPr fontId="1"/>
  </si>
  <si>
    <r>
      <t>※「新型コロナ対応により施設基準等を満たしていない場合」に該当する</t>
    </r>
    <r>
      <rPr>
        <b/>
        <u/>
        <sz val="10.5"/>
        <color theme="1"/>
        <rFont val="ＭＳ 明朝"/>
        <family val="1"/>
        <charset val="128"/>
      </rPr>
      <t>①又は③</t>
    </r>
    <r>
      <rPr>
        <sz val="10.5"/>
        <color theme="1"/>
        <rFont val="ＭＳ 明朝"/>
        <family val="1"/>
        <charset val="128"/>
      </rPr>
      <t>を記載した場合は、以下の項目について、施設基準等を満たしていない値が記載されていても</t>
    </r>
    <r>
      <rPr>
        <b/>
        <u/>
        <sz val="10.5"/>
        <color theme="1"/>
        <rFont val="ＭＳ 明朝"/>
        <family val="1"/>
        <charset val="128"/>
      </rPr>
      <t>地方厚生（支）局各都府県事務所の確認対象とはならない</t>
    </r>
    <r>
      <rPr>
        <sz val="10.5"/>
        <color theme="1"/>
        <rFont val="ＭＳ 明朝"/>
        <family val="1"/>
        <charset val="128"/>
      </rPr>
      <t>ことを申し添える。</t>
    </r>
  </si>
  <si>
    <r>
      <t>・</t>
    </r>
    <r>
      <rPr>
        <u/>
        <sz val="10.5"/>
        <color theme="1"/>
        <rFont val="ＭＳ 明朝"/>
        <family val="1"/>
        <charset val="128"/>
      </rPr>
      <t>看護師比率区分</t>
    </r>
    <r>
      <rPr>
        <sz val="10.5"/>
        <color theme="1"/>
        <rFont val="ＭＳ 明朝"/>
        <family val="1"/>
        <charset val="128"/>
      </rPr>
      <t>　・</t>
    </r>
    <r>
      <rPr>
        <u/>
        <sz val="10.5"/>
        <color theme="1"/>
        <rFont val="ＭＳ 明朝"/>
        <family val="1"/>
        <charset val="128"/>
      </rPr>
      <t>平均在院日数</t>
    </r>
    <r>
      <rPr>
        <sz val="10.5"/>
        <color theme="1"/>
        <rFont val="ＭＳ 明朝"/>
        <family val="1"/>
        <charset val="128"/>
      </rPr>
      <t>　・</t>
    </r>
    <r>
      <rPr>
        <u/>
        <sz val="10.5"/>
        <color theme="1"/>
        <rFont val="ＭＳ 明朝"/>
        <family val="1"/>
        <charset val="128"/>
      </rPr>
      <t>在宅復帰率</t>
    </r>
    <r>
      <rPr>
        <sz val="10.5"/>
        <color theme="1"/>
        <rFont val="ＭＳ 明朝"/>
        <family val="1"/>
        <charset val="128"/>
      </rPr>
      <t>　・</t>
    </r>
    <r>
      <rPr>
        <u/>
        <sz val="10.5"/>
        <color theme="1"/>
        <rFont val="ＭＳ 明朝"/>
        <family val="1"/>
        <charset val="128"/>
      </rPr>
      <t>稼働病床数</t>
    </r>
    <r>
      <rPr>
        <sz val="10.5"/>
        <color theme="1"/>
        <rFont val="ＭＳ 明朝"/>
        <family val="1"/>
        <charset val="128"/>
      </rPr>
      <t>　・</t>
    </r>
    <r>
      <rPr>
        <u/>
        <sz val="10.5"/>
        <color theme="1"/>
        <rFont val="ＭＳ 明朝"/>
        <family val="1"/>
        <charset val="128"/>
      </rPr>
      <t>１日平均入院患者数</t>
    </r>
    <phoneticPr fontId="1"/>
  </si>
  <si>
    <r>
      <t>・</t>
    </r>
    <r>
      <rPr>
        <u/>
        <sz val="10.5"/>
        <color theme="1"/>
        <rFont val="ＭＳ 明朝"/>
        <family val="1"/>
        <charset val="128"/>
      </rPr>
      <t>月平均１日看護職員配置数</t>
    </r>
    <r>
      <rPr>
        <sz val="10.5"/>
        <color theme="1"/>
        <rFont val="ＭＳ 明朝"/>
        <family val="1"/>
        <charset val="128"/>
      </rPr>
      <t>　　　・</t>
    </r>
    <r>
      <rPr>
        <u/>
        <sz val="10.5"/>
        <color theme="1"/>
        <rFont val="ＭＳ 明朝"/>
        <family val="1"/>
        <charset val="128"/>
      </rPr>
      <t>夜勤時間帯の看護職員１人当たりの患者数</t>
    </r>
  </si>
  <si>
    <r>
      <t>・</t>
    </r>
    <r>
      <rPr>
        <u/>
        <sz val="10.5"/>
        <color theme="1"/>
        <rFont val="ＭＳ 明朝"/>
        <family val="1"/>
        <charset val="128"/>
      </rPr>
      <t>月平均１日看護補助者配置数</t>
    </r>
    <r>
      <rPr>
        <sz val="10.5"/>
        <color theme="1"/>
        <rFont val="ＭＳ 明朝"/>
        <family val="1"/>
        <charset val="128"/>
      </rPr>
      <t>　　・</t>
    </r>
    <r>
      <rPr>
        <u/>
        <sz val="10.5"/>
        <color theme="1"/>
        <rFont val="ＭＳ 明朝"/>
        <family val="1"/>
        <charset val="128"/>
      </rPr>
      <t>夜勤時間帯の看護補助者１人当たりの患者数</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</si>
  <si>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様式10」と同様に記載</t>
    </r>
    <r>
      <rPr>
        <sz val="10.5"/>
        <color theme="1"/>
        <rFont val="ＭＳ 明朝"/>
        <family val="1"/>
        <charset val="128"/>
      </rPr>
      <t>すること。</t>
    </r>
    <phoneticPr fontId="1"/>
  </si>
  <si>
    <r>
      <t>※</t>
    </r>
    <r>
      <rPr>
        <b/>
        <u/>
        <sz val="10.5"/>
        <color theme="1"/>
        <rFont val="ＭＳ 明朝"/>
        <family val="1"/>
        <charset val="128"/>
      </rPr>
      <t>特別入院基本料を算定している病棟の記載は不要である。</t>
    </r>
    <r>
      <rPr>
        <sz val="10.5"/>
        <color theme="1"/>
        <rFont val="ＭＳ 明朝"/>
        <family val="1"/>
        <charset val="128"/>
      </rPr>
      <t>また、「医療資源の少ない地域の場合」の場合、</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</si>
  <si>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r>
      <t>※一般病棟、結核病棟ともに、届出病床数や患者数には、</t>
    </r>
    <r>
      <rPr>
        <u/>
        <sz val="10.5"/>
        <color theme="1"/>
        <rFont val="ＭＳ 明朝"/>
        <family val="1"/>
        <charset val="128"/>
      </rPr>
      <t>特定入院料に係る病床数及び患者数を含めない</t>
    </r>
    <r>
      <rPr>
        <sz val="10.5"/>
        <color theme="1"/>
        <rFont val="ＭＳ 明朝"/>
        <family val="1"/>
        <charset val="128"/>
      </rPr>
      <t>こと。特殊疾患入院医療管理料、小児入院医療管理料４・５、地域包括ケア入院医療管理料１～４の病室に係る患者についても</t>
    </r>
    <r>
      <rPr>
        <u/>
        <sz val="10.5"/>
        <color theme="1"/>
        <rFont val="ＭＳ 明朝"/>
        <family val="1"/>
        <charset val="128"/>
      </rPr>
      <t>病床数及び患者数を含めない</t>
    </r>
    <r>
      <rPr>
        <sz val="10.5"/>
        <color theme="1"/>
        <rFont val="ＭＳ 明朝"/>
        <family val="1"/>
        <charset val="128"/>
      </rPr>
      <t>こと。</t>
    </r>
    <phoneticPr fontId="1"/>
  </si>
  <si>
    <r>
      <t>23.</t>
    </r>
    <r>
      <rPr>
        <sz val="7"/>
        <color theme="1"/>
        <rFont val="ＭＳ 明朝"/>
        <family val="1"/>
        <charset val="128"/>
      </rPr>
      <t> </t>
    </r>
    <r>
      <rPr>
        <sz val="7"/>
        <color theme="1"/>
        <rFont val="Times New Roman"/>
        <family val="1"/>
      </rPr>
      <t xml:space="preserve"> </t>
    </r>
    <r>
      <rPr>
        <sz val="10.5"/>
        <color theme="1"/>
        <rFont val="ＭＳ 明朝"/>
        <family val="1"/>
        <charset val="128"/>
      </rPr>
      <t>「一般病棟、結核病棟」の「令和５年７月１日現在の届出区分」について</t>
    </r>
    <phoneticPr fontId="1"/>
  </si>
  <si>
    <t>（１） 「令和５年7月１日現在の届出区分」欄には、それぞれ該当するものを下記の①～⑤の番号により記載すること。ただし、「結核病棟」において一般病棟と結核病棟を併せて１看護単位としている場合には、「一般病棟」のみに記載すること。</t>
  </si>
  <si>
    <t>入院基本料等</t>
    <phoneticPr fontId="1"/>
  </si>
  <si>
    <t>②－１ 地域一般入院料１</t>
    <phoneticPr fontId="1"/>
  </si>
  <si>
    <r>
      <t xml:space="preserve">（２） </t>
    </r>
    <r>
      <rPr>
        <b/>
        <u/>
        <sz val="10.5"/>
        <color theme="1"/>
        <rFont val="ＭＳ 明朝"/>
        <family val="1"/>
        <charset val="128"/>
      </rPr>
      <t>一般病棟のうち、「④－１特定機能病院入院基本料（一般病棟）の10対１入院基本料」、「④－２専門病院入院基本料の10対１入院基本料」又は「⑤専門病院入院基本料の13対１入院基本料」を選択した場合は、「看護必要度加算・一般病棟看護必要度評価加算」欄に、該当するものを下記の①～⑤の番号により記載すること。</t>
    </r>
  </si>
  <si>
    <t>①看護必要度加算１　　　　②看護必要度加算２　　　　③看護必要度加算３</t>
    <phoneticPr fontId="1"/>
  </si>
  <si>
    <t>④一般病棟看護必要度評価加算　　　　　　　　　　　　⑤いずれも届出なし</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</si>
  <si>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」を行い特定集中治療室管理料等と同等の人員配置とした病棟を運用している場合であっても、</t>
    </r>
    <r>
      <rPr>
        <b/>
        <u/>
        <sz val="10.5"/>
        <color theme="1"/>
        <rFont val="ＭＳ 明朝"/>
        <family val="1"/>
        <charset val="128"/>
      </rPr>
      <t>本来の届出による届出病床数を記載する</t>
    </r>
    <r>
      <rPr>
        <sz val="10.5"/>
        <color theme="1"/>
        <rFont val="ＭＳ 明朝"/>
        <family val="1"/>
        <charset val="128"/>
      </rPr>
      <t>こと。</t>
    </r>
    <phoneticPr fontId="1"/>
  </si>
  <si>
    <t>26． 「入院患者の状況」については、令和５年４月～６月の状況について記載すること。「重症度、医療・看護必要度の評価票」欄において、「Ⅱ」を選択した場合は、「入院患者の状況」の記載は不要である。</t>
  </si>
  <si>
    <r>
      <t>※</t>
    </r>
    <r>
      <rPr>
        <b/>
        <u/>
        <sz val="10.5"/>
        <color theme="1"/>
        <rFont val="ＭＳ 明朝"/>
        <family val="1"/>
        <charset val="128"/>
      </rPr>
      <t>一般病棟と結核病棟を併せて１看護単位の場合、重症度、医療・看護必要度の算出は、結核病棟の入院患者を一般病棟の入院患者とみなし合わせて計算しても、別々に計算しても差し支えない。</t>
    </r>
    <phoneticPr fontId="1"/>
  </si>
  <si>
    <t>※評価に用いた一般病棟用の重症度、医療・看護必要度の評価票について、令和５年４月～６月の間に、Ⅰ又はⅡの評価票のどちらかを連続して用いて評価していない場合は、直近で連続３月間同じ評価票で評価した際の数字を記載すること。</t>
    <phoneticPr fontId="1"/>
  </si>
  <si>
    <r>
      <t>(c) 「③ 重症度、医療・看護必要度の基準を満たす患者の割合」欄については、</t>
    </r>
    <r>
      <rPr>
        <b/>
        <u/>
        <sz val="10.5"/>
        <color theme="1"/>
        <rFont val="ＭＳ 明朝"/>
        <family val="1"/>
        <charset val="128"/>
      </rPr>
      <t>小数点第一位までの実数（小数点第二位切り捨て）を記載</t>
    </r>
    <r>
      <rPr>
        <sz val="10.5"/>
        <color theme="1"/>
        <rFont val="ＭＳ 明朝"/>
        <family val="1"/>
        <charset val="128"/>
      </rPr>
      <t>すること。</t>
    </r>
  </si>
  <si>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」を行い特定集中治療室管理料等と同等の人員配置とした病棟を運用している場合は、</t>
    </r>
    <r>
      <rPr>
        <b/>
        <u/>
        <sz val="10.5"/>
        <color theme="1"/>
        <rFont val="ＭＳ 明朝"/>
        <family val="1"/>
        <charset val="128"/>
      </rPr>
      <t>「簡易な報告」による特定集中治療室管理料等の患者として入院している患者については、「① 入院患者延べ数」「② ①のうち重症度、医療・看護必要度の基準を満たす患者の延べ数」から除外する</t>
    </r>
    <r>
      <rPr>
        <sz val="10.5"/>
        <color theme="1"/>
        <rFont val="ＭＳ 明朝"/>
        <family val="1"/>
        <charset val="128"/>
      </rPr>
      <t>こと。</t>
    </r>
    <phoneticPr fontId="1"/>
  </si>
  <si>
    <r>
      <t>27． 「</t>
    </r>
    <r>
      <rPr>
        <b/>
        <u/>
        <sz val="10.5"/>
        <color theme="1"/>
        <rFont val="ＭＳ 明朝"/>
        <family val="1"/>
        <charset val="128"/>
      </rPr>
      <t>新型コロナ対応の影響</t>
    </r>
    <r>
      <rPr>
        <sz val="10.5"/>
        <color theme="1"/>
        <rFont val="ＭＳ 明朝"/>
        <family val="1"/>
        <charset val="128"/>
      </rPr>
      <t>」欄について</t>
    </r>
  </si>
  <si>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有無、該当するものを下記表の①～④の番号により、いずれかひとつに☑を付すこと。</t>
    <rPh sb="9" eb="12">
      <t>カンセンショウ</t>
    </rPh>
    <phoneticPr fontId="1"/>
  </si>
  <si>
    <r>
      <t>（２）</t>
    </r>
    <r>
      <rPr>
        <b/>
        <u/>
        <sz val="10.5"/>
        <color theme="1"/>
        <rFont val="ＭＳ 明朝"/>
        <family val="1"/>
        <charset val="128"/>
      </rPr>
      <t>新型コロナ対応による施設基準等</t>
    </r>
    <r>
      <rPr>
        <b/>
        <sz val="10.5"/>
        <color theme="1"/>
        <rFont val="ＭＳ 明朝"/>
        <family val="1"/>
        <charset val="128"/>
      </rPr>
      <t>の状況</t>
    </r>
    <rPh sb="3" eb="5">
      <t>シンガタ</t>
    </rPh>
    <rPh sb="8" eb="10">
      <t>タイオウ</t>
    </rPh>
    <rPh sb="13" eb="15">
      <t>シセツ</t>
    </rPh>
    <rPh sb="15" eb="17">
      <t>キジュン</t>
    </rPh>
    <rPh sb="17" eb="18">
      <t>トウ</t>
    </rPh>
    <rPh sb="19" eb="21">
      <t>ジョウキョウ</t>
    </rPh>
    <phoneticPr fontId="1"/>
  </si>
  <si>
    <t>※以下の臨時的な取扱いの適応となっているか否か及び施設基準を満たしているか否かを選択すること。</t>
    <rPh sb="1" eb="3">
      <t>イカ</t>
    </rPh>
    <rPh sb="4" eb="7">
      <t>リンジテキ</t>
    </rPh>
    <rPh sb="8" eb="10">
      <t>トリアツカ</t>
    </rPh>
    <rPh sb="12" eb="14">
      <t>テキオウ</t>
    </rPh>
    <rPh sb="21" eb="22">
      <t>イナ</t>
    </rPh>
    <rPh sb="23" eb="24">
      <t>オヨ</t>
    </rPh>
    <rPh sb="25" eb="27">
      <t>シセツ</t>
    </rPh>
    <rPh sb="27" eb="29">
      <t>キジュン</t>
    </rPh>
    <rPh sb="30" eb="31">
      <t>ミ</t>
    </rPh>
    <rPh sb="37" eb="38">
      <t>イナ</t>
    </rPh>
    <rPh sb="40" eb="42">
      <t>センタク</t>
    </rPh>
    <phoneticPr fontId="1"/>
  </si>
  <si>
    <r>
      <t>・</t>
    </r>
    <r>
      <rPr>
        <u/>
        <sz val="10.5"/>
        <color theme="1"/>
        <rFont val="ＭＳ 明朝"/>
        <family val="1"/>
        <charset val="128"/>
      </rPr>
      <t>重症度、医療・看護必要度</t>
    </r>
    <r>
      <rPr>
        <sz val="10.5"/>
        <color theme="1"/>
        <rFont val="ＭＳ 明朝"/>
        <family val="1"/>
        <charset val="128"/>
      </rPr>
      <t>について、施設基準の要件を満たさなくなった場合においても、変更の届出を行わなくてよいものとすること。</t>
    </r>
  </si>
  <si>
    <r>
      <t>・</t>
    </r>
    <r>
      <rPr>
        <u/>
        <sz val="10.5"/>
        <color theme="1"/>
        <rFont val="ＭＳ 明朝"/>
        <family val="1"/>
        <charset val="128"/>
      </rPr>
      <t>重症度、医療・看護必要度の基準を満たす患者の割合</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</si>
  <si>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様式５の４」と同様に記載</t>
    </r>
    <r>
      <rPr>
        <sz val="10.5"/>
        <color theme="1"/>
        <rFont val="ＭＳ 明朝"/>
        <family val="1"/>
        <charset val="128"/>
      </rPr>
      <t>すること。なお、「医療資源の少ない地域の場合」及び療養病棟入院料１又は２と療養病棟入院基本料の注11を併せて届出している場合は、</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</si>
  <si>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t>28． 「１．一般病棟入院基本料等」及び「２．療養病棟入院基本料」の届出区分欄には、下記の①～⑤及び⑩～⑫により全て記載すること。</t>
    <phoneticPr fontId="1"/>
  </si>
  <si>
    <t>１．一般病棟</t>
    <phoneticPr fontId="1"/>
  </si>
  <si>
    <t>（一般病棟入院基本料、特定機能病院入院基本料（一般病棟に限る）、専門病院入院基本料）</t>
  </si>
  <si>
    <t>※「１．一般病棟入院基本料」及び「２．療養病棟入院基本料」以外の入院基本料の病棟（別紙様式１－１の14行目以降を含む）、特定入院料及び特別入院基本料を算定している病棟は、以下30～33及び35の患者数について、「３．１及び２以外を算定する病棟等」欄に、該当する病棟の患者数を合計した値を記載すること。なお、特殊疾患入院医療管理料、小児入院医療管理料４・５、地域包括ケア入院医療管理料１～４の病室に係る患者についても「３．１及び２以外の病棟」欄に含めること。</t>
    <rPh sb="41" eb="43">
      <t>ベッシ</t>
    </rPh>
    <rPh sb="43" eb="45">
      <t>ヨウシキ</t>
    </rPh>
    <rPh sb="51" eb="52">
      <t>ギョウ</t>
    </rPh>
    <rPh sb="52" eb="53">
      <t>メ</t>
    </rPh>
    <rPh sb="53" eb="55">
      <t>イコウ</t>
    </rPh>
    <rPh sb="56" eb="57">
      <t>フク</t>
    </rPh>
    <phoneticPr fontId="1"/>
  </si>
  <si>
    <r>
      <t>29． 「① 入院患者数（令和５年６月１日の入院患者数）」欄（以下、「①</t>
    </r>
    <r>
      <rPr>
        <sz val="10.5"/>
        <color theme="1"/>
        <rFont val="Century"/>
        <family val="1"/>
      </rPr>
      <t xml:space="preserve"> </t>
    </r>
    <r>
      <rPr>
        <sz val="10.5"/>
        <color theme="1"/>
        <rFont val="ＭＳ 明朝"/>
        <family val="1"/>
        <charset val="128"/>
      </rPr>
      <t>入院患者数」とする）については、「１．一般病棟」及び「２．療養病棟」欄は届出入院基本料ごとに、「３．１．及び２．以外の病棟」欄は「１」と「２」の数を除いた</t>
    </r>
    <r>
      <rPr>
        <b/>
        <u/>
        <sz val="10.5"/>
        <color theme="1"/>
        <rFont val="ＭＳ 明朝"/>
        <family val="1"/>
        <charset val="128"/>
      </rPr>
      <t>令和５年６月１日現在の総入院患者数</t>
    </r>
    <r>
      <rPr>
        <sz val="10.5"/>
        <color theme="1"/>
        <rFont val="ＭＳ 明朝"/>
        <family val="1"/>
        <charset val="128"/>
      </rPr>
      <t>を記載すること。なお、該当がない場合は０名と記載すること（</t>
    </r>
    <r>
      <rPr>
        <u/>
        <sz val="10.5"/>
        <color theme="1"/>
        <rFont val="ＭＳ 明朝"/>
        <family val="1"/>
        <charset val="128"/>
      </rPr>
      <t>当該日の入院または入院予定患者は含めないが、当該日の退院または退院予定患者は含める</t>
    </r>
    <r>
      <rPr>
        <sz val="10.5"/>
        <color theme="1"/>
        <rFont val="ＭＳ 明朝"/>
        <family val="1"/>
        <charset val="128"/>
      </rPr>
      <t>）。</t>
    </r>
    <phoneticPr fontId="1"/>
  </si>
  <si>
    <r>
      <t>30． 「② ①のうち、ｄ１以上の褥瘡を有していた患者数（褥瘡保有者数）」欄（以下、「②</t>
    </r>
    <r>
      <rPr>
        <sz val="10.5"/>
        <color theme="1"/>
        <rFont val="Century"/>
        <family val="1"/>
      </rPr>
      <t xml:space="preserve"> </t>
    </r>
    <r>
      <rPr>
        <sz val="10.5"/>
        <color theme="1"/>
        <rFont val="ＭＳ 明朝"/>
        <family val="1"/>
        <charset val="128"/>
      </rPr>
      <t>褥瘡保有者数」とする）については、「①</t>
    </r>
    <r>
      <rPr>
        <sz val="10.5"/>
        <color theme="1"/>
        <rFont val="Century"/>
        <family val="1"/>
      </rPr>
      <t xml:space="preserve"> </t>
    </r>
    <r>
      <rPr>
        <sz val="10.5"/>
        <color theme="1"/>
        <rFont val="ＭＳ 明朝"/>
        <family val="1"/>
        <charset val="128"/>
      </rPr>
      <t>入院患者数」のうち、</t>
    </r>
    <r>
      <rPr>
        <b/>
        <sz val="10.5"/>
        <color theme="1"/>
        <rFont val="ＭＳ 明朝"/>
        <family val="1"/>
        <charset val="128"/>
      </rPr>
      <t>令和５年６月１日</t>
    </r>
    <r>
      <rPr>
        <sz val="10.5"/>
        <color theme="1"/>
        <rFont val="ＭＳ 明朝"/>
        <family val="1"/>
        <charset val="128"/>
      </rPr>
      <t>時点において、DESIGN-R 2020分類ｄ１以上の褥瘡を有する患者数を記載すること（１名の患者が複数の褥瘡を有していても、患者１名として数える）。</t>
    </r>
    <phoneticPr fontId="1"/>
  </si>
  <si>
    <r>
      <t>31． 「③ ②のうち、入院時に既に褥瘡を有していた患者数（入院時褥瘡保有者数）」欄（以下、「③ 入院時褥瘡保有者数」とする）については、「②</t>
    </r>
    <r>
      <rPr>
        <sz val="10.5"/>
        <color theme="1"/>
        <rFont val="Century"/>
        <family val="1"/>
      </rPr>
      <t xml:space="preserve"> </t>
    </r>
    <r>
      <rPr>
        <sz val="10.5"/>
        <color theme="1"/>
        <rFont val="ＭＳ 明朝"/>
        <family val="1"/>
        <charset val="128"/>
      </rPr>
      <t>褥瘡保有者数」のうち、入院時に、既にDESIGN-R 2020分類ｄ１以上の褥瘡を有していた患者数を記載すること（１名の患者が複数の褥瘡を有していても、患者数１名として数える）。</t>
    </r>
    <phoneticPr fontId="1"/>
  </si>
  <si>
    <r>
      <t>32． 「④ ②のうち、入院中に新たに褥瘡が発生した患者数（※</t>
    </r>
    <r>
      <rPr>
        <b/>
        <u/>
        <sz val="10.5"/>
        <color theme="1"/>
        <rFont val="ＭＳ 明朝"/>
        <family val="1"/>
        <charset val="128"/>
      </rPr>
      <t>②－③の患者数</t>
    </r>
    <r>
      <rPr>
        <sz val="10.5"/>
        <color theme="1"/>
        <rFont val="ＭＳ 明朝"/>
        <family val="1"/>
        <charset val="128"/>
      </rPr>
      <t>）」欄（以下、「④ ②－③の患者数」とする）については、「②</t>
    </r>
    <r>
      <rPr>
        <sz val="10.5"/>
        <color theme="1"/>
        <rFont val="Century"/>
        <family val="1"/>
      </rPr>
      <t xml:space="preserve"> </t>
    </r>
    <r>
      <rPr>
        <sz val="10.5"/>
        <color theme="1"/>
        <rFont val="ＭＳ 明朝"/>
        <family val="1"/>
        <charset val="128"/>
      </rPr>
      <t>褥瘡保有者数」から「③ 入院時褥瘡保有者数」を減じた数を記載すること。④が</t>
    </r>
    <r>
      <rPr>
        <b/>
        <u/>
        <sz val="10.5"/>
        <color theme="1"/>
        <rFont val="ＭＳ 明朝"/>
        <family val="1"/>
        <charset val="128"/>
      </rPr>
      <t>ゼロの場合は「０」を必ず記載</t>
    </r>
    <r>
      <rPr>
        <sz val="10.5"/>
        <color theme="1"/>
        <rFont val="ＭＳ 明朝"/>
        <family val="1"/>
        <charset val="128"/>
      </rPr>
      <t>すること。</t>
    </r>
    <phoneticPr fontId="1"/>
  </si>
  <si>
    <t>33． 「⑤ 体圧分散マットレス等に関する体制の整備状況」欄については、必ず記載すること。体圧分散マットレス等をレンタルしている場合は、「保有している」の欄には記載せず、「その他」にチェックし自由記載にその旨を記載すること。自由記載については文章での簡潔な回答を記載すること。</t>
    <rPh sb="45" eb="47">
      <t>タイアツ</t>
    </rPh>
    <rPh sb="47" eb="49">
      <t>ブンサン</t>
    </rPh>
    <rPh sb="54" eb="55">
      <t>トウ</t>
    </rPh>
    <rPh sb="64" eb="66">
      <t>バアイ</t>
    </rPh>
    <rPh sb="69" eb="71">
      <t>ホユウ</t>
    </rPh>
    <rPh sb="77" eb="78">
      <t>ラン</t>
    </rPh>
    <rPh sb="80" eb="82">
      <t>キサイ</t>
    </rPh>
    <rPh sb="88" eb="89">
      <t>タ</t>
    </rPh>
    <rPh sb="96" eb="98">
      <t>ジユウ</t>
    </rPh>
    <rPh sb="98" eb="100">
      <t>キサイ</t>
    </rPh>
    <rPh sb="103" eb="104">
      <t>ムネ</t>
    </rPh>
    <rPh sb="105" eb="107">
      <t>キサイ</t>
    </rPh>
    <rPh sb="112" eb="114">
      <t>ジユウ</t>
    </rPh>
    <rPh sb="114" eb="116">
      <t>キサイ</t>
    </rPh>
    <rPh sb="121" eb="123">
      <t>ブンショウ</t>
    </rPh>
    <rPh sb="125" eb="127">
      <t>カンケツ</t>
    </rPh>
    <rPh sb="128" eb="130">
      <t>カイトウ</t>
    </rPh>
    <rPh sb="131" eb="133">
      <t>キサイ</t>
    </rPh>
    <phoneticPr fontId="1"/>
  </si>
  <si>
    <t>34． 「⑥ 褥瘡の重症度」欄については、「③ 入院時に既に褥瘡を有していた患者数」の入院時の褥瘡の重症度、「④ 入院中に新たに褥瘡が発生した患者数（②－③の患者数）」の発見時の重症度を、それぞれ記載すること。</t>
    <phoneticPr fontId="1"/>
  </si>
  <si>
    <t>35． １名の患者が複数褥瘡を有していても、患者１名として数えること。また、１名の患者が複数の褥瘡を有している場合の重症度については、重症度の高い褥瘡について記載すること。</t>
    <phoneticPr fontId="1"/>
  </si>
  <si>
    <r>
      <t xml:space="preserve">36． </t>
    </r>
    <r>
      <rPr>
        <u/>
        <sz val="10.5"/>
        <color theme="1"/>
        <rFont val="ＭＳ 明朝"/>
        <family val="1"/>
        <charset val="128"/>
      </rPr>
      <t>④が②－③と一致しているか、⑥がそれぞれ③の合計、④の合計と一致しているか、確認すること。</t>
    </r>
    <r>
      <rPr>
        <sz val="10.5"/>
        <color theme="1"/>
        <rFont val="ＭＳ 明朝"/>
        <family val="1"/>
        <charset val="128"/>
      </rPr>
      <t>（エクセル上で入力した場合は、</t>
    </r>
    <r>
      <rPr>
        <b/>
        <u/>
        <sz val="10.5"/>
        <color theme="1"/>
        <rFont val="ＭＳ 明朝"/>
        <family val="1"/>
        <charset val="128"/>
      </rPr>
      <t>「自動チェック」が「○」</t>
    </r>
    <r>
      <rPr>
        <sz val="10.5"/>
        <color theme="1"/>
        <rFont val="ＭＳ 明朝"/>
        <family val="1"/>
        <charset val="128"/>
      </rPr>
      <t>となっていることを確認。）</t>
    </r>
    <phoneticPr fontId="1"/>
  </si>
  <si>
    <t>（ 令和５年７月１日現在 ）</t>
    <rPh sb="2" eb="3">
      <t>レイ</t>
    </rPh>
    <rPh sb="3" eb="4">
      <t>ワ</t>
    </rPh>
    <rPh sb="5" eb="6">
      <t>ネン</t>
    </rPh>
    <phoneticPr fontId="16"/>
  </si>
  <si>
    <t>・診療情報提供料等を算定する割合
　　　　（ 令和５年６月の実績 ）</t>
    <rPh sb="1" eb="3">
      <t>シンリョウ</t>
    </rPh>
    <rPh sb="3" eb="5">
      <t>ジョウホウ</t>
    </rPh>
    <rPh sb="5" eb="8">
      <t>テイキョウリョウ</t>
    </rPh>
    <rPh sb="8" eb="9">
      <t>ナド</t>
    </rPh>
    <rPh sb="10" eb="12">
      <t>サンテイ</t>
    </rPh>
    <rPh sb="14" eb="16">
      <t>ワリアイ</t>
    </rPh>
    <rPh sb="28" eb="29">
      <t>ガツ</t>
    </rPh>
    <rPh sb="30" eb="32">
      <t>ジッセキ</t>
    </rPh>
    <phoneticPr fontId="16"/>
  </si>
  <si>
    <t>（令和４年４月１日から
 令和５年３月３１日の実績）</t>
    <rPh sb="1" eb="3">
      <t>レイワ</t>
    </rPh>
    <phoneticPr fontId="16"/>
  </si>
  <si>
    <t>様式５の７</t>
    <rPh sb="0" eb="2">
      <t>ヨウシキ</t>
    </rPh>
    <phoneticPr fontId="1"/>
  </si>
  <si>
    <t>医療従事者の負担の軽減及び処遇の改善に資する体制（新規・７月報告）</t>
    <rPh sb="0" eb="2">
      <t>イリョウ</t>
    </rPh>
    <rPh sb="2" eb="5">
      <t>ジュウジシャ</t>
    </rPh>
    <rPh sb="6" eb="8">
      <t>フタン</t>
    </rPh>
    <rPh sb="9" eb="11">
      <t>ケイゲン</t>
    </rPh>
    <rPh sb="11" eb="12">
      <t>オヨ</t>
    </rPh>
    <rPh sb="13" eb="15">
      <t>ショグウ</t>
    </rPh>
    <rPh sb="16" eb="18">
      <t>カイゼン</t>
    </rPh>
    <rPh sb="19" eb="20">
      <t>シ</t>
    </rPh>
    <rPh sb="22" eb="24">
      <t>タイセイ</t>
    </rPh>
    <rPh sb="25" eb="27">
      <t>シンキ</t>
    </rPh>
    <rPh sb="29" eb="30">
      <t>ガツ</t>
    </rPh>
    <rPh sb="30" eb="32">
      <t>ホウコク</t>
    </rPh>
    <phoneticPr fontId="23"/>
  </si>
  <si>
    <t>様式13の２</t>
    <rPh sb="0" eb="2">
      <t>ヨウシキ</t>
    </rPh>
    <phoneticPr fontId="23"/>
  </si>
  <si>
    <t>新規届出時又は毎年４月時点の状況について記載する事項</t>
    <rPh sb="0" eb="2">
      <t>シンキ</t>
    </rPh>
    <rPh sb="2" eb="4">
      <t>トドケデ</t>
    </rPh>
    <rPh sb="4" eb="5">
      <t>ジ</t>
    </rPh>
    <rPh sb="5" eb="6">
      <t>マタ</t>
    </rPh>
    <rPh sb="7" eb="9">
      <t>マイネン</t>
    </rPh>
    <rPh sb="10" eb="11">
      <t>ガツ</t>
    </rPh>
    <rPh sb="11" eb="12">
      <t>ジ</t>
    </rPh>
    <rPh sb="12" eb="13">
      <t>テン</t>
    </rPh>
    <rPh sb="14" eb="16">
      <t>ジョウキョウ</t>
    </rPh>
    <rPh sb="20" eb="22">
      <t>キサイ</t>
    </rPh>
    <rPh sb="24" eb="26">
      <t>ジコウ</t>
    </rPh>
    <phoneticPr fontId="23"/>
  </si>
  <si>
    <t>様式14</t>
    <rPh sb="0" eb="2">
      <t>ヨウシキ</t>
    </rPh>
    <phoneticPr fontId="1"/>
  </si>
  <si>
    <t>様式13の３</t>
    <rPh sb="0" eb="2">
      <t>ヨウシキ</t>
    </rPh>
    <phoneticPr fontId="23"/>
  </si>
  <si>
    <t>看護職員の負担の軽減及び処遇の改善に資する体制（新規・７月報告）</t>
    <rPh sb="0" eb="2">
      <t>カンゴ</t>
    </rPh>
    <rPh sb="2" eb="4">
      <t>ショクイン</t>
    </rPh>
    <rPh sb="8" eb="10">
      <t>ケイゲン</t>
    </rPh>
    <rPh sb="10" eb="11">
      <t>オヨ</t>
    </rPh>
    <rPh sb="12" eb="14">
      <t>ショグウ</t>
    </rPh>
    <rPh sb="15" eb="17">
      <t>カイゼン</t>
    </rPh>
    <rPh sb="18" eb="19">
      <t>シ</t>
    </rPh>
    <rPh sb="21" eb="23">
      <t>タイセイ</t>
    </rPh>
    <rPh sb="24" eb="26">
      <t>シンキ</t>
    </rPh>
    <rPh sb="28" eb="29">
      <t>ツキ</t>
    </rPh>
    <rPh sb="29" eb="31">
      <t>ホウコク</t>
    </rPh>
    <phoneticPr fontId="23"/>
  </si>
  <si>
    <t>１　看護職員の負担の軽減及び処遇の改善を要件とする入院料等の届出状況
　　（新規に届け出るものについては「新規届出」欄、既に届出を行っているものについては「既届出」欄の□に「✓」を記入のこと。）</t>
    <rPh sb="2" eb="4">
      <t>カンゴ</t>
    </rPh>
    <rPh sb="4" eb="6">
      <t>ショクイン</t>
    </rPh>
    <rPh sb="7" eb="9">
      <t>フタン</t>
    </rPh>
    <rPh sb="10" eb="12">
      <t>ケイゲン</t>
    </rPh>
    <rPh sb="12" eb="13">
      <t>オヨ</t>
    </rPh>
    <rPh sb="14" eb="16">
      <t>ショグウ</t>
    </rPh>
    <rPh sb="17" eb="19">
      <t>カイゼン</t>
    </rPh>
    <rPh sb="20" eb="22">
      <t>ヨウケン</t>
    </rPh>
    <rPh sb="25" eb="28">
      <t>ニュウインリョウ</t>
    </rPh>
    <rPh sb="28" eb="29">
      <t>トウ</t>
    </rPh>
    <rPh sb="38" eb="40">
      <t>シンキ</t>
    </rPh>
    <rPh sb="41" eb="42">
      <t>トド</t>
    </rPh>
    <rPh sb="43" eb="44">
      <t>デ</t>
    </rPh>
    <rPh sb="53" eb="55">
      <t>シンキ</t>
    </rPh>
    <rPh sb="55" eb="57">
      <t>トドケデ</t>
    </rPh>
    <rPh sb="58" eb="59">
      <t>ラン</t>
    </rPh>
    <rPh sb="60" eb="61">
      <t>スデ</t>
    </rPh>
    <rPh sb="62" eb="64">
      <t>トドケデ</t>
    </rPh>
    <rPh sb="65" eb="66">
      <t>オコナ</t>
    </rPh>
    <rPh sb="78" eb="79">
      <t>キ</t>
    </rPh>
    <rPh sb="79" eb="81">
      <t>トドケデ</t>
    </rPh>
    <rPh sb="82" eb="83">
      <t>ラン</t>
    </rPh>
    <rPh sb="90" eb="92">
      <t>キニュウ</t>
    </rPh>
    <phoneticPr fontId="23"/>
  </si>
  <si>
    <t>看護補助加算／看護補助体制充実加算
（障害者施設等入院基本料の注９）</t>
    <rPh sb="0" eb="6">
      <t>カンゴホジョカサン</t>
    </rPh>
    <rPh sb="7" eb="9">
      <t>カンゴ</t>
    </rPh>
    <rPh sb="9" eb="11">
      <t>ホジョ</t>
    </rPh>
    <rPh sb="11" eb="13">
      <t>タイセイ</t>
    </rPh>
    <rPh sb="13" eb="15">
      <t>ジュウジツ</t>
    </rPh>
    <rPh sb="15" eb="17">
      <t>カサン</t>
    </rPh>
    <rPh sb="19" eb="22">
      <t>ショウガイシャ</t>
    </rPh>
    <rPh sb="22" eb="24">
      <t>シセツ</t>
    </rPh>
    <rPh sb="24" eb="25">
      <t>ナド</t>
    </rPh>
    <rPh sb="25" eb="27">
      <t>ニュウイン</t>
    </rPh>
    <rPh sb="27" eb="30">
      <t>キホンリョウ</t>
    </rPh>
    <rPh sb="31" eb="32">
      <t>チュウ</t>
    </rPh>
    <phoneticPr fontId="23"/>
  </si>
  <si>
    <t>夜間看護体制加算
（障害者施設等入院基本料の注10）　　　　　　　　　　　　　　　　　　　　　　　　　　　　　　　　　　　　　　　　　　　　　　　　　　　　　　　　　　　　　　　　　　　　　　　　　　　　　　　　　　　　　　　　　　　　　　　　　　　　　　　　　　　　　　　　　　　　　　　　　　　　　　　　　　　　　　　　　　　　　　　　　　　　　　　　　　　　　　　　　　　　　　　　　　　　　　　　　　　　　　　　　　　　　　　　　　　　　　　　　　　　　　　　　　　　　　　　　　　　　　　　　　　　　　　　　　　　　　　　　　　　　　　　　　　　　　　　　　　　　　　　　　　　　　　　　　　　　　　　　　　　　　　　　　　　　　　　　　　　　　　　　　　　　　　　　　　　　　　　　　　　　　　　　　　　　　　　　　　　　　　　　　　　　　　　　　　　　　　　　　　　　　　　　　　　　　　　　　　　　　　　　　　　　　　　　　　　　　　　　　　　　　　　　　　　　　　　　　　　　　　　　　　　　　　　　　　　　　　　　　　　　　　　　　　　　　　　　　　　　　　　　　　　　　　　　　　　　　　　　　　　　　　　　　　　　　　　　　　　　　　　　　　　　　　　　　　　　　　　　　　　　　　　　　　　　　　　　　　　　　　　　　　　　　　　　　　　　　　　　　　　　　　　　　　　　　　　　　　　　　　　　　　　　　　　　　　　　　　　　　　　　　　　　　　　　　　　　　　　　　　　　　　　　　　　　　　　　　　　　　　　　　　　　　　　　　　　　　　　　　　　　　　　　　　　　　　　　　　　　　　　　　　　　　　　　　　　　　　　　　　　　　　　　　　　　　　　　　　　　　　　　　　　　　　　　　　　　　　　　　　　　　　　　　　　　　　　　　　　　　　　　　　　　　　　　　　　　　　　　　　　　　　　　　　　　　　　　　　　　　　　　　　　　　　　　　　　　　　　　　　　　　　　　　　　　　　　　　　　　　　　　　　　　　　　　　　　　　　　　　　　　　　　　　　　　　　　　　　　　　　　　　　　　　　　　　　　　　　　　　　　　　　　　　　　　　　　　　　　　　　　　　　　　　　　　　　　　　　　　　　　　　　　　　　　　　　　　　　　　　　　　　　　　　　　　　　　　　　　　　　　　　　　　　　　　　　　　　　　　　　　　　　　　　　　　　　　　　　　　　　　　　　　　　　　　　　　　　　　　　　　　　　　　　　　　　　　　　　　　　　　　　　　　　　　　　　　　　　　　　　　　　　　　　　　　　　　　　　　　　　　　　　　　　　　　　　　　　　　　　　　　　　　　　　　　　　　　　　　　　　　　　　　　　　　　　　　　　　　　　　　　　　　　　　　　　　　　　　　　　　　　　　　　　　　　　　　　　　　　　　　　　　　　　　　　　　　　　　　　　　　　</t>
    <rPh sb="0" eb="2">
      <t>ヤカン</t>
    </rPh>
    <rPh sb="2" eb="4">
      <t>カンゴ</t>
    </rPh>
    <rPh sb="4" eb="6">
      <t>タイセイ</t>
    </rPh>
    <rPh sb="6" eb="8">
      <t>カサン</t>
    </rPh>
    <rPh sb="10" eb="13">
      <t>ショウガイシャ</t>
    </rPh>
    <rPh sb="13" eb="15">
      <t>シセツ</t>
    </rPh>
    <rPh sb="15" eb="16">
      <t>ナド</t>
    </rPh>
    <rPh sb="16" eb="18">
      <t>ニュウイン</t>
    </rPh>
    <rPh sb="18" eb="21">
      <t>キホンリョウ</t>
    </rPh>
    <rPh sb="22" eb="23">
      <t>チュウ</t>
    </rPh>
    <phoneticPr fontId="23"/>
  </si>
  <si>
    <t>急性期看護補助体制加算
　　　　　　　　　　　　　（　　　　対１）</t>
    <rPh sb="0" eb="3">
      <t>キュウセイキ</t>
    </rPh>
    <rPh sb="3" eb="5">
      <t>カンゴ</t>
    </rPh>
    <rPh sb="5" eb="7">
      <t>ホジョ</t>
    </rPh>
    <rPh sb="7" eb="9">
      <t>タイセイ</t>
    </rPh>
    <rPh sb="9" eb="11">
      <t>カサン</t>
    </rPh>
    <phoneticPr fontId="23"/>
  </si>
  <si>
    <t>看護職員配置加算
（地域包括ケア病棟入院料の注３）</t>
    <rPh sb="0" eb="2">
      <t>カンゴ</t>
    </rPh>
    <rPh sb="2" eb="4">
      <t>ショクイン</t>
    </rPh>
    <rPh sb="4" eb="6">
      <t>ハイチ</t>
    </rPh>
    <rPh sb="6" eb="8">
      <t>カサン</t>
    </rPh>
    <rPh sb="10" eb="12">
      <t>チイキ</t>
    </rPh>
    <rPh sb="12" eb="14">
      <t>ホウカツ</t>
    </rPh>
    <rPh sb="16" eb="18">
      <t>ビョウトウ</t>
    </rPh>
    <rPh sb="18" eb="21">
      <t>ニュウインリョウ</t>
    </rPh>
    <rPh sb="22" eb="23">
      <t>チュウ</t>
    </rPh>
    <phoneticPr fontId="23"/>
  </si>
  <si>
    <t>看護補助者配置加算／看護補助体制充実加算
（地域包括ケア病棟入院料の注４）</t>
    <rPh sb="0" eb="2">
      <t>カンゴ</t>
    </rPh>
    <rPh sb="2" eb="5">
      <t>ホジョシャ</t>
    </rPh>
    <rPh sb="5" eb="7">
      <t>ハイチ</t>
    </rPh>
    <rPh sb="7" eb="9">
      <t>カサン</t>
    </rPh>
    <rPh sb="10" eb="12">
      <t>カンゴ</t>
    </rPh>
    <rPh sb="12" eb="14">
      <t>ホジョ</t>
    </rPh>
    <rPh sb="14" eb="16">
      <t>タイセイ</t>
    </rPh>
    <rPh sb="16" eb="18">
      <t>ジュウジツ</t>
    </rPh>
    <rPh sb="18" eb="20">
      <t>カサン</t>
    </rPh>
    <rPh sb="34" eb="35">
      <t>チュウ</t>
    </rPh>
    <phoneticPr fontId="23"/>
  </si>
  <si>
    <t>看護職員夜間配置加算
（地域包括ケア病棟入院料の注７）</t>
    <rPh sb="0" eb="2">
      <t>カンゴ</t>
    </rPh>
    <rPh sb="2" eb="4">
      <t>ショクイン</t>
    </rPh>
    <rPh sb="4" eb="6">
      <t>ヤカン</t>
    </rPh>
    <rPh sb="6" eb="8">
      <t>ハイチ</t>
    </rPh>
    <rPh sb="8" eb="10">
      <t>カサン</t>
    </rPh>
    <rPh sb="24" eb="25">
      <t>チュウ</t>
    </rPh>
    <phoneticPr fontId="23"/>
  </si>
  <si>
    <t>看護職員夜間配置加算
（精神科救急急性期医療入院料の注５）</t>
    <rPh sb="0" eb="2">
      <t>カンゴ</t>
    </rPh>
    <rPh sb="2" eb="4">
      <t>ショクイン</t>
    </rPh>
    <rPh sb="4" eb="6">
      <t>ヤカン</t>
    </rPh>
    <rPh sb="6" eb="8">
      <t>ハイチ</t>
    </rPh>
    <rPh sb="8" eb="10">
      <t>カサン</t>
    </rPh>
    <rPh sb="12" eb="15">
      <t>セイシンカ</t>
    </rPh>
    <rPh sb="15" eb="17">
      <t>キュウキュウ</t>
    </rPh>
    <rPh sb="17" eb="20">
      <t>キュウセイキ</t>
    </rPh>
    <rPh sb="20" eb="22">
      <t>イリョウ</t>
    </rPh>
    <rPh sb="22" eb="25">
      <t>ニュウインリョウ</t>
    </rPh>
    <rPh sb="26" eb="27">
      <t>チュウ</t>
    </rPh>
    <phoneticPr fontId="23"/>
  </si>
  <si>
    <t>看護職員夜間配置加算
（精神科救急・合併症入院料の注５）</t>
    <rPh sb="0" eb="2">
      <t>カンゴ</t>
    </rPh>
    <rPh sb="2" eb="4">
      <t>ショクイン</t>
    </rPh>
    <rPh sb="4" eb="6">
      <t>ヤカン</t>
    </rPh>
    <rPh sb="6" eb="8">
      <t>ハイチ</t>
    </rPh>
    <rPh sb="8" eb="10">
      <t>カサン</t>
    </rPh>
    <rPh sb="12" eb="15">
      <t>セイシンカ</t>
    </rPh>
    <rPh sb="15" eb="17">
      <t>キュウキュウ</t>
    </rPh>
    <rPh sb="18" eb="21">
      <t>ガッペイショウ</t>
    </rPh>
    <rPh sb="21" eb="24">
      <t>ニュウインリョウ</t>
    </rPh>
    <rPh sb="25" eb="26">
      <t>チュウ</t>
    </rPh>
    <phoneticPr fontId="23"/>
  </si>
  <si>
    <t>２　新規届出時又は毎年４月時点の状況について記載する事項</t>
    <rPh sb="2" eb="4">
      <t>シンキ</t>
    </rPh>
    <rPh sb="4" eb="6">
      <t>トドケデ</t>
    </rPh>
    <rPh sb="6" eb="7">
      <t>ジ</t>
    </rPh>
    <rPh sb="7" eb="8">
      <t>マタ</t>
    </rPh>
    <rPh sb="9" eb="11">
      <t>マイネン</t>
    </rPh>
    <rPh sb="12" eb="13">
      <t>ガツ</t>
    </rPh>
    <rPh sb="13" eb="14">
      <t>ジ</t>
    </rPh>
    <rPh sb="14" eb="15">
      <t>テン</t>
    </rPh>
    <rPh sb="16" eb="18">
      <t>ジョウキョウ</t>
    </rPh>
    <rPh sb="22" eb="24">
      <t>キサイ</t>
    </rPh>
    <rPh sb="26" eb="28">
      <t>ジコウ</t>
    </rPh>
    <phoneticPr fontId="23"/>
  </si>
  <si>
    <r>
      <t xml:space="preserve">１）夜間看護体制加算
</t>
    </r>
    <r>
      <rPr>
        <sz val="11"/>
        <color theme="1"/>
        <rFont val="游ゴシック"/>
        <family val="2"/>
        <charset val="128"/>
        <scheme val="minor"/>
      </rPr>
      <t>（障害者施設等入院基本料の注10）</t>
    </r>
    <phoneticPr fontId="23"/>
  </si>
  <si>
    <r>
      <t xml:space="preserve">２）急性期看護補助体制加算
</t>
    </r>
    <r>
      <rPr>
        <sz val="11"/>
        <color theme="1"/>
        <rFont val="游ゴシック"/>
        <family val="2"/>
        <charset val="128"/>
        <scheme val="minor"/>
      </rPr>
      <t>（夜間看護体制加算）</t>
    </r>
    <phoneticPr fontId="23"/>
  </si>
  <si>
    <r>
      <t xml:space="preserve">３）看護職員夜間配置加算
</t>
    </r>
    <r>
      <rPr>
        <sz val="11"/>
        <color theme="1"/>
        <rFont val="游ゴシック"/>
        <family val="2"/>
        <charset val="128"/>
        <scheme val="minor"/>
      </rPr>
      <t>（12対１配置１・16対１配置１）</t>
    </r>
    <phoneticPr fontId="23"/>
  </si>
  <si>
    <r>
      <t xml:space="preserve">４）看護補助加算
</t>
    </r>
    <r>
      <rPr>
        <sz val="11"/>
        <color theme="1"/>
        <rFont val="游ゴシック"/>
        <family val="2"/>
        <charset val="128"/>
        <scheme val="minor"/>
      </rPr>
      <t>（夜間看護体制加算）</t>
    </r>
    <phoneticPr fontId="23"/>
  </si>
  <si>
    <r>
      <t xml:space="preserve">５）看護職員夜間配置加算
</t>
    </r>
    <r>
      <rPr>
        <sz val="11"/>
        <color theme="1"/>
        <rFont val="游ゴシック"/>
        <family val="2"/>
        <charset val="128"/>
        <scheme val="minor"/>
      </rPr>
      <t>（精神科救急急性期医療入院料の注５／精神科救急・合併症入院料の注５）</t>
    </r>
    <rPh sb="14" eb="17">
      <t>セイシンカ</t>
    </rPh>
    <rPh sb="17" eb="19">
      <t>キュウキュウ</t>
    </rPh>
    <rPh sb="19" eb="22">
      <t>キュウセイキ</t>
    </rPh>
    <rPh sb="22" eb="24">
      <t>イリョウ</t>
    </rPh>
    <rPh sb="24" eb="27">
      <t>ニュウインリョウ</t>
    </rPh>
    <phoneticPr fontId="23"/>
  </si>
  <si>
    <t>様式13の４</t>
    <rPh sb="0" eb="2">
      <t>ヨウシキ</t>
    </rPh>
    <phoneticPr fontId="23"/>
  </si>
  <si>
    <t>医師の負担の軽減及び処遇の改善に資する体制　（新規・７月報告）</t>
    <rPh sb="0" eb="2">
      <t>イシ</t>
    </rPh>
    <rPh sb="6" eb="8">
      <t>ケイゲン</t>
    </rPh>
    <rPh sb="8" eb="9">
      <t>オヨ</t>
    </rPh>
    <rPh sb="10" eb="12">
      <t>ショグウ</t>
    </rPh>
    <rPh sb="13" eb="15">
      <t>カイゼン</t>
    </rPh>
    <rPh sb="16" eb="17">
      <t>シ</t>
    </rPh>
    <rPh sb="19" eb="21">
      <t>タイセイ</t>
    </rPh>
    <phoneticPr fontId="23"/>
  </si>
  <si>
    <t>１　医師の負担の軽減及び処遇の改善を要件とする入院料等の届出状況
　　（新規に届け出るものについては「新規届出」欄、既に届出を行っているものについては「既届出」欄の□に「✓」を記入のこと。）</t>
    <rPh sb="2" eb="4">
      <t>イシ</t>
    </rPh>
    <rPh sb="5" eb="7">
      <t>フタン</t>
    </rPh>
    <rPh sb="8" eb="10">
      <t>ケイゲン</t>
    </rPh>
    <rPh sb="10" eb="11">
      <t>オヨ</t>
    </rPh>
    <rPh sb="12" eb="14">
      <t>ショグウ</t>
    </rPh>
    <rPh sb="15" eb="17">
      <t>カイゼン</t>
    </rPh>
    <rPh sb="18" eb="20">
      <t>ヨウケン</t>
    </rPh>
    <rPh sb="23" eb="26">
      <t>ニュウインリョウ</t>
    </rPh>
    <rPh sb="26" eb="27">
      <t>トウ</t>
    </rPh>
    <rPh sb="36" eb="38">
      <t>シンキ</t>
    </rPh>
    <rPh sb="39" eb="40">
      <t>トド</t>
    </rPh>
    <rPh sb="41" eb="42">
      <t>デ</t>
    </rPh>
    <rPh sb="51" eb="53">
      <t>シンキ</t>
    </rPh>
    <rPh sb="53" eb="55">
      <t>トドケデ</t>
    </rPh>
    <rPh sb="56" eb="57">
      <t>ラン</t>
    </rPh>
    <rPh sb="58" eb="59">
      <t>スデ</t>
    </rPh>
    <rPh sb="60" eb="62">
      <t>トドケデ</t>
    </rPh>
    <rPh sb="63" eb="64">
      <t>オコナ</t>
    </rPh>
    <rPh sb="76" eb="77">
      <t>キ</t>
    </rPh>
    <rPh sb="77" eb="79">
      <t>トドケデ</t>
    </rPh>
    <rPh sb="80" eb="81">
      <t>ラン</t>
    </rPh>
    <rPh sb="88" eb="90">
      <t>キニュウ</t>
    </rPh>
    <phoneticPr fontId="23"/>
  </si>
  <si>
    <t>３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</si>
  <si>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４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</si>
  <si>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（様式３７の２）</t>
    <phoneticPr fontId="23"/>
  </si>
  <si>
    <t>１　褥瘡対策の実施状況については、報告月の前月の件数を記入すること。
　　ただし、１名の患者が複数の褥瘡を有していても、患者１名として数えることとする。
２　①については、報告月の前月１ヶ月間に入院していた患者の実人数を記入する。
３　②については、①のうち、褥瘡リスクアセスメントを実施した患者の実人数を記入する。（１名の患者に
  ついて複数回、褥瘡リスクアセスメントを実施した場合も、患者１名として数える）
４　③については、②のうち、褥瘡ハイリスク項目に該当する患者の実人数を記入する。（１名の患者につ
　いて複数の褥瘡ハイリスク項目を有していても、患者数１名として数える）　　
５　③のうち褥瘡ハイリスク項目の各項目については、１名の患者につき、複数の要因がある場合は、それ
　ぞれに１名として数えることとする。（複数回答）</t>
    <rPh sb="2" eb="4">
      <t>ジョクソウ</t>
    </rPh>
    <rPh sb="4" eb="6">
      <t>タイサク</t>
    </rPh>
    <rPh sb="7" eb="9">
      <t>ジッシ</t>
    </rPh>
    <rPh sb="9" eb="11">
      <t>ジョウキョウ</t>
    </rPh>
    <rPh sb="24" eb="26">
      <t>ケンスウ</t>
    </rPh>
    <rPh sb="27" eb="29">
      <t>キニュウ</t>
    </rPh>
    <rPh sb="42" eb="43">
      <t>メイ</t>
    </rPh>
    <rPh sb="44" eb="46">
      <t>カンジャ</t>
    </rPh>
    <rPh sb="47" eb="49">
      <t>フクスウ</t>
    </rPh>
    <rPh sb="50" eb="52">
      <t>ジョクソウ</t>
    </rPh>
    <rPh sb="53" eb="54">
      <t>ユウ</t>
    </rPh>
    <rPh sb="60" eb="62">
      <t>カンジャ</t>
    </rPh>
    <rPh sb="63" eb="64">
      <t>メイ</t>
    </rPh>
    <rPh sb="67" eb="68">
      <t>カゾ</t>
    </rPh>
    <rPh sb="92" eb="95">
      <t>イッカゲツ</t>
    </rPh>
    <rPh sb="95" eb="96">
      <t>カン</t>
    </rPh>
    <rPh sb="97" eb="99">
      <t>ニュウイン</t>
    </rPh>
    <rPh sb="103" eb="105">
      <t>カンジャ</t>
    </rPh>
    <rPh sb="106" eb="107">
      <t>ジツ</t>
    </rPh>
    <rPh sb="107" eb="109">
      <t>ニンズウ</t>
    </rPh>
    <rPh sb="110" eb="112">
      <t>キニュウ</t>
    </rPh>
    <rPh sb="130" eb="132">
      <t>ジョクソウ</t>
    </rPh>
    <rPh sb="142" eb="144">
      <t>ジッシ</t>
    </rPh>
    <rPh sb="149" eb="150">
      <t>ジツ</t>
    </rPh>
    <rPh sb="173" eb="174">
      <t>カイ</t>
    </rPh>
    <rPh sb="187" eb="189">
      <t>ジッシ</t>
    </rPh>
    <rPh sb="191" eb="193">
      <t>バアイ</t>
    </rPh>
    <rPh sb="221" eb="223">
      <t>ジョクソウ</t>
    </rPh>
    <rPh sb="228" eb="230">
      <t>コウモク</t>
    </rPh>
    <rPh sb="231" eb="233">
      <t>ガイトウ</t>
    </rPh>
    <rPh sb="238" eb="239">
      <t>ジツ</t>
    </rPh>
    <rPh sb="239" eb="241">
      <t>ニンズウ</t>
    </rPh>
    <rPh sb="269" eb="271">
      <t>コウモク</t>
    </rPh>
    <phoneticPr fontId="23"/>
  </si>
  <si>
    <t>（様式４９の４）</t>
    <rPh sb="1" eb="3">
      <t>ヨウシキ</t>
    </rPh>
    <phoneticPr fontId="23"/>
  </si>
  <si>
    <t>（別紙様式４５）</t>
    <phoneticPr fontId="23"/>
  </si>
  <si>
    <t>月</t>
    <rPh sb="0" eb="1">
      <t>ゲツ</t>
    </rPh>
    <phoneticPr fontId="23"/>
  </si>
  <si>
    <t>（　　　　）</t>
    <phoneticPr fontId="23"/>
  </si>
  <si>
    <t>保健医療機関名</t>
    <rPh sb="0" eb="2">
      <t>ホケン</t>
    </rPh>
    <rPh sb="2" eb="4">
      <t>イリョウ</t>
    </rPh>
    <rPh sb="4" eb="6">
      <t>キカン</t>
    </rPh>
    <rPh sb="6" eb="7">
      <t>メイ</t>
    </rPh>
    <phoneticPr fontId="23"/>
  </si>
  <si>
    <t>郵便番号</t>
    <rPh sb="0" eb="4">
      <t>ユウビンバンゴウ</t>
    </rPh>
    <phoneticPr fontId="23"/>
  </si>
  <si>
    <t>住所</t>
    <rPh sb="0" eb="2">
      <t>ジュウショ</t>
    </rPh>
    <phoneticPr fontId="23"/>
  </si>
  <si>
    <t>直近の報告年月日</t>
    <rPh sb="0" eb="2">
      <t>チョッキン</t>
    </rPh>
    <rPh sb="3" eb="5">
      <t>ホウコク</t>
    </rPh>
    <rPh sb="5" eb="8">
      <t>ネンガッピ</t>
    </rPh>
    <phoneticPr fontId="23"/>
  </si>
  <si>
    <t>（　   　）
月</t>
    <rPh sb="8" eb="9">
      <t>ツキ</t>
    </rPh>
    <phoneticPr fontId="23"/>
  </si>
  <si>
    <t>(          )月 
までの
６か月</t>
    <rPh sb="12" eb="13">
      <t>ツキ</t>
    </rPh>
    <phoneticPr fontId="23"/>
  </si>
  <si>
    <t>(</t>
    <phoneticPr fontId="23"/>
  </si>
  <si>
    <t>)</t>
    <phoneticPr fontId="23"/>
  </si>
  <si>
    <t>・</t>
    <phoneticPr fontId="23"/>
  </si>
  <si>
    <r>
      <t>報告年月日：　　　　年 ７月　 　日</t>
    </r>
    <r>
      <rPr>
        <sz val="14"/>
        <color rgb="FF000000"/>
        <rFont val="ＭＳ Ｐゴシック"/>
        <family val="3"/>
        <charset val="128"/>
      </rPr>
      <t xml:space="preserve"> </t>
    </r>
    <rPh sb="10" eb="11">
      <t>ネン</t>
    </rPh>
    <phoneticPr fontId="1"/>
  </si>
  <si>
    <t>６．４については、４年以内の受講を確認できるものを保管すること。</t>
    <rPh sb="25" eb="27">
      <t>ホカン</t>
    </rPh>
    <phoneticPr fontId="23"/>
  </si>
  <si>
    <t>に該当する場合は、施設基準等を満たしていない値が記載されていても、地方厚生（支）局各都府県事務所の確認対象とはならないこと。</t>
    <phoneticPr fontId="27"/>
  </si>
  <si>
    <t xml:space="preserve">        令和5年4月6日事務連絡「新型コロナウイルス感染症の感染症法上の位置づけの変更に伴う施設基準等に関する臨時的な取扱いについて」）</t>
    <phoneticPr fontId="27"/>
  </si>
  <si>
    <t>６　令和2年8月31日付事務連絡「新型コロナウイルス感染症に係る診療報酬上の臨時的な取扱いについて（その26）」（令和5年5月8日以降は</t>
    <rPh sb="57" eb="59">
      <t>レイワ</t>
    </rPh>
    <rPh sb="60" eb="61">
      <t>ネン</t>
    </rPh>
    <rPh sb="62" eb="63">
      <t>ガツ</t>
    </rPh>
    <rPh sb="64" eb="65">
      <t>カ</t>
    </rPh>
    <rPh sb="65" eb="67">
      <t>イコウ</t>
    </rPh>
    <phoneticPr fontId="27"/>
  </si>
  <si>
    <t>当該患者が合併症ユニットの80％以上であることが必要である。</t>
  </si>
  <si>
    <t>５　⑩の身体合併症患者とは、特定入院料の施設基準第16の2(8)に掲げる疾患を有する患者であり、</t>
    <phoneticPr fontId="27"/>
  </si>
  <si>
    <t>当該圏域における患者数を記載すること。</t>
    <phoneticPr fontId="27"/>
  </si>
  <si>
    <t>４　⑨については、原則として当該病院の所在する都道府県における患者数を記載するものとするが、県内に複数の圏域がある場合は、</t>
    <phoneticPr fontId="27"/>
  </si>
  <si>
    <t>３　当該病棟は次の要件を満たしていることが必要である。(a)≧60％　(b)≧25％又は、③＋④＋⑥≧５人</t>
    <phoneticPr fontId="27"/>
  </si>
  <si>
    <t>２　実績に係る要件の患者数は報告前１年間の患者数を記載すること。</t>
    <phoneticPr fontId="27"/>
  </si>
  <si>
    <t>１　ＣＴ撮影につき他の保険医療機関との連携により速やかに実施できる体制が整備されている場合は、有にチェックをすること。</t>
    <phoneticPr fontId="27"/>
  </si>
  <si>
    <t>%</t>
    <phoneticPr fontId="27"/>
  </si>
  <si>
    <t>⑩合併症ユニットに入院する身体合併症患者の割合</t>
    <rPh sb="1" eb="4">
      <t>ガッペイショウ</t>
    </rPh>
    <rPh sb="9" eb="11">
      <t>ニュウイン</t>
    </rPh>
    <rPh sb="13" eb="15">
      <t>シンタイ</t>
    </rPh>
    <rPh sb="15" eb="18">
      <t>ガッペイショウ</t>
    </rPh>
    <rPh sb="18" eb="20">
      <t>カンジャ</t>
    </rPh>
    <rPh sb="21" eb="23">
      <t>ワリアイ</t>
    </rPh>
    <phoneticPr fontId="27"/>
  </si>
  <si>
    <t>(b)</t>
    <phoneticPr fontId="27"/>
  </si>
  <si>
    <t>(③＋④＋⑥)÷⑨</t>
    <phoneticPr fontId="27"/>
  </si>
  <si>
    <t>(a)</t>
    <phoneticPr fontId="27"/>
  </si>
  <si>
    <t>(③＋④＋⑤＋⑥＋⑦＋⑧)÷②</t>
    <phoneticPr fontId="27"/>
  </si>
  <si>
    <t>人</t>
    <rPh sb="0" eb="1">
      <t>ニン</t>
    </rPh>
    <phoneticPr fontId="27"/>
  </si>
  <si>
    <t>⑨　当該病院の所在する都道府県等における措置入院、緊急措置入院及び応急入院
　　に係る新規入院患者数</t>
    <rPh sb="2" eb="4">
      <t>トウガイ</t>
    </rPh>
    <rPh sb="4" eb="6">
      <t>ビョウイン</t>
    </rPh>
    <rPh sb="7" eb="9">
      <t>ショザイ</t>
    </rPh>
    <rPh sb="11" eb="15">
      <t>トドウフケン</t>
    </rPh>
    <rPh sb="15" eb="16">
      <t>トウ</t>
    </rPh>
    <rPh sb="20" eb="24">
      <t>ソチニュウイン</t>
    </rPh>
    <rPh sb="25" eb="29">
      <t>キンキュウソチ</t>
    </rPh>
    <rPh sb="29" eb="31">
      <t>ニュウイン</t>
    </rPh>
    <rPh sb="31" eb="32">
      <t>オヨ</t>
    </rPh>
    <rPh sb="33" eb="35">
      <t>オウキュウ</t>
    </rPh>
    <rPh sb="35" eb="37">
      <t>ニュウイン</t>
    </rPh>
    <rPh sb="41" eb="42">
      <t>カカ</t>
    </rPh>
    <rPh sb="43" eb="45">
      <t>シンキ</t>
    </rPh>
    <rPh sb="45" eb="47">
      <t>ニュウイン</t>
    </rPh>
    <rPh sb="47" eb="49">
      <t>カンジャ</t>
    </rPh>
    <rPh sb="49" eb="50">
      <t>スウ</t>
    </rPh>
    <phoneticPr fontId="27"/>
  </si>
  <si>
    <t>⑧医療観察法入院</t>
    <rPh sb="1" eb="3">
      <t>イリョウ</t>
    </rPh>
    <rPh sb="3" eb="5">
      <t>カンサツ</t>
    </rPh>
    <rPh sb="5" eb="6">
      <t>ホウ</t>
    </rPh>
    <rPh sb="6" eb="8">
      <t>ニュウイン</t>
    </rPh>
    <phoneticPr fontId="27"/>
  </si>
  <si>
    <t>⑦鑑定入院</t>
    <rPh sb="1" eb="3">
      <t>カンテイ</t>
    </rPh>
    <rPh sb="3" eb="5">
      <t>ニュウイン</t>
    </rPh>
    <phoneticPr fontId="27"/>
  </si>
  <si>
    <t>⑥応急入院</t>
    <rPh sb="1" eb="3">
      <t>オウキュウ</t>
    </rPh>
    <rPh sb="3" eb="5">
      <t>ニュウイン</t>
    </rPh>
    <phoneticPr fontId="27"/>
  </si>
  <si>
    <t>⑤医療保護入院</t>
    <rPh sb="1" eb="3">
      <t>イリョウ</t>
    </rPh>
    <rPh sb="3" eb="5">
      <t>ホゴ</t>
    </rPh>
    <rPh sb="5" eb="7">
      <t>ニュウイン</t>
    </rPh>
    <phoneticPr fontId="27"/>
  </si>
  <si>
    <t>④緊急措置入院</t>
    <rPh sb="1" eb="3">
      <t>キンキュウ</t>
    </rPh>
    <rPh sb="3" eb="5">
      <t>ソチ</t>
    </rPh>
    <rPh sb="5" eb="7">
      <t>ニュウイン</t>
    </rPh>
    <phoneticPr fontId="27"/>
  </si>
  <si>
    <t>③措置入院</t>
    <rPh sb="1" eb="3">
      <t>ソチ</t>
    </rPh>
    <rPh sb="3" eb="5">
      <t>ニュウイン</t>
    </rPh>
    <phoneticPr fontId="27"/>
  </si>
  <si>
    <t>（②の再掲）</t>
    <rPh sb="3" eb="5">
      <t>サイケイ</t>
    </rPh>
    <phoneticPr fontId="27"/>
  </si>
  <si>
    <t>②　当該病棟の新規患者数</t>
  </si>
  <si>
    <t>①　当該病院の精神疾患にかかる時間外・休日・深夜の入院患者数</t>
  </si>
  <si>
    <t>無</t>
    <rPh sb="0" eb="1">
      <t>ム</t>
    </rPh>
    <phoneticPr fontId="27"/>
  </si>
  <si>
    <t>有</t>
    <rPh sb="0" eb="1">
      <t>アリ</t>
    </rPh>
    <phoneticPr fontId="27"/>
  </si>
  <si>
    <t>に示す取扱い等への該当の有無</t>
  </si>
  <si>
    <t>「新型コロナウイルス感染症に係る診療報酬上の臨時的な取扱いについて（その２６）」</t>
    <phoneticPr fontId="27"/>
  </si>
  <si>
    <t>２　実績に係る要件</t>
    <rPh sb="2" eb="4">
      <t>ジッセキ</t>
    </rPh>
    <rPh sb="5" eb="6">
      <t>カカ</t>
    </rPh>
    <rPh sb="7" eb="9">
      <t>ヨウケン</t>
    </rPh>
    <phoneticPr fontId="27"/>
  </si>
  <si>
    <t>無</t>
    <rPh sb="0" eb="1">
      <t>ナシ</t>
    </rPh>
    <phoneticPr fontId="27"/>
  </si>
  <si>
    <t>必要な検査、ＣＴ撮影が必要に応じて実施できる体制</t>
    <phoneticPr fontId="27"/>
  </si>
  <si>
    <t>名</t>
    <rPh sb="0" eb="1">
      <t>メイ</t>
    </rPh>
    <phoneticPr fontId="27"/>
  </si>
  <si>
    <t>当該病院に常勤する精神保健指定医の人数</t>
    <phoneticPr fontId="27"/>
  </si>
  <si>
    <t>１　病棟の体制に係る要件</t>
    <phoneticPr fontId="6"/>
  </si>
  <si>
    <t>保険医療機関名</t>
    <rPh sb="0" eb="6">
      <t>ホケンイリョウキカン</t>
    </rPh>
    <rPh sb="6" eb="7">
      <t>メイ</t>
    </rPh>
    <phoneticPr fontId="6"/>
  </si>
  <si>
    <t>医療機関コード</t>
    <phoneticPr fontId="27"/>
  </si>
  <si>
    <t>都道府県名</t>
    <rPh sb="0" eb="4">
      <t>トドウフケン</t>
    </rPh>
    <rPh sb="4" eb="5">
      <t>メイ</t>
    </rPh>
    <phoneticPr fontId="6"/>
  </si>
  <si>
    <t>精神科救急・合併症入院料に関する実施状況報告書（７月報告）</t>
    <phoneticPr fontId="6"/>
  </si>
  <si>
    <t>（別紙様式18）</t>
    <phoneticPr fontId="6"/>
  </si>
  <si>
    <r>
      <t>　　　　　　　　　　　　　　　　　　　　　　　　　　　　　　　</t>
    </r>
    <r>
      <rPr>
        <u/>
        <sz val="12"/>
        <color indexed="8"/>
        <rFont val="ＭＳ Ｐゴシック"/>
        <family val="3"/>
        <charset val="128"/>
      </rPr>
      <t>報告年月日：　　　年　　７月　　日</t>
    </r>
    <phoneticPr fontId="23"/>
  </si>
  <si>
    <t>（様式２６の３）</t>
    <phoneticPr fontId="23"/>
  </si>
  <si>
    <t>在宅療養後方支援病院に係る報告書（新規 ・ ７月報告）</t>
    <rPh sb="0" eb="2">
      <t>ザイタク</t>
    </rPh>
    <rPh sb="2" eb="4">
      <t>リョウヨウ</t>
    </rPh>
    <rPh sb="4" eb="6">
      <t>コウホウ</t>
    </rPh>
    <rPh sb="6" eb="10">
      <t>シエンビョウイン</t>
    </rPh>
    <phoneticPr fontId="23"/>
  </si>
  <si>
    <t xml:space="preserve">                                                                               ※該当するものを○で囲むこと                </t>
    <rPh sb="80" eb="82">
      <t>ガイトウ</t>
    </rPh>
    <rPh sb="89" eb="90">
      <t>カコ</t>
    </rPh>
    <phoneticPr fontId="1"/>
  </si>
  <si>
    <t>　　　年　　　月　～　　　年　　　月</t>
    <rPh sb="3" eb="4">
      <t>ネン</t>
    </rPh>
    <rPh sb="7" eb="8">
      <t>ガツ</t>
    </rPh>
    <rPh sb="13" eb="14">
      <t>ネン</t>
    </rPh>
    <rPh sb="17" eb="18">
      <t>ガツ</t>
    </rPh>
    <phoneticPr fontId="23"/>
  </si>
  <si>
    <t>［記載上の注意］</t>
    <rPh sb="1" eb="3">
      <t>キサイ</t>
    </rPh>
    <rPh sb="3" eb="4">
      <t>ジョウ</t>
    </rPh>
    <rPh sb="5" eb="7">
      <t>チュウイ</t>
    </rPh>
    <phoneticPr fontId="1"/>
  </si>
  <si>
    <t>Ⅲの②については、A206在宅患者緊急入院診療加算１、③についてはA206在宅患者緊急入院診療加算2の算定回数等、④についてはA206在宅患者緊急入院診療加算3の算定回数等を記載すること。</t>
    <rPh sb="13" eb="25">
      <t>ザイタクカンジャキンキュウニュウインシンリョウカサン</t>
    </rPh>
    <rPh sb="37" eb="49">
      <t>ザイタクカンジャキンキュウニュウインシンリョウカサン</t>
    </rPh>
    <rPh sb="51" eb="53">
      <t>サンテイ</t>
    </rPh>
    <rPh sb="53" eb="55">
      <t>カイスウ</t>
    </rPh>
    <rPh sb="55" eb="56">
      <t>トウ</t>
    </rPh>
    <rPh sb="67" eb="79">
      <t>ザイタクカンジャキンキュウニュウインシンリョウカサン</t>
    </rPh>
    <rPh sb="81" eb="83">
      <t>サンテイ</t>
    </rPh>
    <rPh sb="83" eb="85">
      <t>カイスウ</t>
    </rPh>
    <rPh sb="85" eb="86">
      <t>トウ</t>
    </rPh>
    <rPh sb="87" eb="89">
      <t>キサイ</t>
    </rPh>
    <phoneticPr fontId="23"/>
  </si>
  <si>
    <t>Ⅳの①については、C012在宅患者共同診療料の算定の有無にかかわらず、入院希望患者へ行った共同診療回数の合計を記載すること。②については、①のうちC012を算定した患者について記載すること。③～⑥については、C012在宅患者共同診療料の各区分に応じた算定回数等を記載すること。</t>
    <rPh sb="13" eb="17">
      <t>ザイタクカンジャ</t>
    </rPh>
    <rPh sb="17" eb="19">
      <t>キョウドウ</t>
    </rPh>
    <rPh sb="19" eb="22">
      <t>シンリョウリョウ</t>
    </rPh>
    <rPh sb="23" eb="25">
      <t>サンテイ</t>
    </rPh>
    <rPh sb="26" eb="28">
      <t>ウム</t>
    </rPh>
    <rPh sb="35" eb="37">
      <t>ニュウイン</t>
    </rPh>
    <rPh sb="37" eb="39">
      <t>キボウ</t>
    </rPh>
    <rPh sb="39" eb="41">
      <t>カンジャ</t>
    </rPh>
    <rPh sb="42" eb="43">
      <t>オコナ</t>
    </rPh>
    <rPh sb="45" eb="47">
      <t>キョウドウ</t>
    </rPh>
    <rPh sb="47" eb="49">
      <t>シンリョウ</t>
    </rPh>
    <rPh sb="49" eb="51">
      <t>カイスウ</t>
    </rPh>
    <rPh sb="52" eb="54">
      <t>ゴウケイ</t>
    </rPh>
    <rPh sb="55" eb="57">
      <t>キサイ</t>
    </rPh>
    <rPh sb="78" eb="80">
      <t>サンテイ</t>
    </rPh>
    <rPh sb="82" eb="84">
      <t>カンジャ</t>
    </rPh>
    <rPh sb="88" eb="90">
      <t>キサイ</t>
    </rPh>
    <rPh sb="108" eb="112">
      <t>ザイタクカンジャ</t>
    </rPh>
    <rPh sb="112" eb="114">
      <t>キョウドウ</t>
    </rPh>
    <rPh sb="114" eb="117">
      <t>シンリョウリョウ</t>
    </rPh>
    <rPh sb="118" eb="121">
      <t>カククブン</t>
    </rPh>
    <rPh sb="122" eb="123">
      <t>オウ</t>
    </rPh>
    <rPh sb="125" eb="127">
      <t>サンテイ</t>
    </rPh>
    <rPh sb="127" eb="129">
      <t>カイスウ</t>
    </rPh>
    <rPh sb="129" eb="130">
      <t>トウ</t>
    </rPh>
    <rPh sb="131" eb="133">
      <t>キサイ</t>
    </rPh>
    <phoneticPr fontId="23"/>
  </si>
  <si>
    <t>（様式２０の５）</t>
    <rPh sb="1" eb="3">
      <t>ヨウシキ</t>
    </rPh>
    <phoneticPr fontId="16"/>
  </si>
  <si>
    <t>様式17の２</t>
    <rPh sb="0" eb="2">
      <t>ヨウシキ</t>
    </rPh>
    <phoneticPr fontId="1"/>
  </si>
  <si>
    <t>診療録管理体制加算に係る報告書（７月報告）</t>
    <rPh sb="17" eb="18">
      <t>ガツ</t>
    </rPh>
    <rPh sb="18" eb="20">
      <t>ホウコク</t>
    </rPh>
    <phoneticPr fontId="1"/>
  </si>
  <si>
    <r>
      <t>「1」及び「２」について、□には適合する場合「</t>
    </r>
    <r>
      <rPr>
        <sz val="11"/>
        <color theme="1"/>
        <rFont val="Segoe UI Symbol"/>
        <family val="3"/>
      </rPr>
      <t>✔</t>
    </r>
    <r>
      <rPr>
        <sz val="11"/>
        <color theme="1"/>
        <rFont val="ＭＳ Ｐゴシック"/>
        <family val="3"/>
        <charset val="128"/>
      </rPr>
      <t>」を記入する。</t>
    </r>
    <rPh sb="3" eb="4">
      <t>オヨ</t>
    </rPh>
    <rPh sb="16" eb="18">
      <t>テキゴウ</t>
    </rPh>
    <rPh sb="20" eb="22">
      <t>バアイ</t>
    </rPh>
    <rPh sb="26" eb="28">
      <t>キニュウ</t>
    </rPh>
    <phoneticPr fontId="1"/>
  </si>
  <si>
    <r>
      <t>　１．該当する番号を記載すること。
　　　　１　急性期一般入院料１　　　　　８　地域一般入院料１　　　　　１５　１０対１入院基本料　　　
　　　　２　急性期一般入院料２　　　　　９　地域一般入院料２　　　　　１６　１３対１入院基本料
　　　　３　急性期一般入院料３　　　　１０　地域一般入院料３
　　　　４　急性期一般入院料４　　　　１１　特別入院基本料
　　　　５　急性期一般入院料５　　　　１２　月平均夜勤時間超過減算
　　　　６　急性期一般入院料６　　 　 １３　夜勤時間特別入院基本料</t>
    </r>
    <r>
      <rPr>
        <strike/>
        <sz val="10"/>
        <color theme="1"/>
        <rFont val="ＭＳ ゴシック"/>
        <family val="3"/>
        <charset val="128"/>
      </rPr>
      <t xml:space="preserve">
</t>
    </r>
    <r>
      <rPr>
        <sz val="10"/>
        <color theme="1"/>
        <rFont val="ＭＳ ゴシック"/>
        <family val="3"/>
        <charset val="128"/>
      </rPr>
      <t>　　　　７　急性期一般入院料７      　１４　７対１入院基本料</t>
    </r>
    <rPh sb="3" eb="5">
      <t>ガイトウ</t>
    </rPh>
    <rPh sb="7" eb="9">
      <t>バンゴウ</t>
    </rPh>
    <rPh sb="10" eb="12">
      <t>キサイ</t>
    </rPh>
    <rPh sb="24" eb="26">
      <t>キュウセイ</t>
    </rPh>
    <rPh sb="26" eb="27">
      <t>キ</t>
    </rPh>
    <rPh sb="27" eb="29">
      <t>イッパン</t>
    </rPh>
    <rPh sb="29" eb="32">
      <t>ニュウインリョウ</t>
    </rPh>
    <rPh sb="40" eb="42">
      <t>チイキ</t>
    </rPh>
    <rPh sb="42" eb="44">
      <t>イッパン</t>
    </rPh>
    <rPh sb="44" eb="47">
      <t>ニュウインリョウ</t>
    </rPh>
    <phoneticPr fontId="23"/>
  </si>
  <si>
    <t>日</t>
    <rPh sb="0" eb="1">
      <t>ヒ</t>
    </rPh>
    <phoneticPr fontId="1"/>
  </si>
  <si>
    <t>（令和５年７月１日現在）</t>
    <rPh sb="1" eb="2">
      <t>レイ</t>
    </rPh>
    <rPh sb="2" eb="3">
      <t>ワ</t>
    </rPh>
    <rPh sb="4" eb="5">
      <t>ネン</t>
    </rPh>
    <phoneticPr fontId="23"/>
  </si>
  <si>
    <r>
      <t>（別紙様式６　</t>
    </r>
    <r>
      <rPr>
        <b/>
        <sz val="11"/>
        <color theme="1"/>
        <rFont val="ＭＳ ゴシック"/>
        <family val="3"/>
        <charset val="128"/>
      </rPr>
      <t>１枚目</t>
    </r>
    <r>
      <rPr>
        <sz val="11"/>
        <color theme="1"/>
        <rFont val="ＭＳ ゴシック"/>
        <family val="3"/>
        <charset val="128"/>
      </rPr>
      <t>）</t>
    </r>
    <rPh sb="1" eb="3">
      <t>ベッシ</t>
    </rPh>
    <rPh sb="3" eb="5">
      <t>ヨウシキ</t>
    </rPh>
    <rPh sb="8" eb="10">
      <t>マイメ</t>
    </rPh>
    <phoneticPr fontId="23"/>
  </si>
  <si>
    <r>
      <rPr>
        <b/>
        <sz val="11"/>
        <color theme="1"/>
        <rFont val="ＭＳ ゴシック"/>
        <family val="3"/>
        <charset val="128"/>
      </rPr>
      <t>医療機関コード</t>
    </r>
    <r>
      <rPr>
        <sz val="11"/>
        <color theme="1"/>
        <rFont val="ＭＳ ゴシック"/>
        <family val="3"/>
        <charset val="128"/>
      </rPr>
      <t xml:space="preserve">
</t>
    </r>
    <r>
      <rPr>
        <sz val="8"/>
        <color theme="1"/>
        <rFont val="ＭＳ ゴシック"/>
        <family val="3"/>
        <charset val="128"/>
      </rPr>
      <t>※</t>
    </r>
    <r>
      <rPr>
        <u/>
        <sz val="8"/>
        <color theme="1"/>
        <rFont val="ＭＳ ゴシック"/>
        <family val="3"/>
        <charset val="128"/>
      </rPr>
      <t>レセプトに記載する７桁の数字を記載。</t>
    </r>
    <r>
      <rPr>
        <sz val="8"/>
        <color theme="1"/>
        <rFont val="ＭＳ ゴシック"/>
        <family val="3"/>
        <charset val="128"/>
      </rPr>
      <t xml:space="preserve">
（該当するものに☑、併設の場合は両方に☑、各コードを記入。）</t>
    </r>
    <rPh sb="0" eb="2">
      <t>イリョウ</t>
    </rPh>
    <rPh sb="2" eb="4">
      <t>キカン</t>
    </rPh>
    <rPh sb="14" eb="16">
      <t>キサイ</t>
    </rPh>
    <rPh sb="19" eb="20">
      <t>ケタ</t>
    </rPh>
    <rPh sb="21" eb="23">
      <t>スウジ</t>
    </rPh>
    <rPh sb="24" eb="26">
      <t>キサイ</t>
    </rPh>
    <rPh sb="49" eb="50">
      <t>カク</t>
    </rPh>
    <rPh sb="54" eb="56">
      <t>キニュウ</t>
    </rPh>
    <phoneticPr fontId="23"/>
  </si>
  <si>
    <r>
      <t xml:space="preserve">報 告 種 別
</t>
    </r>
    <r>
      <rPr>
        <sz val="9"/>
        <color theme="1"/>
        <rFont val="ＭＳ ゴシック"/>
        <family val="3"/>
        <charset val="128"/>
      </rPr>
      <t>（該当するものに☑）</t>
    </r>
    <rPh sb="0" eb="1">
      <t>ホウ</t>
    </rPh>
    <rPh sb="2" eb="3">
      <t>コク</t>
    </rPh>
    <rPh sb="4" eb="5">
      <t>シュ</t>
    </rPh>
    <rPh sb="6" eb="7">
      <t>ベツ</t>
    </rPh>
    <rPh sb="9" eb="11">
      <t>ガイトウ</t>
    </rPh>
    <phoneticPr fontId="23"/>
  </si>
  <si>
    <r>
      <t>床　　</t>
    </r>
    <r>
      <rPr>
        <sz val="9"/>
        <color theme="1"/>
        <rFont val="ＭＳ ゴシック"/>
        <family val="3"/>
        <charset val="128"/>
      </rPr>
      <t>うち</t>
    </r>
    <rPh sb="0" eb="1">
      <t>ショウ</t>
    </rPh>
    <phoneticPr fontId="23"/>
  </si>
  <si>
    <r>
      <t xml:space="preserve">１．初診に係る特別の料金
 </t>
    </r>
    <r>
      <rPr>
        <sz val="10"/>
        <color theme="1"/>
        <rFont val="ＭＳ ゴシック"/>
        <family val="3"/>
        <charset val="128"/>
      </rPr>
      <t xml:space="preserve"> （報告しているものに☑の上、
　　料金額を記入）</t>
    </r>
    <rPh sb="16" eb="18">
      <t>ホウコク</t>
    </rPh>
    <rPh sb="27" eb="28">
      <t>ウエ</t>
    </rPh>
    <rPh sb="32" eb="34">
      <t>リョウキン</t>
    </rPh>
    <rPh sb="34" eb="35">
      <t>ガク</t>
    </rPh>
    <rPh sb="36" eb="38">
      <t>キニュウ</t>
    </rPh>
    <phoneticPr fontId="23"/>
  </si>
  <si>
    <t>／</t>
  </si>
  <si>
    <r>
      <t xml:space="preserve">２．再診に係る特別の料金
  </t>
    </r>
    <r>
      <rPr>
        <sz val="10"/>
        <color theme="1"/>
        <rFont val="ＭＳ ゴシック"/>
        <family val="3"/>
        <charset val="128"/>
      </rPr>
      <t>（報告しているものに☑の上、
　　料金額を記入）</t>
    </r>
    <phoneticPr fontId="23"/>
  </si>
  <si>
    <t>４．初診等に係る特別の料金を徴収しなかった患者（３の④）の内訳について
　注：患者が(1)及び(2)に該当する場合は(1)に記載してください。
　　　(1）①～⑤、(2)①～⑩については、それぞれに該当した人数を記載してください（複数回答可）。
　　  （2）（3）を記載する場合、特定機能病院、地域医療支援病院及び紹介受診重点医療機関については、 （1）（2）（3）の
　　　合計が3.④の数と等しくなるよう、ご注意ください。</t>
    <rPh sb="2" eb="4">
      <t>ショシン</t>
    </rPh>
    <rPh sb="4" eb="5">
      <t>トウ</t>
    </rPh>
    <rPh sb="6" eb="7">
      <t>カカ</t>
    </rPh>
    <rPh sb="14" eb="16">
      <t>チョウシュウ</t>
    </rPh>
    <rPh sb="21" eb="23">
      <t>カンジャ</t>
    </rPh>
    <rPh sb="29" eb="31">
      <t>ウチワケ</t>
    </rPh>
    <rPh sb="37" eb="38">
      <t>チュウ</t>
    </rPh>
    <rPh sb="39" eb="41">
      <t>カンジャ</t>
    </rPh>
    <rPh sb="45" eb="46">
      <t>オヨ</t>
    </rPh>
    <rPh sb="51" eb="53">
      <t>ガイトウ</t>
    </rPh>
    <rPh sb="55" eb="57">
      <t>バアイ</t>
    </rPh>
    <rPh sb="62" eb="64">
      <t>キサイ</t>
    </rPh>
    <rPh sb="99" eb="101">
      <t>ガイトウ</t>
    </rPh>
    <rPh sb="103" eb="105">
      <t>ニンズウ</t>
    </rPh>
    <rPh sb="106" eb="108">
      <t>キサイ</t>
    </rPh>
    <rPh sb="115" eb="117">
      <t>フクスウ</t>
    </rPh>
    <rPh sb="117" eb="119">
      <t>カイトウ</t>
    </rPh>
    <rPh sb="119" eb="120">
      <t>カ</t>
    </rPh>
    <rPh sb="134" eb="136">
      <t>キサイ</t>
    </rPh>
    <rPh sb="138" eb="140">
      <t>バアイ</t>
    </rPh>
    <rPh sb="207" eb="209">
      <t>チュウイ</t>
    </rPh>
    <phoneticPr fontId="23"/>
  </si>
  <si>
    <t>←(2)(3)を記載しない場合</t>
    <rPh sb="8" eb="10">
      <t>キサイ</t>
    </rPh>
    <rPh sb="13" eb="15">
      <t>バアイ</t>
    </rPh>
    <phoneticPr fontId="23"/>
  </si>
  <si>
    <t>←(2)(3)を記載する場合</t>
    <rPh sb="8" eb="10">
      <t>キサイ</t>
    </rPh>
    <rPh sb="12" eb="14">
      <t>バアイ</t>
    </rPh>
    <phoneticPr fontId="23"/>
  </si>
  <si>
    <t>（４）（２）の⑩の具体的な理由及び患者数（主な理由及び当該事例により特別の料金を徴収しなかった患者数を記載（上位３つ））（※２）</t>
    <rPh sb="9" eb="12">
      <t>グタイテキ</t>
    </rPh>
    <rPh sb="13" eb="15">
      <t>リユウ</t>
    </rPh>
    <rPh sb="15" eb="16">
      <t>オヨ</t>
    </rPh>
    <rPh sb="17" eb="20">
      <t>カンジャスウ</t>
    </rPh>
    <rPh sb="21" eb="22">
      <t>オモ</t>
    </rPh>
    <rPh sb="23" eb="25">
      <t>リユウ</t>
    </rPh>
    <rPh sb="25" eb="26">
      <t>オヨ</t>
    </rPh>
    <rPh sb="27" eb="29">
      <t>トウガイ</t>
    </rPh>
    <rPh sb="29" eb="31">
      <t>ジレイ</t>
    </rPh>
    <rPh sb="40" eb="42">
      <t>チョウシュウ</t>
    </rPh>
    <rPh sb="47" eb="50">
      <t>カンジャスウ</t>
    </rPh>
    <rPh sb="51" eb="53">
      <t>キサイ</t>
    </rPh>
    <rPh sb="54" eb="56">
      <t>ジョウイ</t>
    </rPh>
    <phoneticPr fontId="23"/>
  </si>
  <si>
    <t>３から４については、前年度（令和４年４月１日～令和５年３月31日）の実施状況を記載すること。</t>
    <rPh sb="10" eb="11">
      <t>ゼン</t>
    </rPh>
    <rPh sb="11" eb="13">
      <t>ネンド</t>
    </rPh>
    <rPh sb="14" eb="16">
      <t>レイワ</t>
    </rPh>
    <rPh sb="17" eb="18">
      <t>ネン</t>
    </rPh>
    <rPh sb="23" eb="25">
      <t>レイワ</t>
    </rPh>
    <rPh sb="26" eb="27">
      <t>ネン</t>
    </rPh>
    <phoneticPr fontId="23"/>
  </si>
  <si>
    <t>特定機能病院、地域医療支援病院及び紹介受診重点医療機関以外の病院については、可能な範囲で（２）～（４）
を記載すること。</t>
    <rPh sb="15" eb="16">
      <t>オヨ</t>
    </rPh>
    <rPh sb="17" eb="19">
      <t>ショウカイ</t>
    </rPh>
    <rPh sb="19" eb="21">
      <t>ジュシン</t>
    </rPh>
    <rPh sb="21" eb="23">
      <t>ジュウテン</t>
    </rPh>
    <rPh sb="23" eb="25">
      <t>イリョウ</t>
    </rPh>
    <rPh sb="25" eb="27">
      <t>キカン</t>
    </rPh>
    <phoneticPr fontId="23"/>
  </si>
  <si>
    <t>３　１．（１）に記入した期間の実績について記載すること。</t>
  </si>
  <si>
    <t>期間は、同じであること（※２）。</t>
    <phoneticPr fontId="1"/>
  </si>
  <si>
    <t>お、FIMとFOISは同日に測定すること。従って（A）から（B）及び（C）から（D）までの</t>
    <phoneticPr fontId="1"/>
  </si>
  <si>
    <t>２　日数は、摂食嚥下支援計画書の作成時の測定と、直近の測定までの期間を記載すること。な</t>
    <phoneticPr fontId="1"/>
  </si>
  <si>
    <t>１　②～⑦に該当する場合のみ該当する番号を記載すること（※１）。</t>
    <phoneticPr fontId="1"/>
  </si>
  <si>
    <t xml:space="preserve">［記載上の注意］
</t>
    <phoneticPr fontId="1"/>
  </si>
  <si>
    <t>日</t>
  </si>
  <si>
    <t>紹介</t>
    <rPh sb="0" eb="2">
      <t>ショウカイ</t>
    </rPh>
    <phoneticPr fontId="1"/>
  </si>
  <si>
    <t>自院</t>
    <rPh sb="0" eb="2">
      <t>ジイン</t>
    </rPh>
    <phoneticPr fontId="1"/>
  </si>
  <si>
    <r>
      <t xml:space="preserve">日数
</t>
    </r>
    <r>
      <rPr>
        <sz val="8"/>
        <color theme="1"/>
        <rFont val="游ゴシック"/>
        <family val="3"/>
        <charset val="128"/>
        <scheme val="minor"/>
      </rPr>
      <t>※2</t>
    </r>
    <phoneticPr fontId="1"/>
  </si>
  <si>
    <t>FOIS
(直近)
(D)</t>
    <rPh sb="6" eb="8">
      <t>チョッキン</t>
    </rPh>
    <phoneticPr fontId="1"/>
  </si>
  <si>
    <t>FOIS
(開始時)
(C)</t>
    <rPh sb="6" eb="9">
      <t>カイシジ</t>
    </rPh>
    <phoneticPr fontId="1"/>
  </si>
  <si>
    <t>FIM
(直近)
(B)</t>
    <rPh sb="5" eb="7">
      <t>チョッキン</t>
    </rPh>
    <phoneticPr fontId="1"/>
  </si>
  <si>
    <t>FIM
(開始時)
(A)</t>
    <rPh sb="5" eb="8">
      <t>カイシジ</t>
    </rPh>
    <phoneticPr fontId="1"/>
  </si>
  <si>
    <r>
      <t>１の②~⑦のいずれかに該当するか</t>
    </r>
    <r>
      <rPr>
        <sz val="8"/>
        <color theme="1"/>
        <rFont val="游ゴシック"/>
        <family val="3"/>
        <charset val="128"/>
        <scheme val="minor"/>
      </rPr>
      <t>※1</t>
    </r>
    <rPh sb="11" eb="13">
      <t>ガイトウ</t>
    </rPh>
    <phoneticPr fontId="1"/>
  </si>
  <si>
    <t>患者
年齢</t>
    <rPh sb="0" eb="2">
      <t>カンジャ</t>
    </rPh>
    <rPh sb="3" eb="5">
      <t>ネンレイ</t>
    </rPh>
    <phoneticPr fontId="1"/>
  </si>
  <si>
    <t>患者
性別</t>
    <rPh sb="0" eb="2">
      <t>カンジャ</t>
    </rPh>
    <rPh sb="3" eb="5">
      <t>セイベツ</t>
    </rPh>
    <phoneticPr fontId="1"/>
  </si>
  <si>
    <r>
      <t>VF/VEの実施場所
（</t>
    </r>
    <r>
      <rPr>
        <sz val="10"/>
        <color theme="1"/>
        <rFont val="Segoe UI Symbol"/>
        <family val="2"/>
      </rPr>
      <t>☑</t>
    </r>
    <r>
      <rPr>
        <sz val="10"/>
        <color theme="1"/>
        <rFont val="游ゴシック"/>
        <family val="2"/>
        <charset val="128"/>
        <scheme val="minor"/>
      </rPr>
      <t>をつける）</t>
    </r>
    <rPh sb="6" eb="8">
      <t>ジッシ</t>
    </rPh>
    <phoneticPr fontId="1"/>
  </si>
  <si>
    <r>
      <t>自院実施患者紹
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6" eb="7">
      <t>ショウ</t>
    </rPh>
    <rPh sb="8" eb="9">
      <t>カイ</t>
    </rPh>
    <rPh sb="9" eb="11">
      <t>カンジャ</t>
    </rPh>
    <rPh sb="12" eb="13">
      <t>ベツ</t>
    </rPh>
    <phoneticPr fontId="1"/>
  </si>
  <si>
    <r>
      <t>（</t>
    </r>
    <r>
      <rPr>
        <sz val="14"/>
        <color theme="1"/>
        <rFont val="Segoe UI Symbol"/>
        <family val="2"/>
      </rPr>
      <t>☑</t>
    </r>
    <r>
      <rPr>
        <sz val="11"/>
        <color theme="1"/>
        <rFont val="游ゴシック"/>
        <family val="2"/>
        <charset val="128"/>
        <scheme val="minor"/>
      </rPr>
      <t>をつける。以下は有の場合のみ記載すること）</t>
    </r>
    <phoneticPr fontId="1"/>
  </si>
  <si>
    <t>無　）</t>
    <rPh sb="0" eb="1">
      <t>ナ</t>
    </rPh>
    <phoneticPr fontId="1"/>
  </si>
  <si>
    <t>有・</t>
    <phoneticPr fontId="1"/>
  </si>
  <si>
    <t>　届出の有無（</t>
    <phoneticPr fontId="1"/>
  </si>
  <si>
    <t>摂食嚥下機能回復体制加算３　</t>
  </si>
  <si>
    <t>摂食嚥下機能回復体制加算２　</t>
  </si>
  <si>
    <r>
      <t>自院実施患者
紹介患者の別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7" eb="8">
      <t>ショウ</t>
    </rPh>
    <rPh sb="8" eb="9">
      <t>カイ</t>
    </rPh>
    <rPh sb="9" eb="11">
      <t>カンジャ</t>
    </rPh>
    <rPh sb="12" eb="13">
      <t>ベツ</t>
    </rPh>
    <phoneticPr fontId="1"/>
  </si>
  <si>
    <t>摂食嚥下機能回復体制加算１　</t>
  </si>
  <si>
    <t>２．嚥下機能の評価</t>
  </si>
  <si>
    <t>なお、該当していない場合は、「－」を記載すること。</t>
  </si>
  <si>
    <t>　４　⑨については、摂食嚥下機能回復体制加算３に該当する場合のみ記載すること。</t>
    <phoneticPr fontId="1"/>
  </si>
  <si>
    <t>　にわたって栄養方法が経口摂取のみであるもの。</t>
    <phoneticPr fontId="1"/>
  </si>
  <si>
    <t>ウ　中心静脈栄養を実施している患者にあっては、中心静脈栄養を終了した上で、１か月以上</t>
    <phoneticPr fontId="1"/>
  </si>
  <si>
    <t>イ　胃瘻を造設している患者にあっては、胃瘻抜去術又は胃瘻閉鎖術を実施した上で、１か月以上</t>
    <phoneticPr fontId="1"/>
  </si>
  <si>
    <t>　栄養方法が経口摂取のみであるもの。</t>
    <phoneticPr fontId="1"/>
  </si>
  <si>
    <t>ア　鼻腔栄養を実施している患者にあっては、経鼻経管を抜去した上で、１か月以上にわたって</t>
    <phoneticPr fontId="1"/>
  </si>
  <si>
    <t>　３　⑧の「栄養方法が経口摂取のみである状態」とは以下の状態をいう。</t>
    <phoneticPr fontId="1"/>
  </si>
  <si>
    <t>の方法で摂取する状態を含む。</t>
    <phoneticPr fontId="1"/>
  </si>
  <si>
    <t>　２　②及び⑧の栄養方法が経口摂取のみである状態とは、内服薬又は水分を不定期に経口摂取以外</t>
    <phoneticPr fontId="1"/>
  </si>
  <si>
    <t>を記載する事とした。</t>
    <phoneticPr fontId="1"/>
  </si>
  <si>
    <r>
      <t>例）令和</t>
    </r>
    <r>
      <rPr>
        <sz val="11"/>
        <color theme="1"/>
        <rFont val="游ゴシック"/>
        <family val="3"/>
        <charset val="128"/>
        <scheme val="minor"/>
      </rPr>
      <t>４</t>
    </r>
    <r>
      <rPr>
        <sz val="11"/>
        <color theme="1"/>
        <rFont val="游ゴシック"/>
        <family val="2"/>
        <charset val="128"/>
        <scheme val="minor"/>
      </rPr>
      <t>年８月１日に当該加算に係る届出を行ったため、令和</t>
    </r>
    <r>
      <rPr>
        <sz val="11"/>
        <color theme="1"/>
        <rFont val="游ゴシック"/>
        <family val="3"/>
        <charset val="128"/>
        <scheme val="minor"/>
      </rPr>
      <t>４</t>
    </r>
    <r>
      <rPr>
        <sz val="11"/>
        <color theme="1"/>
        <rFont val="游ゴシック"/>
        <family val="2"/>
        <charset val="128"/>
        <scheme val="minor"/>
      </rPr>
      <t>年８月から</t>
    </r>
    <r>
      <rPr>
        <sz val="11"/>
        <color theme="1"/>
        <rFont val="游ゴシック"/>
        <family val="3"/>
        <charset val="128"/>
        <scheme val="minor"/>
      </rPr>
      <t>令和４年12月</t>
    </r>
    <r>
      <rPr>
        <sz val="11"/>
        <color theme="1"/>
        <rFont val="游ゴシック"/>
        <family val="2"/>
        <charset val="128"/>
        <scheme val="minor"/>
      </rPr>
      <t>の実績</t>
    </r>
    <phoneticPr fontId="1"/>
  </si>
  <si>
    <t>期間とした場合には、その理由を備考に記載すること。</t>
    <phoneticPr fontId="1"/>
  </si>
  <si>
    <r>
      <t>　１（１）は原則として報告時点の</t>
    </r>
    <r>
      <rPr>
        <sz val="11"/>
        <color theme="1"/>
        <rFont val="游ゴシック"/>
        <family val="3"/>
        <charset val="128"/>
        <scheme val="minor"/>
      </rPr>
      <t>前年１月～12月の一年間</t>
    </r>
    <r>
      <rPr>
        <sz val="11"/>
        <color theme="1"/>
        <rFont val="游ゴシック"/>
        <family val="2"/>
        <charset val="128"/>
        <scheme val="minor"/>
      </rPr>
      <t>の実績を記載することとし、それ以外の</t>
    </r>
    <rPh sb="19" eb="20">
      <t>ガツ</t>
    </rPh>
    <rPh sb="23" eb="24">
      <t>ガツ</t>
    </rPh>
    <rPh sb="25" eb="28">
      <t>イチネンカン</t>
    </rPh>
    <phoneticPr fontId="1"/>
  </si>
  <si>
    <t>[記載上の注意]</t>
    <phoneticPr fontId="1"/>
  </si>
  <si>
    <t>　　養を終了した患者（加算３に限る）</t>
    <phoneticPr fontId="1"/>
  </si>
  <si>
    <t>中心静脈栄養を実施していた患者のうち、嚥下機能が回復し、中心静脈栄</t>
    <phoneticPr fontId="1"/>
  </si>
  <si>
    <t>＝</t>
    <phoneticPr fontId="1"/>
  </si>
  <si>
    <t>／</t>
    <phoneticPr fontId="1"/>
  </si>
  <si>
    <t>　　である状態へ回復した患者（ただし、②から⑦までに該当する患者を除く）</t>
    <phoneticPr fontId="1"/>
  </si>
  <si>
    <t>摂食機能療法を開始した日から起算して１年以内に栄養方法が経口摂取のみ</t>
    <phoneticPr fontId="1"/>
  </si>
  <si>
    <t>　　造設が必要であった患者</t>
    <phoneticPr fontId="1"/>
  </si>
  <si>
    <t>食道、胃噴門部の狭窄、食道穿孔等の食道や胃噴門部の疾患によって胃瘻</t>
    <phoneticPr fontId="1"/>
  </si>
  <si>
    <t>　　あった患者</t>
    <phoneticPr fontId="1"/>
  </si>
  <si>
    <t>炎症性腸疾患の患者であって、成分栄養剤の経路として胃瘻造設が必要で</t>
    <phoneticPr fontId="1"/>
  </si>
  <si>
    <t>消化器疾患等の患者であって、減圧ドレナージ目的で胃瘻造設を行った患者</t>
  </si>
  <si>
    <t>　　栄養等を導入した日から起算して１年以上が経過している患者</t>
    <phoneticPr fontId="1"/>
  </si>
  <si>
    <t>①のaに該当する患者であって、当該医療機関に紹介された時点で、鼻腔</t>
    <phoneticPr fontId="1"/>
  </si>
  <si>
    <t>　　の状態に回復した患者</t>
    <phoneticPr fontId="1"/>
  </si>
  <si>
    <t>鼻腔栄養等を導入した日から起算して１ヶ月以内に栄養方法が経口摂取のみ</t>
    <phoneticPr fontId="1"/>
  </si>
  <si>
    <t>　　経口摂取のみの状態に回復した患者を除く）</t>
    <phoneticPr fontId="1"/>
  </si>
  <si>
    <t>鼻腔栄養等を導入した日から起算して１年以内に死亡した患者（栄養方法が</t>
    <phoneticPr fontId="1"/>
  </si>
  <si>
    <t xml:space="preserve"> 　ただし、a、bのいずれにおいても②から⑦までに該当する患者を除く。</t>
    <phoneticPr fontId="1"/>
  </si>
  <si>
    <t>者を含む）</t>
    <phoneticPr fontId="1"/>
  </si>
  <si>
    <t>者、胃瘻を造設した患者、又は中心静脈を開始した患者（転院、退院した</t>
    <phoneticPr fontId="1"/>
  </si>
  <si>
    <t>１年間（１．の実績期間）に当該医療機関において鼻腔栄養を導入した患</t>
    <phoneticPr fontId="1"/>
  </si>
  <si>
    <t>した者を含む）</t>
    <phoneticPr fontId="1"/>
  </si>
  <si>
    <t>者であって、当該医療機関において摂食機能療法を実施した者（転院、退院</t>
    <rPh sb="0" eb="1">
      <t>シャ</t>
    </rPh>
    <phoneticPr fontId="1"/>
  </si>
  <si>
    <t>施している患者、胃瘻を造設している患者、又は中心静脈を実施している患</t>
    <rPh sb="0" eb="1">
      <t>ホドコ</t>
    </rPh>
    <phoneticPr fontId="1"/>
  </si>
  <si>
    <t>１年間（１．の実績期間）に他の医療機関等から紹介された鼻腔栄養を実</t>
    <phoneticPr fontId="1"/>
  </si>
  <si>
    <t>（２）摂食嚥下機能回復体制加算に係る経口摂取回復率</t>
    <phoneticPr fontId="1"/>
  </si>
  <si>
    <t>　備考：</t>
    <phoneticPr fontId="1"/>
  </si>
  <si>
    <t>実績期間</t>
    <phoneticPr fontId="1"/>
  </si>
  <si>
    <t xml:space="preserve">（１）実績期間
</t>
    <phoneticPr fontId="1"/>
  </si>
  <si>
    <r>
      <t>１．嚥下機能の実績（加算１（⑨以外</t>
    </r>
    <r>
      <rPr>
        <sz val="12"/>
        <color theme="1"/>
        <rFont val="游ゴシック"/>
        <family val="3"/>
        <charset val="128"/>
        <scheme val="minor"/>
      </rPr>
      <t>に記載</t>
    </r>
    <r>
      <rPr>
        <sz val="12"/>
        <color theme="1"/>
        <rFont val="游ゴシック"/>
        <family val="2"/>
        <charset val="128"/>
        <scheme val="minor"/>
      </rPr>
      <t>）又は加算３（⑨</t>
    </r>
    <r>
      <rPr>
        <sz val="12"/>
        <color theme="1"/>
        <rFont val="游ゴシック"/>
        <family val="3"/>
        <charset val="128"/>
        <scheme val="minor"/>
      </rPr>
      <t>に記載</t>
    </r>
    <r>
      <rPr>
        <sz val="12"/>
        <color theme="1"/>
        <rFont val="游ゴシック"/>
        <family val="2"/>
        <charset val="128"/>
        <scheme val="minor"/>
      </rPr>
      <t>）に限る。</t>
    </r>
    <r>
      <rPr>
        <sz val="12"/>
        <color theme="1"/>
        <rFont val="游ゴシック"/>
        <family val="3"/>
        <charset val="128"/>
        <scheme val="minor"/>
      </rPr>
      <t>加算２は記載不要。</t>
    </r>
    <r>
      <rPr>
        <sz val="12"/>
        <color theme="1"/>
        <rFont val="游ゴシック"/>
        <family val="2"/>
        <charset val="128"/>
        <scheme val="minor"/>
      </rPr>
      <t>）</t>
    </r>
    <rPh sb="18" eb="20">
      <t>キサイ</t>
    </rPh>
    <rPh sb="29" eb="31">
      <t>キサイ</t>
    </rPh>
    <rPh sb="36" eb="38">
      <t>カサン</t>
    </rPh>
    <rPh sb="40" eb="42">
      <t>キサイ</t>
    </rPh>
    <rPh sb="42" eb="44">
      <t>フヨウ</t>
    </rPh>
    <phoneticPr fontId="1"/>
  </si>
  <si>
    <r>
      <t>（該当するものに</t>
    </r>
    <r>
      <rPr>
        <sz val="14"/>
        <color theme="1"/>
        <rFont val="Segoe UI Symbol"/>
        <family val="2"/>
      </rPr>
      <t>☑</t>
    </r>
    <r>
      <rPr>
        <sz val="12"/>
        <color theme="1"/>
        <rFont val="游ゴシック"/>
        <family val="2"/>
        <charset val="128"/>
        <scheme val="minor"/>
      </rPr>
      <t>を付すること）</t>
    </r>
    <phoneticPr fontId="1"/>
  </si>
  <si>
    <t>２・</t>
    <phoneticPr fontId="1"/>
  </si>
  <si>
    <t>１・</t>
    <phoneticPr fontId="1"/>
  </si>
  <si>
    <t>摂食嚥下機能回復体制加算　　</t>
    <phoneticPr fontId="1"/>
  </si>
  <si>
    <t>摂食嚥下機能回復体制加算に係る報告書</t>
    <phoneticPr fontId="1"/>
  </si>
  <si>
    <t>（別紙様式１６）</t>
    <rPh sb="1" eb="3">
      <t>ベッシ</t>
    </rPh>
    <rPh sb="3" eb="5">
      <t>ヨウシキ</t>
    </rPh>
    <phoneticPr fontId="1"/>
  </si>
  <si>
    <t>（別紙様式19）</t>
    <phoneticPr fontId="6"/>
  </si>
  <si>
    <t>【都道府県名】　</t>
    <phoneticPr fontId="27"/>
  </si>
  <si>
    <t>【医療機関コード】</t>
    <phoneticPr fontId="27"/>
  </si>
  <si>
    <t>※レセプトに記載する７桁の数字を記載</t>
  </si>
  <si>
    <t>【保険医療機関名】</t>
    <phoneticPr fontId="27"/>
  </si>
  <si>
    <t>精神科救急急性期医療入院料に関する実施状況報告書（令和５年７月１日現在）</t>
    <phoneticPr fontId="6"/>
  </si>
  <si>
    <t>有</t>
    <phoneticPr fontId="27"/>
  </si>
  <si>
    <t>（１）　届出病棟数</t>
    <phoneticPr fontId="27"/>
  </si>
  <si>
    <t>　以下の①～③の数値を記載し、括弧内の要件を満たす場合は、□に✓を記入すること。</t>
    <phoneticPr fontId="27"/>
  </si>
  <si>
    <t>①　当該病院における精神科救急急性期医療入院料の届出病棟数</t>
    <phoneticPr fontId="27"/>
  </si>
  <si>
    <t>病棟</t>
    <rPh sb="0" eb="2">
      <t>ビョウトウ</t>
    </rPh>
    <phoneticPr fontId="27"/>
  </si>
  <si>
    <t>②　当該病院における精神科救急急性期医療入院料の届出病床数</t>
    <phoneticPr fontId="27"/>
  </si>
  <si>
    <t>床</t>
    <rPh sb="0" eb="1">
      <t>ユカ</t>
    </rPh>
    <phoneticPr fontId="27"/>
  </si>
  <si>
    <t>③　当該病院における精神科救急急性期医療入院料及び精神科急性期治療病棟入院料届出病床数</t>
    <phoneticPr fontId="27"/>
  </si>
  <si>
    <t>(≦300）</t>
    <phoneticPr fontId="27"/>
  </si>
  <si>
    <t>（２）　精神科救急医療体制の整備等に係る実績</t>
    <phoneticPr fontId="27"/>
  </si>
  <si>
    <t>　以下の④～⑫の数値を記載し、括弧内の要件を満たす場合は、□に✓を記入すること。</t>
    <phoneticPr fontId="27"/>
  </si>
  <si>
    <t>当該病院における実績</t>
    <phoneticPr fontId="27"/>
  </si>
  <si>
    <t>要件</t>
    <rPh sb="0" eb="2">
      <t>ヨウケン</t>
    </rPh>
    <phoneticPr fontId="27"/>
  </si>
  <si>
    <t>④　当該病院の精神疾患に係る時間外・休日・深夜の入院件数又は、当該圏域における人口1万人当たりの時間外・休日・深夜の入院件数</t>
    <phoneticPr fontId="27"/>
  </si>
  <si>
    <t>④</t>
    <phoneticPr fontId="27"/>
  </si>
  <si>
    <t>件</t>
    <rPh sb="0" eb="1">
      <t>ケン</t>
    </rPh>
    <phoneticPr fontId="27"/>
  </si>
  <si>
    <t>(≧30)</t>
    <phoneticPr fontId="27"/>
  </si>
  <si>
    <t>又は</t>
    <rPh sb="0" eb="1">
      <t>マタ</t>
    </rPh>
    <phoneticPr fontId="27"/>
  </si>
  <si>
    <t>件／万人</t>
    <rPh sb="0" eb="1">
      <t>ケン</t>
    </rPh>
    <rPh sb="2" eb="4">
      <t>マンニン</t>
    </rPh>
    <phoneticPr fontId="27"/>
  </si>
  <si>
    <t>(≧0.37)</t>
    <phoneticPr fontId="27"/>
  </si>
  <si>
    <t>⑤　④のうち、精神科救急情報センター・精神医療相談窓口、救急医療情報センター、他の医療機関、都道府県（政令市の地域を含むものとする）、市町村、保健所、警察、消防（救急車）からの依頼件数及び④に対する割合</t>
    <phoneticPr fontId="27"/>
  </si>
  <si>
    <t>⑤</t>
    <phoneticPr fontId="27"/>
  </si>
  <si>
    <t>(≧6)</t>
    <phoneticPr fontId="27"/>
  </si>
  <si>
    <t>割</t>
    <rPh sb="0" eb="1">
      <t>ワリ</t>
    </rPh>
    <phoneticPr fontId="27"/>
  </si>
  <si>
    <t>(≧2割)</t>
    <rPh sb="3" eb="4">
      <t>ワリ</t>
    </rPh>
    <phoneticPr fontId="27"/>
  </si>
  <si>
    <t>⑤の再掲</t>
    <rPh sb="2" eb="4">
      <t>サイケイ</t>
    </rPh>
    <phoneticPr fontId="27"/>
  </si>
  <si>
    <t>⑥精神科救急情報センター・精神医療相談窓口</t>
    <phoneticPr fontId="27"/>
  </si>
  <si>
    <t>⑦救急医療情報センター</t>
    <phoneticPr fontId="27"/>
  </si>
  <si>
    <t>⑧他の医療機関</t>
    <phoneticPr fontId="27"/>
  </si>
  <si>
    <t>⑨都道府県・市町村</t>
    <phoneticPr fontId="27"/>
  </si>
  <si>
    <t>⑩保健所</t>
    <phoneticPr fontId="27"/>
  </si>
  <si>
    <t>⑪警察</t>
    <phoneticPr fontId="27"/>
  </si>
  <si>
    <t>⑫消防（救急車）</t>
    <phoneticPr fontId="27"/>
  </si>
  <si>
    <t>（３）　当該病棟における新規入院患者に係る実績</t>
    <phoneticPr fontId="27"/>
  </si>
  <si>
    <t>　以下の⑬～⑳について、報告前１年間の患者数を記載すること。</t>
    <phoneticPr fontId="27"/>
  </si>
  <si>
    <t>⑬　当該入院料を算定する全病棟の新規患者数</t>
    <phoneticPr fontId="27"/>
  </si>
  <si>
    <t>⑭　措置入院</t>
    <phoneticPr fontId="27"/>
  </si>
  <si>
    <t>⑮　緊急措置入院</t>
    <phoneticPr fontId="27"/>
  </si>
  <si>
    <t>⑯　医療保護入院</t>
    <phoneticPr fontId="27"/>
  </si>
  <si>
    <t>⑰　応急入院</t>
    <phoneticPr fontId="27"/>
  </si>
  <si>
    <t>（うち、特定医師によるもの）</t>
    <phoneticPr fontId="27"/>
  </si>
  <si>
    <t>⑱　鑑定入院</t>
    <phoneticPr fontId="27"/>
  </si>
  <si>
    <t>⑲　医療観察法入院</t>
    <phoneticPr fontId="27"/>
  </si>
  <si>
    <t>⑳　当該病院の所在する都道府県等における措置入院、緊急措置入院及び応急入院に係る新規入院患者数</t>
    <rPh sb="2" eb="4">
      <t>トウガイ</t>
    </rPh>
    <rPh sb="4" eb="6">
      <t>ビョウイン</t>
    </rPh>
    <rPh sb="7" eb="9">
      <t>ショザイ</t>
    </rPh>
    <rPh sb="11" eb="15">
      <t>トドウフケン</t>
    </rPh>
    <rPh sb="15" eb="16">
      <t>トウ</t>
    </rPh>
    <rPh sb="20" eb="22">
      <t>ソチ</t>
    </rPh>
    <rPh sb="22" eb="24">
      <t>ニュウイン</t>
    </rPh>
    <rPh sb="25" eb="27">
      <t>キンキュウ</t>
    </rPh>
    <rPh sb="27" eb="29">
      <t>ソチ</t>
    </rPh>
    <rPh sb="29" eb="31">
      <t>ニュウイン</t>
    </rPh>
    <rPh sb="31" eb="32">
      <t>オヨ</t>
    </rPh>
    <rPh sb="33" eb="35">
      <t>オウキュウ</t>
    </rPh>
    <rPh sb="35" eb="37">
      <t>ニュウイン</t>
    </rPh>
    <rPh sb="38" eb="39">
      <t>カカ</t>
    </rPh>
    <rPh sb="40" eb="42">
      <t>シンキ</t>
    </rPh>
    <rPh sb="42" eb="44">
      <t>ニュウイン</t>
    </rPh>
    <rPh sb="44" eb="46">
      <t>カンジャ</t>
    </rPh>
    <rPh sb="46" eb="47">
      <t>スウ</t>
    </rPh>
    <phoneticPr fontId="27"/>
  </si>
  <si>
    <t>以下の「（a）」及び「（b）又は（c）」の数値を記載し、括弧内の要件を満たす場合は、□に✓を記入すること。</t>
    <phoneticPr fontId="27"/>
  </si>
  <si>
    <t>（⑭＋⑮＋⑰）÷⑳</t>
    <phoneticPr fontId="27"/>
  </si>
  <si>
    <t>（⑭＋⑮＋⑯＋⑰＋⑱＋⑲）÷⑬</t>
    <phoneticPr fontId="27"/>
  </si>
  <si>
    <t>（≧25％）</t>
    <phoneticPr fontId="27"/>
  </si>
  <si>
    <t>及び</t>
    <rPh sb="0" eb="1">
      <t>オヨ</t>
    </rPh>
    <phoneticPr fontId="27"/>
  </si>
  <si>
    <t>（≧60％）</t>
    <phoneticPr fontId="27"/>
  </si>
  <si>
    <t>（⑭＋⑮＋⑰）</t>
    <phoneticPr fontId="27"/>
  </si>
  <si>
    <t>(c)</t>
    <phoneticPr fontId="27"/>
  </si>
  <si>
    <t>３　「２の③」の病床数は300床以下であること。</t>
    <phoneticPr fontId="27"/>
  </si>
  <si>
    <t>４　当該入院料を算定する病院は、以下のいずれも満たすこと。</t>
    <phoneticPr fontId="27"/>
  </si>
  <si>
    <t>・　「２の④」の件数が30件以上又は0.37件／万人以上</t>
    <phoneticPr fontId="27"/>
  </si>
  <si>
    <t>・　「２の⑤」の件数が６件以上又は「２の⑤」の割合が２割以上</t>
    <phoneticPr fontId="27"/>
  </si>
  <si>
    <t>５　当該入院料を算定する病棟は、以下のいずれも満たすこと。</t>
    <phoneticPr fontId="27"/>
  </si>
  <si>
    <t>・　「２の(a)」の数値が６割以上</t>
    <phoneticPr fontId="27"/>
  </si>
  <si>
    <t>・　「２の(b)」の数値が２割５分以上又は「２の（c）」の人数が20人以上</t>
    <phoneticPr fontId="27"/>
  </si>
  <si>
    <t>６　⑳については、原則として当該病院の所在する都道府県における患者数を記載するものとするが、</t>
    <phoneticPr fontId="27"/>
  </si>
  <si>
    <t>県内に複数の圏域がある場合は、当該圏域における患者数を記載すること。</t>
    <phoneticPr fontId="27"/>
  </si>
  <si>
    <t>７　令和２年８月31日付事務連絡「新型コロナウイルス感染症に係る診療報酬上の臨時的な取扱いについて（その26）」に該当する場合は、</t>
    <phoneticPr fontId="27"/>
  </si>
  <si>
    <t>施設基準等を満たしていない値が記載されていても、地方厚生（支）局各都府県事務所の確認対象とはならないこと。</t>
    <phoneticPr fontId="27"/>
  </si>
  <si>
    <t>（別紙様式20）</t>
    <phoneticPr fontId="6"/>
  </si>
  <si>
    <t>精神科急性期治療病棟入院料</t>
  </si>
  <si>
    <t>の施設基準に係る報告書</t>
  </si>
  <si>
    <t>精神科救急・合併症入院料</t>
  </si>
  <si>
    <t>新規患者（措置入院患者、鑑定入院患者及び医療観察法入院患者を含む）以外の当該病棟患者の延べ入院日数　 ③</t>
  </si>
  <si>
    <t>①令和５年６月</t>
    <rPh sb="1" eb="3">
      <t>レイワ</t>
    </rPh>
    <rPh sb="4" eb="5">
      <t>ネン</t>
    </rPh>
    <rPh sb="6" eb="7">
      <t>ガツ</t>
    </rPh>
    <phoneticPr fontId="27"/>
  </si>
  <si>
    <t>日</t>
    <rPh sb="0" eb="1">
      <t>ニチ</t>
    </rPh>
    <phoneticPr fontId="27"/>
  </si>
  <si>
    <t>②／（②＋③）＝（ア）</t>
    <phoneticPr fontId="27"/>
  </si>
  <si>
    <t>令和５年３月の延べ新規入院患者数（措置入院患者、鑑定入院患者、医療観察法入院患者及びクロザピンの新規導入を目的とした患者を除く）⑤</t>
    <rPh sb="0" eb="2">
      <t>レイワ</t>
    </rPh>
    <rPh sb="3" eb="4">
      <t>ネン</t>
    </rPh>
    <rPh sb="5" eb="6">
      <t>ガツ</t>
    </rPh>
    <rPh sb="7" eb="8">
      <t>ノ</t>
    </rPh>
    <rPh sb="9" eb="11">
      <t>シンキ</t>
    </rPh>
    <rPh sb="11" eb="13">
      <t>ニュウイン</t>
    </rPh>
    <rPh sb="13" eb="15">
      <t>カンジャ</t>
    </rPh>
    <rPh sb="15" eb="16">
      <t>スウ</t>
    </rPh>
    <rPh sb="17" eb="19">
      <t>ソチ</t>
    </rPh>
    <rPh sb="19" eb="21">
      <t>ニュウイン</t>
    </rPh>
    <rPh sb="21" eb="23">
      <t>カンジャ</t>
    </rPh>
    <rPh sb="24" eb="26">
      <t>カンテイ</t>
    </rPh>
    <rPh sb="26" eb="28">
      <t>ニュウイン</t>
    </rPh>
    <rPh sb="28" eb="30">
      <t>カンジャ</t>
    </rPh>
    <rPh sb="31" eb="33">
      <t>イリョウ</t>
    </rPh>
    <rPh sb="33" eb="35">
      <t>カンサツ</t>
    </rPh>
    <rPh sb="35" eb="36">
      <t>ホウ</t>
    </rPh>
    <rPh sb="36" eb="38">
      <t>ニュウイン</t>
    </rPh>
    <rPh sb="38" eb="40">
      <t>カンジャ</t>
    </rPh>
    <rPh sb="40" eb="41">
      <t>オヨ</t>
    </rPh>
    <rPh sb="48" eb="50">
      <t>シンキ</t>
    </rPh>
    <rPh sb="50" eb="52">
      <t>ドウニュウ</t>
    </rPh>
    <rPh sb="53" eb="55">
      <t>モクテキ</t>
    </rPh>
    <rPh sb="58" eb="60">
      <t>カンジャ</t>
    </rPh>
    <rPh sb="61" eb="62">
      <t>ノゾ</t>
    </rPh>
    <phoneticPr fontId="27"/>
  </si>
  <si>
    <t>④令和５年３月</t>
    <rPh sb="1" eb="3">
      <t>レイワ</t>
    </rPh>
    <rPh sb="4" eb="5">
      <t>ネン</t>
    </rPh>
    <rPh sb="6" eb="7">
      <t>ガツ</t>
    </rPh>
    <phoneticPr fontId="27"/>
  </si>
  <si>
    <t>上記の患者のうち、３月以内に退院し自宅等へ移行※した患者数　⑥</t>
    <rPh sb="0" eb="2">
      <t>ジョウキ</t>
    </rPh>
    <rPh sb="3" eb="5">
      <t>カンジャ</t>
    </rPh>
    <rPh sb="10" eb="11">
      <t>ガツ</t>
    </rPh>
    <rPh sb="11" eb="13">
      <t>イナイ</t>
    </rPh>
    <rPh sb="14" eb="16">
      <t>タイイン</t>
    </rPh>
    <rPh sb="17" eb="19">
      <t>ジタク</t>
    </rPh>
    <rPh sb="19" eb="20">
      <t>トウ</t>
    </rPh>
    <rPh sb="21" eb="23">
      <t>イコウ</t>
    </rPh>
    <rPh sb="26" eb="29">
      <t>カンジャスウ</t>
    </rPh>
    <phoneticPr fontId="27"/>
  </si>
  <si>
    <t>⑥／⑤＝（イ）</t>
    <phoneticPr fontId="27"/>
  </si>
  <si>
    <t>※</t>
    <phoneticPr fontId="27"/>
  </si>
  <si>
    <t>自宅等へ移行とは、患家、介護老人保健施設、介護医療院又は精神障害者施設へ移行することをいう。（ただし、死亡退院及び精神科急性期治療病棟入院料及び精神科救急・合併症入院料については退院後に医科点数表第１章第２部通則５の規定により入院期間が通算される再入院をした場合は除く。）。また、ここでいう「患家」とは、退院先のうち、同一の保険医療機関の当該入院料に係る病棟以外の病棟へ転棟した場合、他の保険医療機関へ転院した場合及び介護老人保健施設、介護医療院又は精神障害者施設に入所した場合を除いたものをいう。</t>
    <phoneticPr fontId="27"/>
  </si>
  <si>
    <t>１　③には、当該病棟患者の延べ入院日数から②の延べ入院日数を引いた日数を記入する。</t>
    <phoneticPr fontId="27"/>
  </si>
  <si>
    <t>２　⑤には、令和５年３月の延べ新規入院患者数（措置入院患者、鑑定入院患者、医療観察法入院患者及びクロザピンの新規導入を</t>
    <phoneticPr fontId="27"/>
  </si>
  <si>
    <t>目的とした患者を除く。）を記入し、そのうち３月以内に退院し在宅へ移行した患者数を⑥に記入する。</t>
    <phoneticPr fontId="27"/>
  </si>
  <si>
    <t>３　当該病棟は以下の条件を満たしていることが必要である。</t>
    <phoneticPr fontId="27"/>
  </si>
  <si>
    <t>（ア）≧ 0.4　</t>
  </si>
  <si>
    <t>４　当該病棟は以下の条件を満たしていることが必要である。</t>
    <phoneticPr fontId="27"/>
  </si>
  <si>
    <t>(1)</t>
    <phoneticPr fontId="27"/>
  </si>
  <si>
    <t>精神科救急・合併症入院料並びに精神科救急急性期医療入院料（精神科急性期医師配置加算１を算定する場合を除く）及び精神科急性期治療病棟入院料（精神科急性期医師配置加算１又は２のロを算定する場合を除く）</t>
    <phoneticPr fontId="27"/>
  </si>
  <si>
    <t>（イ）≧ 0.4</t>
    <phoneticPr fontId="27"/>
  </si>
  <si>
    <t>(2)</t>
    <phoneticPr fontId="27"/>
  </si>
  <si>
    <t>精神科救急急性期医療入院料（精神科急性期医師配置加算１を算定する場合）及び精神科急性期治療病棟入院料（精神科急性期医師配置加算１又は２のロを算定する場合）を算定する場合</t>
    <phoneticPr fontId="27"/>
  </si>
  <si>
    <t>（イ）≧ 0.6</t>
  </si>
  <si>
    <t>５　当該保険医療機関内に当該入院料を算定する病棟が複数ある場合は、病棟ごとに記載すること。</t>
    <phoneticPr fontId="27"/>
  </si>
  <si>
    <t>都道府県名</t>
    <rPh sb="0" eb="4">
      <t>トドウフケン</t>
    </rPh>
    <rPh sb="4" eb="5">
      <t>メイ</t>
    </rPh>
    <phoneticPr fontId="27"/>
  </si>
  <si>
    <t>保険医療機関名</t>
    <rPh sb="0" eb="6">
      <t>ホケンイリョウキカン</t>
    </rPh>
    <rPh sb="6" eb="7">
      <t>メイ</t>
    </rPh>
    <phoneticPr fontId="27"/>
  </si>
  <si>
    <t>※　現時点（令和５年７月１日）の情報を記載すること。</t>
    <phoneticPr fontId="6"/>
  </si>
  <si>
    <t>－</t>
  </si>
  <si>
    <t>期間：令和４年１月～12月</t>
    <phoneticPr fontId="6"/>
  </si>
  <si>
    <t>「Ａ２３７」ハイリスク分娩等管理加算
（ハイリスク分娩管理加算に限る。）</t>
    <phoneticPr fontId="6"/>
  </si>
  <si>
    <t xml:space="preserve"> 「Ａ３０１－４」小児特定集中治療室管理料</t>
    <phoneticPr fontId="6"/>
  </si>
  <si>
    <t xml:space="preserve"> 「Ａ３０２」新生児特定集中治療室管理料</t>
    <phoneticPr fontId="6"/>
  </si>
  <si>
    <t xml:space="preserve"> 総合周産期母子医療センター</t>
    <phoneticPr fontId="6"/>
  </si>
  <si>
    <t>　２　「２」については、令和４年１月～12月の１年間の救急用の自動車等による搬送件数を記載すること。</t>
    <phoneticPr fontId="6"/>
  </si>
  <si>
    <t>急性期一般入院基本料（入院料１）</t>
    <rPh sb="0" eb="10">
      <t>キュウセイキイッパンニュウインキホンリョウ</t>
    </rPh>
    <rPh sb="11" eb="14">
      <t>ニュウインリョウ</t>
    </rPh>
    <phoneticPr fontId="157"/>
  </si>
  <si>
    <t>急性期一般入院基本料（入院料２）</t>
    <rPh sb="0" eb="10">
      <t>キュウセイキイッパンニュウインキホンリョウ</t>
    </rPh>
    <rPh sb="11" eb="14">
      <t>ニュウインリョウ</t>
    </rPh>
    <phoneticPr fontId="157"/>
  </si>
  <si>
    <t>急性期一般入院基本料（入院料３）</t>
    <rPh sb="0" eb="10">
      <t>キュウセイキイッパンニュウインキホンリョウ</t>
    </rPh>
    <rPh sb="11" eb="14">
      <t>ニュウインリョウ</t>
    </rPh>
    <phoneticPr fontId="157"/>
  </si>
  <si>
    <t>急性期一般入院基本料（入院料４）</t>
    <rPh sb="0" eb="10">
      <t>キュウセイキイッパンニュウインキホンリョウ</t>
    </rPh>
    <rPh sb="11" eb="14">
      <t>ニュウインリョウ</t>
    </rPh>
    <phoneticPr fontId="157"/>
  </si>
  <si>
    <t>急性期一般入院基本料（入院料５）</t>
    <rPh sb="0" eb="10">
      <t>キュウセイキイッパンニュウインキホンリョウ</t>
    </rPh>
    <rPh sb="11" eb="14">
      <t>ニュウインリョウ</t>
    </rPh>
    <phoneticPr fontId="157"/>
  </si>
  <si>
    <t>急性期一般入院基本料（入院料６）</t>
    <rPh sb="0" eb="10">
      <t>キュウセイキイッパンニュウインキホンリョウ</t>
    </rPh>
    <rPh sb="11" eb="14">
      <t>ニュウインリョウ</t>
    </rPh>
    <phoneticPr fontId="157"/>
  </si>
  <si>
    <t>結核病棟入院基本料（７対１）</t>
    <rPh sb="0" eb="2">
      <t>ケッカク</t>
    </rPh>
    <rPh sb="2" eb="4">
      <t>ビョウトウ</t>
    </rPh>
    <rPh sb="4" eb="6">
      <t>ニュウイン</t>
    </rPh>
    <rPh sb="6" eb="9">
      <t>キホンリョウ</t>
    </rPh>
    <rPh sb="11" eb="12">
      <t>タイ</t>
    </rPh>
    <phoneticPr fontId="157"/>
  </si>
  <si>
    <t>結核病棟入院基本料（10対１）</t>
    <rPh sb="0" eb="2">
      <t>ケッカク</t>
    </rPh>
    <rPh sb="2" eb="4">
      <t>ビョウトウ</t>
    </rPh>
    <rPh sb="4" eb="6">
      <t>ニュウイン</t>
    </rPh>
    <rPh sb="6" eb="9">
      <t>キホンリョウ</t>
    </rPh>
    <rPh sb="12" eb="13">
      <t>タイ</t>
    </rPh>
    <phoneticPr fontId="157"/>
  </si>
  <si>
    <t>精神病棟入院基本料（10対１）</t>
    <rPh sb="0" eb="2">
      <t>セイシン</t>
    </rPh>
    <rPh sb="2" eb="4">
      <t>ビョウトウ</t>
    </rPh>
    <rPh sb="4" eb="6">
      <t>ニュウイン</t>
    </rPh>
    <rPh sb="6" eb="9">
      <t>キホンリョウ</t>
    </rPh>
    <rPh sb="12" eb="13">
      <t>タイ</t>
    </rPh>
    <phoneticPr fontId="157"/>
  </si>
  <si>
    <t>特定機能病院入院基本料（一般病棟・７対１）</t>
    <rPh sb="12" eb="14">
      <t>イッパン</t>
    </rPh>
    <rPh sb="14" eb="16">
      <t>ビョウトウ</t>
    </rPh>
    <rPh sb="18" eb="19">
      <t>タイ</t>
    </rPh>
    <phoneticPr fontId="157"/>
  </si>
  <si>
    <t>特定機能病院入院基本料（一般病棟・10対１）</t>
    <rPh sb="12" eb="14">
      <t>イッパン</t>
    </rPh>
    <rPh sb="14" eb="16">
      <t>ビョウトウ</t>
    </rPh>
    <rPh sb="19" eb="20">
      <t>タイ</t>
    </rPh>
    <phoneticPr fontId="157"/>
  </si>
  <si>
    <t>特定機能病院入院基本料（結核病棟・７対１）</t>
    <rPh sb="12" eb="14">
      <t>ケッカク</t>
    </rPh>
    <rPh sb="14" eb="16">
      <t>ビョウトウ</t>
    </rPh>
    <rPh sb="18" eb="19">
      <t>タイ</t>
    </rPh>
    <phoneticPr fontId="157"/>
  </si>
  <si>
    <t>特定機能病院入院基本料（結核病棟・10対１）</t>
    <rPh sb="19" eb="20">
      <t>タイ</t>
    </rPh>
    <phoneticPr fontId="157"/>
  </si>
  <si>
    <t>特定機能病院入院基本料（精神病棟・７対１）</t>
    <rPh sb="12" eb="14">
      <t>セイシン</t>
    </rPh>
    <rPh sb="18" eb="19">
      <t>タイ</t>
    </rPh>
    <phoneticPr fontId="157"/>
  </si>
  <si>
    <t>特定機能病院入院基本料（精神病棟・10対１）</t>
    <rPh sb="19" eb="20">
      <t>タイ</t>
    </rPh>
    <phoneticPr fontId="157"/>
  </si>
  <si>
    <t>専門病棟入院基本料（７対１）</t>
    <rPh sb="0" eb="2">
      <t>センモン</t>
    </rPh>
    <rPh sb="2" eb="4">
      <t>ビョウトウ</t>
    </rPh>
    <rPh sb="4" eb="6">
      <t>ニュウイン</t>
    </rPh>
    <rPh sb="6" eb="9">
      <t>キホンリョウ</t>
    </rPh>
    <rPh sb="11" eb="12">
      <t>タイ</t>
    </rPh>
    <phoneticPr fontId="157"/>
  </si>
  <si>
    <t>専門病棟入院基本料（10対１）</t>
    <rPh sb="0" eb="2">
      <t>センモン</t>
    </rPh>
    <rPh sb="2" eb="4">
      <t>ビョウトウ</t>
    </rPh>
    <rPh sb="4" eb="6">
      <t>ニュウイン</t>
    </rPh>
    <rPh sb="6" eb="9">
      <t>キホンリョウ</t>
    </rPh>
    <rPh sb="12" eb="13">
      <t>タイ</t>
    </rPh>
    <phoneticPr fontId="157"/>
  </si>
  <si>
    <t>救命救急入院料１</t>
    <rPh sb="0" eb="2">
      <t>キュウメイ</t>
    </rPh>
    <rPh sb="2" eb="4">
      <t>キュウキュウ</t>
    </rPh>
    <rPh sb="4" eb="7">
      <t>ニュウインリョウ</t>
    </rPh>
    <phoneticPr fontId="157"/>
  </si>
  <si>
    <t>救命救急入院料２</t>
    <rPh sb="0" eb="7">
      <t>キュウメイキュウキュウニュウインリョウ</t>
    </rPh>
    <phoneticPr fontId="157"/>
  </si>
  <si>
    <t>救命救急入院料３</t>
    <rPh sb="0" eb="7">
      <t>キュウメイキュウキュウニュウインリョウ</t>
    </rPh>
    <phoneticPr fontId="157"/>
  </si>
  <si>
    <t>救命救急入院料４</t>
    <rPh sb="0" eb="7">
      <t>キュウメイキュウキュウニュウインリョウ</t>
    </rPh>
    <phoneticPr fontId="157"/>
  </si>
  <si>
    <t>特定集中治療室管理料１</t>
    <rPh sb="0" eb="2">
      <t>トクテイ</t>
    </rPh>
    <rPh sb="2" eb="4">
      <t>シュウチュウ</t>
    </rPh>
    <rPh sb="4" eb="7">
      <t>チリョウシツ</t>
    </rPh>
    <rPh sb="7" eb="10">
      <t>カンリリョウ</t>
    </rPh>
    <phoneticPr fontId="157"/>
  </si>
  <si>
    <t>特定集中治療室管理料２</t>
    <rPh sb="0" eb="2">
      <t>トクテイ</t>
    </rPh>
    <rPh sb="2" eb="4">
      <t>シュウチュウ</t>
    </rPh>
    <rPh sb="4" eb="7">
      <t>チリョウシツ</t>
    </rPh>
    <rPh sb="7" eb="10">
      <t>カンリリョウ</t>
    </rPh>
    <phoneticPr fontId="157"/>
  </si>
  <si>
    <t>特定集中治療室管理料３</t>
    <rPh sb="0" eb="10">
      <t>トクテイシュウチュウチリョウシツカンリリョウ</t>
    </rPh>
    <phoneticPr fontId="157"/>
  </si>
  <si>
    <t>特定集中治療室管理料４</t>
    <rPh sb="0" eb="10">
      <t>トクテイシュウチュウチリョウシツカンリリョウ</t>
    </rPh>
    <phoneticPr fontId="157"/>
  </si>
  <si>
    <t>ハイケアユニット入院医療管理料１</t>
    <rPh sb="8" eb="10">
      <t>ニュウイン</t>
    </rPh>
    <rPh sb="10" eb="12">
      <t>イリョウ</t>
    </rPh>
    <rPh sb="12" eb="15">
      <t>カンリリョウ</t>
    </rPh>
    <phoneticPr fontId="157"/>
  </si>
  <si>
    <t>ハイケアユニット入院医療管理料２</t>
    <rPh sb="8" eb="10">
      <t>ニュウイン</t>
    </rPh>
    <rPh sb="10" eb="12">
      <t>イリョウ</t>
    </rPh>
    <rPh sb="12" eb="15">
      <t>カンリリョウ</t>
    </rPh>
    <phoneticPr fontId="157"/>
  </si>
  <si>
    <t>脳卒中ケアユニット入院医療管理料</t>
    <rPh sb="0" eb="3">
      <t>ノウソッチュウ</t>
    </rPh>
    <rPh sb="9" eb="11">
      <t>ニュウイン</t>
    </rPh>
    <rPh sb="11" eb="13">
      <t>イリョウ</t>
    </rPh>
    <rPh sb="13" eb="16">
      <t>カンリリョウ</t>
    </rPh>
    <phoneticPr fontId="157"/>
  </si>
  <si>
    <t>小児特定集中治療室管理料</t>
    <rPh sb="0" eb="12">
      <t>ショウニトクテイシュウチュウチリョウシツカンリリョウ</t>
    </rPh>
    <phoneticPr fontId="157"/>
  </si>
  <si>
    <t>新生児特定集中治療室管理料１</t>
    <rPh sb="0" eb="3">
      <t>シンセイジ</t>
    </rPh>
    <rPh sb="3" eb="13">
      <t>トクテイシュウチュウチリョウシツカンリリョウ</t>
    </rPh>
    <phoneticPr fontId="157"/>
  </si>
  <si>
    <t>新生児特定集中治療室管理料２</t>
    <rPh sb="0" eb="3">
      <t>シンセイジ</t>
    </rPh>
    <rPh sb="3" eb="13">
      <t>トクテイシュウチュウチリョウシツカンリリョウ</t>
    </rPh>
    <phoneticPr fontId="15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</si>
  <si>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15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</si>
  <si>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157"/>
  </si>
  <si>
    <t>新生児治療回復室入院医療管理料</t>
    <rPh sb="0" eb="3">
      <t>シンセイジ</t>
    </rPh>
    <rPh sb="3" eb="15">
      <t>チリョウカイフクシツニュウインイリョウカンリリョウ</t>
    </rPh>
    <phoneticPr fontId="157"/>
  </si>
  <si>
    <t>一類感染症患者入院医療管理料</t>
    <rPh sb="0" eb="2">
      <t>イチルイ</t>
    </rPh>
    <rPh sb="2" eb="5">
      <t>カンセンショウ</t>
    </rPh>
    <rPh sb="5" eb="7">
      <t>カンジャ</t>
    </rPh>
    <rPh sb="7" eb="9">
      <t>ニュウイン</t>
    </rPh>
    <rPh sb="9" eb="11">
      <t>イリョウ</t>
    </rPh>
    <rPh sb="11" eb="14">
      <t>カンリリョウ</t>
    </rPh>
    <phoneticPr fontId="157"/>
  </si>
  <si>
    <t>小児入院医療管理料１</t>
    <rPh sb="0" eb="2">
      <t>ショウニ</t>
    </rPh>
    <rPh sb="2" eb="4">
      <t>ニュウイン</t>
    </rPh>
    <rPh sb="4" eb="6">
      <t>イリョウ</t>
    </rPh>
    <rPh sb="6" eb="9">
      <t>カンリリョウ</t>
    </rPh>
    <phoneticPr fontId="157"/>
  </si>
  <si>
    <t>小児入院医療管理料２</t>
    <rPh sb="0" eb="2">
      <t>ショウニ</t>
    </rPh>
    <rPh sb="2" eb="4">
      <t>ニュウイン</t>
    </rPh>
    <rPh sb="4" eb="6">
      <t>イリョウ</t>
    </rPh>
    <rPh sb="6" eb="9">
      <t>カンリリョウ</t>
    </rPh>
    <phoneticPr fontId="157"/>
  </si>
  <si>
    <t>小児入院医療管理料３</t>
    <rPh sb="0" eb="2">
      <t>ショウニ</t>
    </rPh>
    <rPh sb="2" eb="4">
      <t>ニュウイン</t>
    </rPh>
    <rPh sb="4" eb="6">
      <t>イリョウ</t>
    </rPh>
    <rPh sb="6" eb="9">
      <t>カンリリョウ</t>
    </rPh>
    <phoneticPr fontId="157"/>
  </si>
  <si>
    <t>小児入院医療管理料４</t>
    <rPh sb="0" eb="2">
      <t>ショウニ</t>
    </rPh>
    <rPh sb="2" eb="4">
      <t>ニュウイン</t>
    </rPh>
    <rPh sb="4" eb="6">
      <t>イリョウ</t>
    </rPh>
    <rPh sb="6" eb="9">
      <t>カンリリョウ</t>
    </rPh>
    <phoneticPr fontId="157"/>
  </si>
  <si>
    <t>精神科救急急性期医療入院料</t>
    <rPh sb="0" eb="3">
      <t>セイシンカ</t>
    </rPh>
    <rPh sb="3" eb="5">
      <t>キュウキュウ</t>
    </rPh>
    <rPh sb="5" eb="8">
      <t>キュウセイキ</t>
    </rPh>
    <rPh sb="8" eb="10">
      <t>イリョウ</t>
    </rPh>
    <rPh sb="10" eb="13">
      <t>ニュウインリョウ</t>
    </rPh>
    <phoneticPr fontId="157"/>
  </si>
  <si>
    <t>精神科救急・合併症入院料</t>
    <rPh sb="0" eb="3">
      <t>セイシンカ</t>
    </rPh>
    <rPh sb="3" eb="5">
      <t>キュウキュウ</t>
    </rPh>
    <rPh sb="6" eb="9">
      <t>ガッペイショウ</t>
    </rPh>
    <rPh sb="9" eb="12">
      <t>ニュウインリョウ</t>
    </rPh>
    <phoneticPr fontId="157"/>
  </si>
  <si>
    <r>
      <rPr>
        <b/>
        <u/>
        <sz val="12"/>
        <rFont val="ＭＳ Ｐゴシック"/>
        <family val="3"/>
        <charset val="128"/>
      </rPr>
      <t>届出時点の状況</t>
    </r>
    <r>
      <rPr>
        <sz val="12"/>
        <rFont val="ＭＳ Ｐゴシック"/>
        <family val="3"/>
        <charset val="128"/>
      </rPr>
      <t>について記載する事項</t>
    </r>
    <rPh sb="0" eb="2">
      <t>トドケデ</t>
    </rPh>
    <rPh sb="2" eb="4">
      <t>ジテン</t>
    </rPh>
    <rPh sb="5" eb="7">
      <t>ジョウキョウ</t>
    </rPh>
    <rPh sb="11" eb="13">
      <t>キサイ</t>
    </rPh>
    <rPh sb="15" eb="17">
      <t>ジコウ</t>
    </rPh>
    <phoneticPr fontId="23"/>
  </si>
  <si>
    <t>（令和５年７月１日時点）</t>
    <phoneticPr fontId="23"/>
  </si>
  <si>
    <t>イ　病院勤務医の勤務状況の把握等（令和５年６月分）</t>
    <rPh sb="2" eb="4">
      <t>ビョウイン</t>
    </rPh>
    <rPh sb="4" eb="7">
      <t>キンムイ</t>
    </rPh>
    <phoneticPr fontId="23"/>
  </si>
  <si>
    <r>
      <t>出席簿又は管理簿等の用紙による記録</t>
    </r>
    <r>
      <rPr>
        <sz val="10"/>
        <rFont val="ＭＳ Ｐゴシック"/>
        <family val="3"/>
        <charset val="128"/>
      </rPr>
      <t>（上司等による客観的な確認あり）</t>
    </r>
    <rPh sb="0" eb="3">
      <t>シュッセキボ</t>
    </rPh>
    <rPh sb="3" eb="4">
      <t>マタ</t>
    </rPh>
    <rPh sb="5" eb="7">
      <t>カンリ</t>
    </rPh>
    <rPh sb="7" eb="8">
      <t>ボ</t>
    </rPh>
    <rPh sb="8" eb="9">
      <t>トウ</t>
    </rPh>
    <rPh sb="10" eb="12">
      <t>ヨウシ</t>
    </rPh>
    <rPh sb="15" eb="17">
      <t>キロク</t>
    </rPh>
    <rPh sb="18" eb="21">
      <t>ジョウシナド</t>
    </rPh>
    <rPh sb="24" eb="27">
      <t>キャクカンテキ</t>
    </rPh>
    <rPh sb="28" eb="30">
      <t>カクニン</t>
    </rPh>
    <phoneticPr fontId="23"/>
  </si>
  <si>
    <t>(イ)　勤務時間以外についての勤務状況（＊２）の把握の有無</t>
    <rPh sb="4" eb="6">
      <t>キンム</t>
    </rPh>
    <rPh sb="6" eb="8">
      <t>ジカン</t>
    </rPh>
    <rPh sb="8" eb="10">
      <t>イガイ</t>
    </rPh>
    <rPh sb="15" eb="17">
      <t>キンム</t>
    </rPh>
    <rPh sb="17" eb="19">
      <t>ジョウキョウ</t>
    </rPh>
    <rPh sb="24" eb="26">
      <t>ハアク</t>
    </rPh>
    <rPh sb="27" eb="29">
      <t>ウム</t>
    </rPh>
    <phoneticPr fontId="23"/>
  </si>
  <si>
    <t>（エ） 宿日直（回／月）（＊５）</t>
    <rPh sb="4" eb="7">
      <t>シュクニッチョク</t>
    </rPh>
    <rPh sb="8" eb="9">
      <t>カイ</t>
    </rPh>
    <rPh sb="10" eb="11">
      <t>ツキ</t>
    </rPh>
    <phoneticPr fontId="23"/>
  </si>
  <si>
    <t>＊５　労働基準法上の宿日直許可の取得に関わらず、休日及び時間外の当直、日直について回答してください。</t>
    <rPh sb="3" eb="5">
      <t>ロウドウ</t>
    </rPh>
    <rPh sb="5" eb="8">
      <t>キジュンホウ</t>
    </rPh>
    <rPh sb="8" eb="9">
      <t>ジョウ</t>
    </rPh>
    <rPh sb="10" eb="11">
      <t>シュク</t>
    </rPh>
    <rPh sb="11" eb="13">
      <t>ニッチョク</t>
    </rPh>
    <rPh sb="13" eb="15">
      <t>キョカ</t>
    </rPh>
    <rPh sb="16" eb="18">
      <t>シュトク</t>
    </rPh>
    <rPh sb="19" eb="20">
      <t>カカ</t>
    </rPh>
    <rPh sb="24" eb="26">
      <t>キュウジツ</t>
    </rPh>
    <rPh sb="26" eb="27">
      <t>オヨ</t>
    </rPh>
    <rPh sb="28" eb="31">
      <t>ジカンガイ</t>
    </rPh>
    <rPh sb="32" eb="34">
      <t>トウチョク</t>
    </rPh>
    <rPh sb="35" eb="37">
      <t>ニッチョク</t>
    </rPh>
    <rPh sb="41" eb="43">
      <t>カイトウ</t>
    </rPh>
    <phoneticPr fontId="23"/>
  </si>
  <si>
    <t>（別紙様式21）</t>
    <rPh sb="1" eb="3">
      <t>ベッシ</t>
    </rPh>
    <rPh sb="3" eb="5">
      <t>ヨウシキ</t>
    </rPh>
    <phoneticPr fontId="1"/>
  </si>
  <si>
    <t>［</t>
    <phoneticPr fontId="1"/>
  </si>
  <si>
    <t>］</t>
    <phoneticPr fontId="1"/>
  </si>
  <si>
    <t>の</t>
    <phoneticPr fontId="1"/>
  </si>
  <si>
    <t>「注</t>
    <phoneticPr fontId="1"/>
  </si>
  <si>
    <t>」に掲げる</t>
    <phoneticPr fontId="1"/>
  </si>
  <si>
    <t>早期栄養介入管理加算に係る報告書</t>
    <rPh sb="0" eb="2">
      <t>ソウキ</t>
    </rPh>
    <rPh sb="2" eb="4">
      <t>エイヨウ</t>
    </rPh>
    <rPh sb="4" eb="6">
      <t>カイニュウ</t>
    </rPh>
    <rPh sb="6" eb="8">
      <t>カンリ</t>
    </rPh>
    <rPh sb="8" eb="10">
      <t>カサン</t>
    </rPh>
    <rPh sb="11" eb="12">
      <t>カカ</t>
    </rPh>
    <rPh sb="13" eb="16">
      <t>ホウコクショ</t>
    </rPh>
    <phoneticPr fontId="1"/>
  </si>
  <si>
    <t>医療機関コード※</t>
    <rPh sb="0" eb="2">
      <t>イリョウ</t>
    </rPh>
    <rPh sb="2" eb="4">
      <t>キカン</t>
    </rPh>
    <phoneticPr fontId="1"/>
  </si>
  <si>
    <t>　※レセプトに記載する７桁の数字を記載すること</t>
    <phoneticPr fontId="1"/>
  </si>
  <si>
    <t>（期間：</t>
    <rPh sb="1" eb="3">
      <t>キカン</t>
    </rPh>
    <phoneticPr fontId="1"/>
  </si>
  <si>
    <t>月</t>
    <rPh sb="0" eb="1">
      <t>ゲツ</t>
    </rPh>
    <phoneticPr fontId="1"/>
  </si>
  <si>
    <t>治療室の入室総患者数</t>
    <phoneticPr fontId="1"/>
  </si>
  <si>
    <t>当該加算のために介入した患者数</t>
    <phoneticPr fontId="1"/>
  </si>
  <si>
    <t>48時間以内に経腸栄養を開始した患者数</t>
    <phoneticPr fontId="1"/>
  </si>
  <si>
    <t>48時間以内に経腸栄養を開始できなかった理由</t>
    <phoneticPr fontId="1"/>
  </si>
  <si>
    <t>［記載上の注意点］</t>
    <phoneticPr fontId="1"/>
  </si>
  <si>
    <t>１　［　 ］には、救命救急入院料の「注９」、特定集中治療室管理料の「注５」、ハイケアユニット</t>
    <phoneticPr fontId="1"/>
  </si>
  <si>
    <t>　　入院医療管理料の「注４」、脳卒中ケアユニット入院医療管理料の「注４」又は小児特定集中</t>
    <phoneticPr fontId="1"/>
  </si>
  <si>
    <t>　　治療室管理料の「注４」のいずれかを記入すること。</t>
    <phoneticPr fontId="1"/>
  </si>
  <si>
    <t>２　治療室に入室し、早期栄養介入管理加算の対象となる患者の総数とする。</t>
    <phoneticPr fontId="1"/>
  </si>
  <si>
    <t>３　当該加算のために介入した患者とは、算定の有無にかかわらず、栄養スクリーニング、栄養アセス</t>
    <phoneticPr fontId="1"/>
  </si>
  <si>
    <t>　　メント等を実施した患者数とする。</t>
    <phoneticPr fontId="1"/>
  </si>
  <si>
    <t>４　48時間以内に経腸栄養を開始した患者数とする。なお、全ての栄養摂取を経腸栄養で実施する</t>
    <phoneticPr fontId="1"/>
  </si>
  <si>
    <t>　　必要はなく、必要栄養量の一部を経腸栄養により摂取した患者数とする。</t>
    <phoneticPr fontId="1"/>
  </si>
  <si>
    <t>５　患者数は、令和４年４月１日から令和５年３月31日までとする。ただし、新規に当該加算の届出</t>
    <phoneticPr fontId="1"/>
  </si>
  <si>
    <t>　　行うなど、1年に満たない場合は、その届出日以降から令和５年３月31日までの期間とする。</t>
    <phoneticPr fontId="1"/>
  </si>
  <si>
    <t>　　なお、令和５年度に新規届出を行った場合は、令和５年４月から令和５年６月の実績を記載する</t>
    <phoneticPr fontId="1"/>
  </si>
  <si>
    <t>　　こと。</t>
    <phoneticPr fontId="1"/>
  </si>
  <si>
    <t>６　栄養スクリーニング、栄養アセスメントを実施したが、48時間以内に経腸栄養を開始できなかった</t>
    <phoneticPr fontId="1"/>
  </si>
  <si>
    <t>　　場合は、その主な理由を最大５つまで記載する。</t>
    <phoneticPr fontId="1"/>
  </si>
  <si>
    <t>７　複数の治療室において算定している場合は、入院料等毎に報告すること。</t>
    <phoneticPr fontId="1"/>
  </si>
  <si>
    <t>（別紙様式24）</t>
    <phoneticPr fontId="6"/>
  </si>
  <si>
    <t>精神科救急医療体制加算に関する実施状況報告書（令和５年７月１日現在）</t>
    <phoneticPr fontId="6"/>
  </si>
  <si>
    <t>病棟数</t>
    <rPh sb="0" eb="2">
      <t>ビョウトウ</t>
    </rPh>
    <rPh sb="2" eb="3">
      <t>スウ</t>
    </rPh>
    <phoneticPr fontId="27"/>
  </si>
  <si>
    <t>病床数（合計）</t>
    <rPh sb="0" eb="3">
      <t>ビョウショウスウ</t>
    </rPh>
    <rPh sb="4" eb="6">
      <t>ゴウケイ</t>
    </rPh>
    <phoneticPr fontId="27"/>
  </si>
  <si>
    <t>３　精神科救急医療体制の整備等に係る実績</t>
    <phoneticPr fontId="27"/>
  </si>
  <si>
    <t>　以下の①～⑨の数値を記載し、要件を満たす場合は、□に✓を記入すること。</t>
    <phoneticPr fontId="27"/>
  </si>
  <si>
    <t>複数の病棟を
届け出る場合</t>
    <rPh sb="0" eb="2">
      <t>フクスウ</t>
    </rPh>
    <rPh sb="3" eb="5">
      <t>ビョウトウ</t>
    </rPh>
    <rPh sb="7" eb="8">
      <t>トド</t>
    </rPh>
    <rPh sb="9" eb="10">
      <t>デ</t>
    </rPh>
    <rPh sb="11" eb="13">
      <t>バアイ</t>
    </rPh>
    <phoneticPr fontId="27"/>
  </si>
  <si>
    <t>要件を満たす場合、□に✓を記載</t>
    <rPh sb="0" eb="2">
      <t>ヨウケン</t>
    </rPh>
    <rPh sb="3" eb="4">
      <t>ミ</t>
    </rPh>
    <rPh sb="6" eb="8">
      <t>バアイ</t>
    </rPh>
    <rPh sb="13" eb="15">
      <t>キサイ</t>
    </rPh>
    <phoneticPr fontId="27"/>
  </si>
  <si>
    <t>①</t>
    <phoneticPr fontId="27"/>
  </si>
  <si>
    <t>当該病院の精神疾患に係る時間外・休日・深夜の入院件数又は当該圏域における人口1万人当たりの時間外・休日・深夜の入院件数</t>
  </si>
  <si>
    <t>①÷届出病棟数</t>
    <rPh sb="2" eb="4">
      <t>トドケデ</t>
    </rPh>
    <rPh sb="4" eb="6">
      <t>ビョウトウ</t>
    </rPh>
    <rPh sb="6" eb="7">
      <t>スウ</t>
    </rPh>
    <phoneticPr fontId="27"/>
  </si>
  <si>
    <t>(≧40)</t>
    <phoneticPr fontId="27"/>
  </si>
  <si>
    <t>(≧0.5)</t>
    <phoneticPr fontId="27"/>
  </si>
  <si>
    <t>②</t>
    <phoneticPr fontId="27"/>
  </si>
  <si>
    <t>①のうち、精神科救急情報センター・精神医療相談窓口、救急医療情報センター、他の医療機関、都道府県（政令市の地域を含むものとする）、市町村、保健所、警察、消防（救急車）からの依頼件数及び①に対する割合</t>
    <phoneticPr fontId="27"/>
  </si>
  <si>
    <t>②÷届出病棟数</t>
    <rPh sb="2" eb="4">
      <t>トドケデ</t>
    </rPh>
    <rPh sb="4" eb="6">
      <t>ビョウトウ</t>
    </rPh>
    <rPh sb="6" eb="7">
      <t>スウ</t>
    </rPh>
    <phoneticPr fontId="27"/>
  </si>
  <si>
    <t>(≧8)</t>
    <phoneticPr fontId="27"/>
  </si>
  <si>
    <t>②の再掲</t>
    <phoneticPr fontId="27"/>
  </si>
  <si>
    <t>➂精神科救急情報センター・精神医療相談窓口</t>
    <phoneticPr fontId="27"/>
  </si>
  <si>
    <t>④救急医療情報センター</t>
    <phoneticPr fontId="27"/>
  </si>
  <si>
    <t>⑤他の医療機関</t>
    <phoneticPr fontId="27"/>
  </si>
  <si>
    <t>⑥都道府県・市町村</t>
    <phoneticPr fontId="27"/>
  </si>
  <si>
    <t>⑦保健所</t>
    <phoneticPr fontId="27"/>
  </si>
  <si>
    <t>⑧警察</t>
    <phoneticPr fontId="27"/>
  </si>
  <si>
    <t>⑨消防（救急車）</t>
    <phoneticPr fontId="27"/>
  </si>
  <si>
    <t>４　当該病棟における新規入院患者の自宅等への移行について</t>
    <phoneticPr fontId="27"/>
  </si>
  <si>
    <t>当該病棟において新規入院患者（措置入院患者、鑑定入院患者、医療観察法入院患者及びクロザピンの新規導入を目的とした入院患者を除く。）のうち、６割以上が入院日から起算して３月以内に、退院し、自宅等へ移行していること。</t>
    <phoneticPr fontId="27"/>
  </si>
  <si>
    <t>　※満たしている場合に、□に✓を記入すること</t>
    <phoneticPr fontId="27"/>
  </si>
  <si>
    <t>５　施設類型に係る事項</t>
    <phoneticPr fontId="27"/>
  </si>
  <si>
    <t>　次の該当する項目のいずれかにチェックをつけること</t>
    <phoneticPr fontId="27"/>
  </si>
  <si>
    <t>「精神科救急医療体制整備事業実施要綱」（平成20年５月26日障発0526001号厚生労働省社会・援護局障害保健福祉部長）（以下「精神科救急医療体制整備事業実施要綱」という。）における身体合併症救急医療確保事業に規定された精神科救急医療施設として指定を受けている。</t>
    <phoneticPr fontId="27"/>
  </si>
  <si>
    <t>「精神科救急医療体制整備事業実施要綱」における精神科救急医療確保事業に規定された常時対応型の精神科救急医療施設として指定を受けている。</t>
    <phoneticPr fontId="27"/>
  </si>
  <si>
    <t>「精神科救急医療体制整備事業実施要綱」における精神科救急医療確保事業に規定された病院群輪番型の精神科救急医療施設として指定を受けている。</t>
    <phoneticPr fontId="27"/>
  </si>
  <si>
    <t>１　当該病院に常勤する精神保健指定医は５名以上であること。</t>
    <phoneticPr fontId="27"/>
  </si>
  <si>
    <t>３　「４」の「自宅等へ移行」とは、患家、介護老人保健施設、介護医療院又は精神障害者施設へ移行することである。</t>
    <phoneticPr fontId="27"/>
  </si>
  <si>
    <t>〇</t>
  </si>
  <si>
    <t>令和 5年 3月 1日</t>
  </si>
  <si>
    <t>令和 5年 4月 1日</t>
  </si>
  <si>
    <t>010－1612</t>
  </si>
  <si>
    <t>秋田市新屋豊町１０番３号</t>
  </si>
  <si>
    <t>018-865-6672</t>
  </si>
  <si>
    <t>令和 4年 7月 1日</t>
  </si>
  <si>
    <t>令和 4年10月 1日</t>
  </si>
  <si>
    <t>秋田市土崎港中央六丁目１４番１４号</t>
  </si>
  <si>
    <t>令和 4年 9月 1日</t>
  </si>
  <si>
    <t>令和 5年 6月 1日</t>
  </si>
  <si>
    <t>おおもとクリニック</t>
  </si>
  <si>
    <t>017－0043</t>
  </si>
  <si>
    <t>大館市有浦６丁目２番２６号</t>
  </si>
  <si>
    <t>0186-44-6222</t>
  </si>
  <si>
    <t>0186-44-6223</t>
  </si>
  <si>
    <t>012－0855</t>
  </si>
  <si>
    <t>湯沢市愛宕町三丁目１１番３７号</t>
  </si>
  <si>
    <t>0183-73-9601</t>
  </si>
  <si>
    <t>令和 4年 8月 1日</t>
  </si>
  <si>
    <t>湯沢市表町３丁目１番２９号</t>
  </si>
  <si>
    <t>0183-72-6961</t>
  </si>
  <si>
    <t>一般　　        5</t>
  </si>
  <si>
    <t>令和 5年 5月 1日</t>
  </si>
  <si>
    <t>一般　　
　　一般      480</t>
  </si>
  <si>
    <t>一般　　
　　一般      337
結核　　       14
精神　　
　　精神       45</t>
  </si>
  <si>
    <t>第128号</t>
  </si>
  <si>
    <t>第117号</t>
  </si>
  <si>
    <t>第124号</t>
  </si>
  <si>
    <t>第126号</t>
  </si>
  <si>
    <t>第136号</t>
  </si>
  <si>
    <t>015－8567</t>
  </si>
  <si>
    <t>第137号</t>
  </si>
  <si>
    <t>第127号</t>
  </si>
  <si>
    <t>第139号</t>
  </si>
  <si>
    <t>第131号</t>
  </si>
  <si>
    <t>一般　　
　　一般      170
精神　　
　　精神       28</t>
  </si>
  <si>
    <t>第133号</t>
  </si>
  <si>
    <t>018-892-3759</t>
  </si>
  <si>
    <t>回１</t>
  </si>
  <si>
    <t>回３</t>
  </si>
  <si>
    <t>回２</t>
  </si>
  <si>
    <t>精神　　      263</t>
  </si>
  <si>
    <t>精神　　      397</t>
  </si>
  <si>
    <t>医療法人久盛会　秋田緑ヶ丘病院</t>
  </si>
  <si>
    <t>地域医療体制確保加算</t>
  </si>
  <si>
    <t>地医確保</t>
  </si>
  <si>
    <t>特定集中治療室管理料３</t>
  </si>
  <si>
    <t>集３</t>
  </si>
  <si>
    <t>令和 5年 2月 1日</t>
  </si>
  <si>
    <t>特定集中治療室管理料２</t>
  </si>
  <si>
    <t>集２</t>
  </si>
  <si>
    <t>第247号</t>
  </si>
  <si>
    <t>医療法人健雄会　雄和もてぎクリニック</t>
  </si>
  <si>
    <t>秋田市旭川南町１３番１８号</t>
  </si>
  <si>
    <t>第249号</t>
  </si>
  <si>
    <t>ながぬま内科</t>
  </si>
  <si>
    <t>秋田市土崎港中央六丁目２番２４号</t>
  </si>
  <si>
    <t>018-827-3184</t>
  </si>
  <si>
    <t>018-827-3185</t>
  </si>
  <si>
    <t>第250号</t>
  </si>
  <si>
    <t>玉木内科クリニック</t>
  </si>
  <si>
    <t>010－0925</t>
  </si>
  <si>
    <t>秋田市旭南三丁目２番７３号</t>
  </si>
  <si>
    <t>018-827-7218</t>
  </si>
  <si>
    <t>018-827-7228</t>
  </si>
  <si>
    <t>第252号</t>
  </si>
  <si>
    <t>こどもとおとなのなかじまクリニック</t>
  </si>
  <si>
    <t>011－0941</t>
  </si>
  <si>
    <t>秋田市土崎港北２丁目１７－１７</t>
  </si>
  <si>
    <t>018-853-1201</t>
  </si>
  <si>
    <t>018-853-1202</t>
  </si>
  <si>
    <t>第253号</t>
  </si>
  <si>
    <t>秋田市土崎港中央一丁目１７番１１号</t>
  </si>
  <si>
    <t>第251号</t>
  </si>
  <si>
    <t>第248号</t>
  </si>
  <si>
    <t>0183-73-2311</t>
  </si>
  <si>
    <t>かづのファミリークリニック</t>
  </si>
  <si>
    <t>鹿角市花輪字鉄砲２２番地７</t>
  </si>
  <si>
    <t>0186-22-6080</t>
  </si>
  <si>
    <t>0186-22-0811</t>
  </si>
  <si>
    <t>第254号</t>
  </si>
  <si>
    <t>第246号</t>
  </si>
  <si>
    <t>別添１の「第９」の１の(３)に規定する在宅療養支援診療所</t>
  </si>
  <si>
    <t>秋田市中通３丁目３番５５号</t>
  </si>
  <si>
    <t>018-831-5391</t>
  </si>
  <si>
    <t>支援診３</t>
  </si>
  <si>
    <t>秋田市南通宮田１５－４６</t>
  </si>
  <si>
    <t>018-837-1178</t>
  </si>
  <si>
    <t>第189号</t>
  </si>
  <si>
    <t>秋田市外旭川字八幡田１０番地６</t>
  </si>
  <si>
    <t>018-868-5777</t>
  </si>
  <si>
    <t>第198号</t>
  </si>
  <si>
    <t>010－0911</t>
  </si>
  <si>
    <t>秋田市保戸野すわ町１５－２０</t>
  </si>
  <si>
    <t>018-823-6631</t>
  </si>
  <si>
    <t>第173号</t>
  </si>
  <si>
    <t>秋田市中通三丁目３番４３号</t>
  </si>
  <si>
    <t>018-831-8535</t>
  </si>
  <si>
    <t>第178号</t>
  </si>
  <si>
    <t>011－0942</t>
  </si>
  <si>
    <t>秋田市土崎港東四丁目４番７０号</t>
  </si>
  <si>
    <t>018-880-1222</t>
  </si>
  <si>
    <t>秋田市横森三丁目１ー９</t>
  </si>
  <si>
    <t>018-825-1718</t>
  </si>
  <si>
    <t>第188号</t>
  </si>
  <si>
    <t>秋田市土崎港相染町字大谷地３５</t>
  </si>
  <si>
    <t>018-857-1667</t>
  </si>
  <si>
    <t>第203号</t>
  </si>
  <si>
    <t>秋田市下新城中野字琵琶沼２１１－１８</t>
  </si>
  <si>
    <t>018-873-6135</t>
  </si>
  <si>
    <t>第194号</t>
  </si>
  <si>
    <t>秋田市八橋本町５丁目８－３１</t>
  </si>
  <si>
    <t>018-895-7766</t>
  </si>
  <si>
    <t>第168号</t>
  </si>
  <si>
    <t>010－0813</t>
  </si>
  <si>
    <t>秋田市泉一ノ坪２６－２３</t>
  </si>
  <si>
    <t>018-868-2908</t>
  </si>
  <si>
    <t>第166号</t>
  </si>
  <si>
    <t>別添１の「第９」の１の(２)に規定する在宅療養支援診療所</t>
  </si>
  <si>
    <t>支援診２</t>
  </si>
  <si>
    <t>第175号</t>
  </si>
  <si>
    <t>第167号</t>
  </si>
  <si>
    <t>010－0013</t>
  </si>
  <si>
    <t>秋田市南通築地４番９号アークシティ築地第１　３０６号</t>
  </si>
  <si>
    <t>第191号</t>
  </si>
  <si>
    <t>第182号</t>
  </si>
  <si>
    <t>能代市大手町７番４号</t>
  </si>
  <si>
    <t>0185-89-1881</t>
  </si>
  <si>
    <t>016－0842</t>
  </si>
  <si>
    <t>能代市追分町２番３６号</t>
  </si>
  <si>
    <t>0185-52-5132</t>
  </si>
  <si>
    <t>一般　　        1
療養　　       18</t>
  </si>
  <si>
    <t>第193号</t>
  </si>
  <si>
    <t>第160号</t>
  </si>
  <si>
    <t>013－0027</t>
  </si>
  <si>
    <t>横手市平城町３－３４</t>
  </si>
  <si>
    <t>0182-33-9312</t>
  </si>
  <si>
    <t>第164号</t>
  </si>
  <si>
    <t>第208号</t>
  </si>
  <si>
    <t>013－0502</t>
  </si>
  <si>
    <t>横手市大森町袴形字西神成７番地２</t>
  </si>
  <si>
    <t>0182-56-4112</t>
  </si>
  <si>
    <t>第199号</t>
  </si>
  <si>
    <t>第179号</t>
  </si>
  <si>
    <t>第172号</t>
  </si>
  <si>
    <t>015－0033</t>
  </si>
  <si>
    <t>由利本荘市神沢字浜辺１１１－１</t>
  </si>
  <si>
    <t>0184-28-2727</t>
  </si>
  <si>
    <t>男鹿市船川港船川字新浜町２６番地２</t>
  </si>
  <si>
    <t>0185-22-1105</t>
  </si>
  <si>
    <t>第153号</t>
  </si>
  <si>
    <t>第174号</t>
  </si>
  <si>
    <t>第154号</t>
  </si>
  <si>
    <t>大仙市大曲中通町１番８－７号</t>
  </si>
  <si>
    <t>0187-88-8815</t>
  </si>
  <si>
    <t>第192号</t>
  </si>
  <si>
    <t>第149号</t>
  </si>
  <si>
    <t>鹿角市花輪字堰向５６番地</t>
  </si>
  <si>
    <t>0186-22-0500</t>
  </si>
  <si>
    <t>一般　　
　　一般       18</t>
  </si>
  <si>
    <t>第163号</t>
  </si>
  <si>
    <t>別添１の「第９」の１の(１)に規定する在宅療養支援診療所</t>
  </si>
  <si>
    <t>支援診１</t>
  </si>
  <si>
    <t>018－3325</t>
  </si>
  <si>
    <t>北秋田市元町１１番１５－３号</t>
  </si>
  <si>
    <t>0186-62-1194</t>
  </si>
  <si>
    <t>第185号</t>
  </si>
  <si>
    <t>第158号</t>
  </si>
  <si>
    <t>第195号</t>
  </si>
  <si>
    <t>018－1614</t>
  </si>
  <si>
    <t>南秋田郡八郎潟町中田６７番１４号</t>
  </si>
  <si>
    <t>018-854-4101</t>
  </si>
  <si>
    <t>第162号</t>
  </si>
  <si>
    <t>第161号</t>
  </si>
  <si>
    <t>019－1402</t>
  </si>
  <si>
    <t>仙北郡美郷町野中字宮崎８６番地７</t>
  </si>
  <si>
    <t>0187-84-1481</t>
  </si>
  <si>
    <t>第181号</t>
  </si>
  <si>
    <t>第73号</t>
  </si>
  <si>
    <t>第112号</t>
  </si>
  <si>
    <t>第90号</t>
  </si>
  <si>
    <t>秋田市広面字糠塚１１６－１</t>
  </si>
  <si>
    <t>018-893-5654</t>
  </si>
  <si>
    <t>生補管２</t>
  </si>
  <si>
    <t>大仙市大曲福住町８－１８</t>
  </si>
  <si>
    <t>0187-63-2388</t>
  </si>
  <si>
    <t>生補管１</t>
  </si>
  <si>
    <t>特定機能病院、地域医療支援病院及び外来機能報告対象病院の初診</t>
  </si>
  <si>
    <t>入院期間が１８０日を超える入院</t>
  </si>
  <si>
    <t>〒011－0946</t>
  </si>
  <si>
    <t>〒010－0063</t>
  </si>
  <si>
    <t>〒011－0911</t>
  </si>
  <si>
    <t>〒010－8577</t>
  </si>
  <si>
    <t>〒010－1654</t>
  </si>
  <si>
    <t>秋田市浜田字藍ノ原５２番地</t>
  </si>
  <si>
    <t>〒010－1424</t>
  </si>
  <si>
    <t>〒010－0014</t>
  </si>
  <si>
    <t>〒010－0001</t>
  </si>
  <si>
    <t>〒010－0146</t>
  </si>
  <si>
    <t>〒010－0823</t>
  </si>
  <si>
    <t>秋田市山内字丸木橋１６７番地３号</t>
  </si>
  <si>
    <t>〒010－0802</t>
  </si>
  <si>
    <t>〒010－0825</t>
  </si>
  <si>
    <t>秋田市柳田字石神５９番地</t>
  </si>
  <si>
    <t>〒010－1495</t>
  </si>
  <si>
    <t>〒011－0948</t>
  </si>
  <si>
    <t>〒019－2611</t>
  </si>
  <si>
    <t>秋田市河辺戸島字上野４番地３</t>
  </si>
  <si>
    <t>〒010－0874</t>
  </si>
  <si>
    <t>秋田市土崎港中央一丁目１７番２３号</t>
  </si>
  <si>
    <t>〒010－1409</t>
  </si>
  <si>
    <t>〒010－0933</t>
  </si>
  <si>
    <t>〒016－0837</t>
  </si>
  <si>
    <t>能代市西赤沼１４番地の４</t>
  </si>
  <si>
    <t>〒016－0151</t>
  </si>
  <si>
    <t>〒016－0014</t>
  </si>
  <si>
    <t>〒016－0805</t>
  </si>
  <si>
    <t>〒016－0851</t>
  </si>
  <si>
    <t>〒013－0016</t>
  </si>
  <si>
    <t>〒013－8602</t>
  </si>
  <si>
    <t>〒013－0525</t>
  </si>
  <si>
    <t>〒013－8610</t>
  </si>
  <si>
    <t>〒017－0044</t>
  </si>
  <si>
    <t>〒018－5604</t>
  </si>
  <si>
    <t>〒017－0885</t>
  </si>
  <si>
    <t>〒017－0872</t>
  </si>
  <si>
    <t>大館市片山町３丁目１２番３０号</t>
  </si>
  <si>
    <t>〒017－0804</t>
  </si>
  <si>
    <t>大館市柄沢字稲荷山下６９番地</t>
  </si>
  <si>
    <t>〒018－5701</t>
  </si>
  <si>
    <t>〒015－0012</t>
  </si>
  <si>
    <t>〒015－8567</t>
  </si>
  <si>
    <t>〒015－8511</t>
  </si>
  <si>
    <t>〒015－0885</t>
  </si>
  <si>
    <t>〒015－0862</t>
  </si>
  <si>
    <t>〒010－0511</t>
  </si>
  <si>
    <t>〒012－0055</t>
  </si>
  <si>
    <t>〒012－0000</t>
  </si>
  <si>
    <t>湯沢市中屋敷７５</t>
  </si>
  <si>
    <t>〒014－0055</t>
  </si>
  <si>
    <t>〒019－2413</t>
  </si>
  <si>
    <t>〒014－0067</t>
  </si>
  <si>
    <t>大仙市飯田字堰東２１０番地</t>
  </si>
  <si>
    <t>〒014－0062</t>
  </si>
  <si>
    <t>〒014－0027</t>
  </si>
  <si>
    <t>〒018－5201</t>
  </si>
  <si>
    <t>〒018－5421</t>
  </si>
  <si>
    <t>〒018－1401</t>
  </si>
  <si>
    <t>〒010－0201</t>
  </si>
  <si>
    <t>〒018－3301</t>
  </si>
  <si>
    <t>北秋田市綴子字釜堤脇１２番地</t>
  </si>
  <si>
    <t>〒018－4221</t>
  </si>
  <si>
    <t>〒014－1201</t>
  </si>
  <si>
    <t>〒014－0394</t>
  </si>
  <si>
    <t>〒018－0153</t>
  </si>
  <si>
    <t>にかほ市象潟町小滝字麻針堰１６番地</t>
  </si>
  <si>
    <t>〒018－2303</t>
  </si>
  <si>
    <t>〒018－1605</t>
  </si>
  <si>
    <t>〒012－1131</t>
  </si>
  <si>
    <t>〒018－1393</t>
  </si>
  <si>
    <t>〒010－0041</t>
  </si>
  <si>
    <t>看護職員処遇改善評価料</t>
    <rPh sb="0" eb="2">
      <t>カンゴ</t>
    </rPh>
    <rPh sb="2" eb="4">
      <t>ショクイン</t>
    </rPh>
    <rPh sb="4" eb="6">
      <t>ショグウ</t>
    </rPh>
    <rPh sb="6" eb="8">
      <t>カイゼン</t>
    </rPh>
    <rPh sb="8" eb="10">
      <t>ヒョウカ</t>
    </rPh>
    <rPh sb="10" eb="11">
      <t>リョウ</t>
    </rPh>
    <phoneticPr fontId="1"/>
  </si>
  <si>
    <t>賃金改善計画書</t>
    <rPh sb="0" eb="2">
      <t>チンギン</t>
    </rPh>
    <rPh sb="2" eb="4">
      <t>カイゼン</t>
    </rPh>
    <rPh sb="4" eb="7">
      <t>ケイカクショ</t>
    </rPh>
    <phoneticPr fontId="1"/>
  </si>
  <si>
    <t>賃金改善実施報告書</t>
    <rPh sb="0" eb="2">
      <t>チンギン</t>
    </rPh>
    <rPh sb="2" eb="4">
      <t>カイゼン</t>
    </rPh>
    <rPh sb="4" eb="6">
      <t>ジッシ</t>
    </rPh>
    <rPh sb="6" eb="9">
      <t>ホウコクショ</t>
    </rPh>
    <phoneticPr fontId="1"/>
  </si>
  <si>
    <t>様式２</t>
    <rPh sb="0" eb="2">
      <t>ヨウシキ</t>
    </rPh>
    <phoneticPr fontId="1"/>
  </si>
  <si>
    <t>看護職員処遇改善評価料　賃金改善計画書（令和　　年度分）</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phoneticPr fontId="1"/>
  </si>
  <si>
    <t>保険医療機関コード</t>
    <rPh sb="0" eb="2">
      <t>ホケン</t>
    </rPh>
    <rPh sb="2" eb="4">
      <t>イリョウ</t>
    </rPh>
    <rPh sb="4" eb="6">
      <t>キカン</t>
    </rPh>
    <phoneticPr fontId="1"/>
  </si>
  <si>
    <t>Ⅰ．賃金改善実施期間</t>
    <rPh sb="2" eb="4">
      <t>チンギン</t>
    </rPh>
    <rPh sb="4" eb="6">
      <t>カイゼン</t>
    </rPh>
    <rPh sb="6" eb="8">
      <t>ジッシ</t>
    </rPh>
    <rPh sb="8" eb="10">
      <t>キカン</t>
    </rPh>
    <phoneticPr fontId="1"/>
  </si>
  <si>
    <t>令和</t>
    <rPh sb="0" eb="2">
      <t>レイワ</t>
    </rPh>
    <phoneticPr fontId="1"/>
  </si>
  <si>
    <t>～　</t>
    <phoneticPr fontId="1"/>
  </si>
  <si>
    <t>Ⅱ．看護職員処遇改善評価料の見込額</t>
    <rPh sb="2" eb="4">
      <t>カンゴ</t>
    </rPh>
    <rPh sb="4" eb="6">
      <t>ショクイン</t>
    </rPh>
    <rPh sb="6" eb="8">
      <t>ショグウ</t>
    </rPh>
    <rPh sb="8" eb="10">
      <t>カイゼン</t>
    </rPh>
    <rPh sb="10" eb="12">
      <t>ヒョウカ</t>
    </rPh>
    <rPh sb="12" eb="13">
      <t>リョウ</t>
    </rPh>
    <rPh sb="14" eb="16">
      <t>ミコ</t>
    </rPh>
    <rPh sb="16" eb="17">
      <t>ガク</t>
    </rPh>
    <phoneticPr fontId="1"/>
  </si>
  <si>
    <t>②新規届出時又は４月１日時点における区分</t>
    <rPh sb="1" eb="3">
      <t>シンキ</t>
    </rPh>
    <rPh sb="3" eb="5">
      <t>トドケデ</t>
    </rPh>
    <rPh sb="5" eb="6">
      <t>ジ</t>
    </rPh>
    <rPh sb="6" eb="7">
      <t>マタ</t>
    </rPh>
    <rPh sb="9" eb="10">
      <t>ガツ</t>
    </rPh>
    <rPh sb="11" eb="12">
      <t>ニチ</t>
    </rPh>
    <rPh sb="12" eb="14">
      <t>ジテン</t>
    </rPh>
    <rPh sb="18" eb="20">
      <t>クブン</t>
    </rPh>
    <phoneticPr fontId="1"/>
  </si>
  <si>
    <t>区分</t>
    <rPh sb="0" eb="2">
      <t>クブン</t>
    </rPh>
    <phoneticPr fontId="1"/>
  </si>
  <si>
    <t>　</t>
    <phoneticPr fontId="1"/>
  </si>
  <si>
    <t>点数</t>
    <rPh sb="0" eb="2">
      <t>テンスウ</t>
    </rPh>
    <phoneticPr fontId="1"/>
  </si>
  <si>
    <t>点</t>
    <rPh sb="0" eb="1">
      <t>テン</t>
    </rPh>
    <phoneticPr fontId="1"/>
  </si>
  <si>
    <t>③賃金改善実施期間における、延べ入院患者数の見込み</t>
    <rPh sb="1" eb="3">
      <t>チンギン</t>
    </rPh>
    <rPh sb="3" eb="5">
      <t>カイゼン</t>
    </rPh>
    <rPh sb="5" eb="7">
      <t>ジッシ</t>
    </rPh>
    <rPh sb="7" eb="9">
      <t>キカン</t>
    </rPh>
    <rPh sb="14" eb="15">
      <t>ノ</t>
    </rPh>
    <rPh sb="16" eb="18">
      <t>ニュウイン</t>
    </rPh>
    <rPh sb="18" eb="21">
      <t>カンジャスウ</t>
    </rPh>
    <phoneticPr fontId="1"/>
  </si>
  <si>
    <t>④本評価料による収入の見込額（②×③×10円）</t>
    <rPh sb="1" eb="2">
      <t>ホン</t>
    </rPh>
    <rPh sb="2" eb="4">
      <t>ヒョウカ</t>
    </rPh>
    <rPh sb="4" eb="5">
      <t>リョウ</t>
    </rPh>
    <rPh sb="8" eb="10">
      <t>シュウニュウ</t>
    </rPh>
    <rPh sb="11" eb="13">
      <t>ミコ</t>
    </rPh>
    <rPh sb="13" eb="14">
      <t>ガク</t>
    </rPh>
    <rPh sb="21" eb="22">
      <t>エン</t>
    </rPh>
    <phoneticPr fontId="1"/>
  </si>
  <si>
    <t>Ⅲ．賃金改善の見込額</t>
    <rPh sb="2" eb="4">
      <t>チンギン</t>
    </rPh>
    <rPh sb="4" eb="6">
      <t>カイゼン</t>
    </rPh>
    <rPh sb="7" eb="9">
      <t>ミコ</t>
    </rPh>
    <rPh sb="9" eb="10">
      <t>ガク</t>
    </rPh>
    <phoneticPr fontId="1"/>
  </si>
  <si>
    <t>⑤賃金改善実施期間において賃金の改善措置が実施される場合の当該措置の対象職員の賃金総額</t>
    <rPh sb="1" eb="3">
      <t>チンギン</t>
    </rPh>
    <rPh sb="3" eb="5">
      <t>カイゼン</t>
    </rPh>
    <rPh sb="5" eb="7">
      <t>ジッシ</t>
    </rPh>
    <rPh sb="7" eb="9">
      <t>キカン</t>
    </rPh>
    <rPh sb="13" eb="15">
      <t>チンギン</t>
    </rPh>
    <rPh sb="16" eb="18">
      <t>カイゼン</t>
    </rPh>
    <rPh sb="18" eb="20">
      <t>ソチ</t>
    </rPh>
    <phoneticPr fontId="1"/>
  </si>
  <si>
    <t>⑥本評価料の改善措置が実施されない場合の当該措置の対象職員の賃金総額</t>
    <rPh sb="1" eb="2">
      <t>ホン</t>
    </rPh>
    <rPh sb="2" eb="4">
      <t>ヒョウカ</t>
    </rPh>
    <rPh sb="4" eb="5">
      <t>リョウ</t>
    </rPh>
    <rPh sb="6" eb="8">
      <t>カイゼン</t>
    </rPh>
    <rPh sb="8" eb="10">
      <t>ソチ</t>
    </rPh>
    <rPh sb="11" eb="13">
      <t>ジッシ</t>
    </rPh>
    <rPh sb="17" eb="19">
      <t>バアイ</t>
    </rPh>
    <rPh sb="20" eb="22">
      <t>トウガイ</t>
    </rPh>
    <rPh sb="22" eb="24">
      <t>ソチ</t>
    </rPh>
    <rPh sb="25" eb="27">
      <t>タイショウ</t>
    </rPh>
    <rPh sb="27" eb="29">
      <t>ショクイン</t>
    </rPh>
    <rPh sb="30" eb="32">
      <t>チンギン</t>
    </rPh>
    <rPh sb="32" eb="34">
      <t>ソウガク</t>
    </rPh>
    <phoneticPr fontId="1"/>
  </si>
  <si>
    <t>⑦賃金改善の見込額（⑤－⑥）</t>
    <rPh sb="1" eb="3">
      <t>チンギン</t>
    </rPh>
    <rPh sb="3" eb="5">
      <t>カイゼン</t>
    </rPh>
    <rPh sb="6" eb="8">
      <t>ミコ</t>
    </rPh>
    <rPh sb="8" eb="9">
      <t>ガク</t>
    </rPh>
    <phoneticPr fontId="1"/>
  </si>
  <si>
    <t>⑦は④以上か</t>
    <rPh sb="3" eb="5">
      <t>イジョウ</t>
    </rPh>
    <phoneticPr fontId="1"/>
  </si>
  <si>
    <t>Ⅳ．看護職員等（保健師、助産師、看護師及び准看護師）に係る事項</t>
    <rPh sb="2" eb="4">
      <t>カンゴ</t>
    </rPh>
    <rPh sb="4" eb="6">
      <t>ショクイン</t>
    </rPh>
    <rPh sb="6" eb="7">
      <t>ナド</t>
    </rPh>
    <rPh sb="27" eb="28">
      <t>カカ</t>
    </rPh>
    <rPh sb="29" eb="31">
      <t>ジコウ</t>
    </rPh>
    <phoneticPr fontId="1"/>
  </si>
  <si>
    <t>⑧看護職員等（保健師、助産師、看護師及び准看護師）の常勤換算数</t>
    <rPh sb="1" eb="3">
      <t>カンゴ</t>
    </rPh>
    <rPh sb="3" eb="5">
      <t>ショクイン</t>
    </rPh>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</si>
  <si>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⑨看護職員等（保健師、助産師、看護師及び准看護師）の賃金改善の見込額</t>
    <rPh sb="1" eb="3">
      <t>カンゴ</t>
    </rPh>
    <rPh sb="3" eb="5">
      <t>ショクイン</t>
    </rPh>
    <rPh sb="5" eb="6">
      <t>ナド</t>
    </rPh>
    <rPh sb="7" eb="10">
      <t>ホケンシ</t>
    </rPh>
    <rPh sb="26" eb="28">
      <t>チンギン</t>
    </rPh>
    <rPh sb="28" eb="30">
      <t>カイゼン</t>
    </rPh>
    <rPh sb="31" eb="33">
      <t>ミコ</t>
    </rPh>
    <rPh sb="33" eb="34">
      <t>ガク</t>
    </rPh>
    <phoneticPr fontId="1"/>
  </si>
  <si>
    <t>⑩ベア等による引上げ分</t>
    <rPh sb="3" eb="4">
      <t>トウ</t>
    </rPh>
    <rPh sb="7" eb="8">
      <t>ヒ</t>
    </rPh>
    <rPh sb="8" eb="9">
      <t>ア</t>
    </rPh>
    <rPh sb="10" eb="11">
      <t>ブン</t>
    </rPh>
    <phoneticPr fontId="1"/>
  </si>
  <si>
    <t>（基本給又は決まって毎月支払われる手当による引上げ分）</t>
  </si>
  <si>
    <t>⑪ベア等の割合（⑩÷⑨）</t>
    <rPh sb="3" eb="4">
      <t>トウ</t>
    </rPh>
    <rPh sb="5" eb="7">
      <t>ワリアイ</t>
    </rPh>
    <phoneticPr fontId="1"/>
  </si>
  <si>
    <t>％</t>
    <phoneticPr fontId="1"/>
  </si>
  <si>
    <t>⑩が⑨の2/3以上であるか</t>
    <rPh sb="7" eb="9">
      <t>イジョウ</t>
    </rPh>
    <phoneticPr fontId="1"/>
  </si>
  <si>
    <r>
      <t>Ⅴ．処遇改善の対象に加える看護職員等（保健師、助産師、看護師及び准看護師）以外の</t>
    </r>
    <r>
      <rPr>
        <b/>
        <sz val="11"/>
        <color rgb="FF0070C0"/>
        <rFont val="ＭＳ ゴシック"/>
        <family val="3"/>
        <charset val="128"/>
      </rPr>
      <t/>
    </r>
    <rPh sb="2" eb="4">
      <t>ショグウ</t>
    </rPh>
    <rPh sb="4" eb="6">
      <t>カイゼン</t>
    </rPh>
    <rPh sb="7" eb="9">
      <t>タイショウ</t>
    </rPh>
    <rPh sb="10" eb="11">
      <t>クワ</t>
    </rPh>
    <rPh sb="13" eb="15">
      <t>カンゴ</t>
    </rPh>
    <rPh sb="15" eb="17">
      <t>ショクイン</t>
    </rPh>
    <rPh sb="17" eb="18">
      <t>ナド</t>
    </rPh>
    <rPh sb="37" eb="39">
      <t>イガイ</t>
    </rPh>
    <phoneticPr fontId="1"/>
  </si>
  <si>
    <t>職員に係る事項</t>
    <phoneticPr fontId="1"/>
  </si>
  <si>
    <t>⑫看護職員等に加え、賃金の改善措置の対象に加える職種</t>
    <phoneticPr fontId="1"/>
  </si>
  <si>
    <t>⑬賃金改善の対象に加える看護職員等（保健師、助産師、看護師及び准看護師）以外の職員の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16" eb="17">
      <t>ナド</t>
    </rPh>
    <rPh sb="36" eb="38">
      <t>イガイ</t>
    </rPh>
    <rPh sb="39" eb="41">
      <t>ショクイン</t>
    </rPh>
    <phoneticPr fontId="1"/>
  </si>
  <si>
    <t>　常勤換算数</t>
    <phoneticPr fontId="1"/>
  </si>
  <si>
    <t>⑭看護職員等（保健師、助産師、看護師及び准看護師）以外の職員の賃金改善の見込額</t>
    <rPh sb="1" eb="3">
      <t>カンゴ</t>
    </rPh>
    <rPh sb="3" eb="5">
      <t>ショクイン</t>
    </rPh>
    <rPh sb="5" eb="6">
      <t>ナド</t>
    </rPh>
    <rPh sb="25" eb="27">
      <t>イガイ</t>
    </rPh>
    <rPh sb="28" eb="30">
      <t>ショクイン</t>
    </rPh>
    <rPh sb="31" eb="33">
      <t>チンギン</t>
    </rPh>
    <rPh sb="33" eb="35">
      <t>カイゼン</t>
    </rPh>
    <rPh sb="36" eb="38">
      <t>ミコ</t>
    </rPh>
    <rPh sb="38" eb="39">
      <t>ガク</t>
    </rPh>
    <phoneticPr fontId="1"/>
  </si>
  <si>
    <t>⑮ベア等による引上げ分</t>
    <rPh sb="3" eb="4">
      <t>トウ</t>
    </rPh>
    <rPh sb="7" eb="8">
      <t>ヒ</t>
    </rPh>
    <rPh sb="8" eb="9">
      <t>ア</t>
    </rPh>
    <rPh sb="10" eb="11">
      <t>ブン</t>
    </rPh>
    <phoneticPr fontId="1"/>
  </si>
  <si>
    <t>⑯ベア等の割合（⑮÷⑭）</t>
    <rPh sb="3" eb="4">
      <t>トウ</t>
    </rPh>
    <rPh sb="5" eb="7">
      <t>ワリアイ</t>
    </rPh>
    <phoneticPr fontId="1"/>
  </si>
  <si>
    <t>⑮が⑭の2/3以上であるか</t>
    <rPh sb="7" eb="9">
      <t>イジョウ</t>
    </rPh>
    <phoneticPr fontId="1"/>
  </si>
  <si>
    <t>Ⅵ．賃金改善を行う賃金項目及び方法</t>
    <rPh sb="2" eb="4">
      <t>チンギン</t>
    </rPh>
    <rPh sb="4" eb="6">
      <t>カイゼン</t>
    </rPh>
    <rPh sb="7" eb="8">
      <t>オコナ</t>
    </rPh>
    <rPh sb="9" eb="11">
      <t>チンギン</t>
    </rPh>
    <rPh sb="11" eb="13">
      <t>コウモク</t>
    </rPh>
    <rPh sb="13" eb="14">
      <t>オヨ</t>
    </rPh>
    <rPh sb="15" eb="17">
      <t>ホウホウ</t>
    </rPh>
    <phoneticPr fontId="1"/>
  </si>
  <si>
    <r>
      <t>⑰賃金</t>
    </r>
    <r>
      <rPr>
        <sz val="11"/>
        <rFont val="ＭＳ ゴシック"/>
        <family val="3"/>
        <charset val="128"/>
      </rPr>
      <t>の種類</t>
    </r>
    <rPh sb="1" eb="3">
      <t>チンギン</t>
    </rPh>
    <rPh sb="4" eb="6">
      <t>シュルイ</t>
    </rPh>
    <phoneticPr fontId="1"/>
  </si>
  <si>
    <t>基本給</t>
    <rPh sb="0" eb="3">
      <t>キホンキュウ</t>
    </rPh>
    <phoneticPr fontId="1"/>
  </si>
  <si>
    <t>決まって毎月支払われる手当（新設）</t>
    <rPh sb="0" eb="1">
      <t>キ</t>
    </rPh>
    <rPh sb="4" eb="6">
      <t>マイツキ</t>
    </rPh>
    <rPh sb="6" eb="8">
      <t>シハラ</t>
    </rPh>
    <rPh sb="11" eb="13">
      <t>テアテ</t>
    </rPh>
    <rPh sb="14" eb="16">
      <t>シンセツ</t>
    </rPh>
    <phoneticPr fontId="1"/>
  </si>
  <si>
    <t>決まって毎月支払われる手当（既存の増額）</t>
    <rPh sb="0" eb="1">
      <t>キ</t>
    </rPh>
    <rPh sb="4" eb="6">
      <t>マイツキ</t>
    </rPh>
    <rPh sb="6" eb="8">
      <t>シハラ</t>
    </rPh>
    <rPh sb="11" eb="13">
      <t>テアテ</t>
    </rPh>
    <rPh sb="14" eb="16">
      <t>キゾン</t>
    </rPh>
    <rPh sb="17" eb="19">
      <t>ゾウガク</t>
    </rPh>
    <phoneticPr fontId="1"/>
  </si>
  <si>
    <t>賞与</t>
    <rPh sb="0" eb="2">
      <t>ショウヨ</t>
    </rPh>
    <phoneticPr fontId="1"/>
  </si>
  <si>
    <t>実績等に応じて支払われる手当（新設）</t>
    <phoneticPr fontId="1"/>
  </si>
  <si>
    <t>実績等に応じて支払われる手当（既存の増額）</t>
    <phoneticPr fontId="1"/>
  </si>
  <si>
    <t>その他</t>
    <phoneticPr fontId="1"/>
  </si>
  <si>
    <t>⑱賃上げの担保方法</t>
    <rPh sb="1" eb="3">
      <t>チンア</t>
    </rPh>
    <rPh sb="5" eb="7">
      <t>タンポ</t>
    </rPh>
    <rPh sb="7" eb="9">
      <t>ホウホウ</t>
    </rPh>
    <phoneticPr fontId="1"/>
  </si>
  <si>
    <t>就業規則の見直し</t>
    <rPh sb="0" eb="2">
      <t>シュウギョウ</t>
    </rPh>
    <rPh sb="2" eb="4">
      <t>キソク</t>
    </rPh>
    <rPh sb="5" eb="7">
      <t>ミナオ</t>
    </rPh>
    <phoneticPr fontId="1"/>
  </si>
  <si>
    <t>賃金規程の見直し</t>
    <rPh sb="0" eb="2">
      <t>チンギン</t>
    </rPh>
    <rPh sb="2" eb="4">
      <t>キテイ</t>
    </rPh>
    <rPh sb="5" eb="7">
      <t>ミナオ</t>
    </rPh>
    <phoneticPr fontId="1"/>
  </si>
  <si>
    <t>その他の方法：具体的に（</t>
    <rPh sb="2" eb="3">
      <t>タ</t>
    </rPh>
    <rPh sb="4" eb="6">
      <t>ホウホウ</t>
    </rPh>
    <rPh sb="7" eb="10">
      <t>グタイテキ</t>
    </rPh>
    <phoneticPr fontId="1"/>
  </si>
  <si>
    <t>⑲賃金改善に関する規定内容（できる限り具体的に記入すること。）</t>
    <rPh sb="1" eb="3">
      <t>チンギン</t>
    </rPh>
    <rPh sb="3" eb="5">
      <t>カイゼン</t>
    </rPh>
    <rPh sb="6" eb="7">
      <t>カン</t>
    </rPh>
    <rPh sb="9" eb="11">
      <t>キテイ</t>
    </rPh>
    <rPh sb="11" eb="13">
      <t>ナイヨウ</t>
    </rPh>
    <rPh sb="17" eb="18">
      <t>カギ</t>
    </rPh>
    <rPh sb="19" eb="22">
      <t>グタイテキ</t>
    </rPh>
    <rPh sb="23" eb="25">
      <t>キニュウ</t>
    </rPh>
    <phoneticPr fontId="1"/>
  </si>
  <si>
    <t>本計画書の記載内容に虚偽が無いことを証明するとともに、記載内容を証明する資料を適切に保管していることを誓約します。</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</si>
  <si>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開設者名：</t>
    <rPh sb="0" eb="2">
      <t>カイセツ</t>
    </rPh>
    <rPh sb="2" eb="3">
      <t>シャ</t>
    </rPh>
    <rPh sb="3" eb="4">
      <t>メイ</t>
    </rPh>
    <phoneticPr fontId="1"/>
  </si>
  <si>
    <t>【記載上の注意】</t>
    <rPh sb="1" eb="3">
      <t>キサイ</t>
    </rPh>
    <rPh sb="3" eb="4">
      <t>ジョウ</t>
    </rPh>
    <rPh sb="5" eb="7">
      <t>チュウイ</t>
    </rPh>
    <phoneticPr fontId="1"/>
  </si>
  <si>
    <t>１　「①賃金改善実施期間」は、原則４月（年度の途中で当該評価料の新規届出を行う場合、当該評</t>
    <phoneticPr fontId="1"/>
  </si>
  <si>
    <t>価料を算定開始した月）から翌年の３月までの期間をいう。</t>
    <phoneticPr fontId="1"/>
  </si>
  <si>
    <t>２　「③延べ入院患者数」は、本評価料を算定する期間における、延べ入院患者数の見込みを記載す</t>
    <phoneticPr fontId="1"/>
  </si>
  <si>
    <t>ること。（「様式１の延べ入院患者数」×「賃金改善実施期間の月数」とする。）</t>
    <phoneticPr fontId="1"/>
  </si>
  <si>
    <t>３　「⑤賃金改善実施期間において賃金の改善措置が実施される場合の当該措置の対象職員の賃金総</t>
    <phoneticPr fontId="1"/>
  </si>
  <si>
    <t>額」、「⑥本評価料の改善措置が実施されない場合の当該措置の対象職員の賃金総額」、「⑨看護</t>
    <phoneticPr fontId="1"/>
  </si>
  <si>
    <t>職員等（保健師、助産師、看護師及び准看護師）の賃金改善の見込額」、「⑭看護職員等（保健師、</t>
    <phoneticPr fontId="1"/>
  </si>
  <si>
    <t>助産師、看護師及び准看護師）以外の職員の賃金改善の見込額」、「⑩⑮ベア等による引上げ分」</t>
    <phoneticPr fontId="1"/>
  </si>
  <si>
    <t>は、それぞれ賃金改善実施期間における額を記載すること。</t>
    <phoneticPr fontId="1"/>
  </si>
  <si>
    <t>４　「⑥本評価料の改善措置が実施されない場合の当該措置の対象職員の賃金総額」は、対象職員に</t>
    <phoneticPr fontId="1"/>
  </si>
  <si>
    <t>対する定期昇給による賃金上昇分も反映した額を記載すること。</t>
    <phoneticPr fontId="1"/>
  </si>
  <si>
    <t>５　「⑦賃金改善の見込額」に、基本給等の引き上げにより増加した法定福利費等の事業者負担分が</t>
    <phoneticPr fontId="1"/>
  </si>
  <si>
    <t>含まれる場合であっても、「⑨看護職員等（保健師、助産師、看護師及び准看護師）の賃金改善の</t>
    <phoneticPr fontId="1"/>
  </si>
  <si>
    <t>見込額」及び「⑭看護職員等（保健師、助産師、看護師及び准看護師）以外の職員の賃金改善の見</t>
    <rPh sb="4" eb="5">
      <t>オヨ</t>
    </rPh>
    <phoneticPr fontId="1"/>
  </si>
  <si>
    <t>込額」には、基本給等の引き上げにより増加した法定福利費等の事業者負担分を含めないこと。</t>
    <phoneticPr fontId="1"/>
  </si>
  <si>
    <t>６　「⑧看護職員等（保健師、助産師、看護師及び准看護師）の常勤換算数」及び「⑬賃金改善の対象</t>
    <phoneticPr fontId="1"/>
  </si>
  <si>
    <t>に加える看護職員等（保健師、助産師、看護師及び准看護師）以外の職員の常勤換算数」は、計画</t>
    <phoneticPr fontId="1"/>
  </si>
  <si>
    <t>書を提出する時点で対象となる人数を記載すること。また、小数点第二位を四捨五入した数を記入</t>
    <phoneticPr fontId="1"/>
  </si>
  <si>
    <t>すること。</t>
    <phoneticPr fontId="1"/>
  </si>
  <si>
    <t>７　「⑫看護職員等に加え、賃金の改善措置の対象に加える職種」は、本評価料による収入により処</t>
    <phoneticPr fontId="1"/>
  </si>
  <si>
    <t>遇改善を行う職種であって、保健師、助産師、看護師及び准看護師以外の職種をすべて記載する</t>
    <phoneticPr fontId="1"/>
  </si>
  <si>
    <t>こと。</t>
    <phoneticPr fontId="1"/>
  </si>
  <si>
    <t>８　「⑲賃金改善に関する規定内容」は、「⑱賃上げの担保方法」に記載した根拠規程のうち、賃金</t>
    <phoneticPr fontId="1"/>
  </si>
  <si>
    <t>改善に関する部分を記載すること。</t>
    <phoneticPr fontId="1"/>
  </si>
  <si>
    <t>様式３</t>
    <rPh sb="0" eb="2">
      <t>ヨウシキ</t>
    </rPh>
    <phoneticPr fontId="1"/>
  </si>
  <si>
    <t>看護職員処遇改善評価料　実績報告書（令和　　年度分）</t>
    <rPh sb="0" eb="2">
      <t>カンゴ</t>
    </rPh>
    <rPh sb="2" eb="4">
      <t>ショクイン</t>
    </rPh>
    <rPh sb="4" eb="6">
      <t>ショグウ</t>
    </rPh>
    <rPh sb="6" eb="8">
      <t>カイゼン</t>
    </rPh>
    <rPh sb="8" eb="10">
      <t>ヒョウカ</t>
    </rPh>
    <rPh sb="10" eb="11">
      <t>リョウ</t>
    </rPh>
    <rPh sb="12" eb="14">
      <t>ジッセキ</t>
    </rPh>
    <rPh sb="14" eb="17">
      <t>ホウコクショ</t>
    </rPh>
    <rPh sb="18" eb="20">
      <t>レイワ</t>
    </rPh>
    <rPh sb="22" eb="24">
      <t>ネンド</t>
    </rPh>
    <rPh sb="24" eb="25">
      <t>ブン</t>
    </rPh>
    <phoneticPr fontId="1"/>
  </si>
  <si>
    <t>Ⅰ．看護職員処遇改善評価料の実績額</t>
    <rPh sb="2" eb="4">
      <t>カンゴ</t>
    </rPh>
    <rPh sb="4" eb="6">
      <t>ショクイン</t>
    </rPh>
    <rPh sb="6" eb="8">
      <t>ショグウ</t>
    </rPh>
    <rPh sb="8" eb="10">
      <t>カイゼン</t>
    </rPh>
    <rPh sb="10" eb="12">
      <t>ヒョウカ</t>
    </rPh>
    <rPh sb="12" eb="13">
      <t>リョウ</t>
    </rPh>
    <rPh sb="14" eb="16">
      <t>ジッセキ</t>
    </rPh>
    <rPh sb="16" eb="17">
      <t>ガク</t>
    </rPh>
    <phoneticPr fontId="1"/>
  </si>
  <si>
    <t>①本評価料の区分</t>
    <rPh sb="1" eb="2">
      <t>ホン</t>
    </rPh>
    <rPh sb="2" eb="4">
      <t>ヒョウカ</t>
    </rPh>
    <rPh sb="4" eb="5">
      <t>リョウ</t>
    </rPh>
    <rPh sb="6" eb="8">
      <t>クブン</t>
    </rPh>
    <phoneticPr fontId="1"/>
  </si>
  <si>
    <t>算定期間</t>
    <rPh sb="0" eb="2">
      <t>サンテイ</t>
    </rPh>
    <rPh sb="2" eb="4">
      <t>キカン</t>
    </rPh>
    <phoneticPr fontId="1"/>
  </si>
  <si>
    <t>点数の区分</t>
    <rPh sb="0" eb="2">
      <t>テンスウ</t>
    </rPh>
    <rPh sb="3" eb="5">
      <t>クブン</t>
    </rPh>
    <phoneticPr fontId="1"/>
  </si>
  <si>
    <t>a</t>
    <phoneticPr fontId="1"/>
  </si>
  <si>
    <t>令和　</t>
    <rPh sb="0" eb="2">
      <t>レイワ</t>
    </rPh>
    <phoneticPr fontId="1"/>
  </si>
  <si>
    <t>b</t>
    <phoneticPr fontId="1"/>
  </si>
  <si>
    <t>c</t>
    <phoneticPr fontId="1"/>
  </si>
  <si>
    <t>d</t>
    <phoneticPr fontId="1"/>
  </si>
  <si>
    <t>②算定回数</t>
    <rPh sb="1" eb="3">
      <t>サンテイ</t>
    </rPh>
    <rPh sb="3" eb="5">
      <t>カイスウ</t>
    </rPh>
    <phoneticPr fontId="1"/>
  </si>
  <si>
    <t>算定回数</t>
    <rPh sb="0" eb="2">
      <t>サンテイ</t>
    </rPh>
    <rPh sb="2" eb="4">
      <t>カイスウ</t>
    </rPh>
    <phoneticPr fontId="1"/>
  </si>
  <si>
    <t>計</t>
    <rPh sb="0" eb="1">
      <t>ケイ</t>
    </rPh>
    <phoneticPr fontId="1"/>
  </si>
  <si>
    <t>③本評価料による収入の実績額</t>
    <rPh sb="1" eb="2">
      <t>ホン</t>
    </rPh>
    <rPh sb="2" eb="4">
      <t>ヒョウカ</t>
    </rPh>
    <rPh sb="4" eb="5">
      <t>リョウ</t>
    </rPh>
    <rPh sb="8" eb="10">
      <t>シュウニュウ</t>
    </rPh>
    <rPh sb="11" eb="13">
      <t>ジッセキ</t>
    </rPh>
    <rPh sb="13" eb="14">
      <t>ガク</t>
    </rPh>
    <phoneticPr fontId="1"/>
  </si>
  <si>
    <t>実績額</t>
    <rPh sb="0" eb="3">
      <t>ジッセキガク</t>
    </rPh>
    <phoneticPr fontId="1"/>
  </si>
  <si>
    <t>Ⅱ．賃金改善の実績額</t>
    <rPh sb="2" eb="4">
      <t>チンギン</t>
    </rPh>
    <rPh sb="4" eb="6">
      <t>カイゼン</t>
    </rPh>
    <rPh sb="7" eb="9">
      <t>ジッセキ</t>
    </rPh>
    <rPh sb="9" eb="10">
      <t>ガク</t>
    </rPh>
    <phoneticPr fontId="1"/>
  </si>
  <si>
    <t>④賃金改善実施期間において賃金の改善措置が実施された対象職員の賃金総額</t>
    <rPh sb="1" eb="3">
      <t>チンギン</t>
    </rPh>
    <rPh sb="3" eb="5">
      <t>カイゼン</t>
    </rPh>
    <rPh sb="5" eb="7">
      <t>ジッシ</t>
    </rPh>
    <rPh sb="7" eb="9">
      <t>キカン</t>
    </rPh>
    <rPh sb="13" eb="15">
      <t>チンギン</t>
    </rPh>
    <rPh sb="16" eb="18">
      <t>カイゼン</t>
    </rPh>
    <rPh sb="18" eb="20">
      <t>ソチ</t>
    </rPh>
    <rPh sb="21" eb="23">
      <t>ジッシ</t>
    </rPh>
    <rPh sb="26" eb="28">
      <t>タイショウ</t>
    </rPh>
    <rPh sb="28" eb="30">
      <t>ショクイン</t>
    </rPh>
    <rPh sb="31" eb="33">
      <t>チンギン</t>
    </rPh>
    <rPh sb="33" eb="35">
      <t>ソウガク</t>
    </rPh>
    <phoneticPr fontId="1"/>
  </si>
  <si>
    <t>⑤本評価料の改善措置が実施されなかった場合の当該措置の対象職員の賃金総額</t>
    <rPh sb="1" eb="2">
      <t>ホン</t>
    </rPh>
    <rPh sb="2" eb="4">
      <t>ヒョウカ</t>
    </rPh>
    <rPh sb="4" eb="5">
      <t>リョウ</t>
    </rPh>
    <rPh sb="6" eb="8">
      <t>カイゼン</t>
    </rPh>
    <rPh sb="8" eb="10">
      <t>ソチ</t>
    </rPh>
    <rPh sb="11" eb="13">
      <t>ジッシ</t>
    </rPh>
    <rPh sb="19" eb="21">
      <t>バアイ</t>
    </rPh>
    <rPh sb="22" eb="24">
      <t>トウガイ</t>
    </rPh>
    <rPh sb="24" eb="26">
      <t>ソチ</t>
    </rPh>
    <rPh sb="27" eb="29">
      <t>タイショウ</t>
    </rPh>
    <rPh sb="29" eb="31">
      <t>ショクイン</t>
    </rPh>
    <rPh sb="32" eb="34">
      <t>チンギン</t>
    </rPh>
    <rPh sb="34" eb="36">
      <t>ソウガク</t>
    </rPh>
    <phoneticPr fontId="1"/>
  </si>
  <si>
    <t>⑥賃金改善の実績額（④－⑤）</t>
    <rPh sb="1" eb="3">
      <t>チンギン</t>
    </rPh>
    <rPh sb="3" eb="5">
      <t>カイゼン</t>
    </rPh>
    <rPh sb="6" eb="8">
      <t>ジッセキ</t>
    </rPh>
    <rPh sb="8" eb="9">
      <t>ガク</t>
    </rPh>
    <phoneticPr fontId="1"/>
  </si>
  <si>
    <t>⑥は③以上か</t>
    <rPh sb="3" eb="5">
      <t>イジョウ</t>
    </rPh>
    <phoneticPr fontId="1"/>
  </si>
  <si>
    <t>Ⅲ．看護職員等（保健師、助産師、看護師及び准看護師）に係る事項</t>
    <rPh sb="2" eb="4">
      <t>カンゴ</t>
    </rPh>
    <rPh sb="4" eb="6">
      <t>ショクイン</t>
    </rPh>
    <rPh sb="27" eb="28">
      <t>カカ</t>
    </rPh>
    <rPh sb="29" eb="31">
      <t>ジコウ</t>
    </rPh>
    <phoneticPr fontId="1"/>
  </si>
  <si>
    <t>⑦看護職員等（保健師、助産師、看護師及び准看護師）の常勤換算数</t>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</si>
  <si>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⑧看護職員等（保健師、助産師、看護師及び准看護師）の賃金改善の実績額</t>
    <rPh sb="1" eb="3">
      <t>カンゴ</t>
    </rPh>
    <rPh sb="3" eb="5">
      <t>ショクイン</t>
    </rPh>
    <rPh sb="26" eb="28">
      <t>チンギン</t>
    </rPh>
    <rPh sb="28" eb="30">
      <t>カイゼン</t>
    </rPh>
    <rPh sb="31" eb="33">
      <t>ジッセキ</t>
    </rPh>
    <rPh sb="33" eb="34">
      <t>ガク</t>
    </rPh>
    <phoneticPr fontId="1"/>
  </si>
  <si>
    <t>⑨ベア等による引上げ分</t>
    <rPh sb="3" eb="4">
      <t>トウ</t>
    </rPh>
    <rPh sb="7" eb="8">
      <t>ヒ</t>
    </rPh>
    <rPh sb="8" eb="9">
      <t>ア</t>
    </rPh>
    <rPh sb="10" eb="11">
      <t>ブン</t>
    </rPh>
    <phoneticPr fontId="1"/>
  </si>
  <si>
    <t>⑩ベア等の割合（⑨÷⑧）</t>
    <rPh sb="3" eb="4">
      <t>トウ</t>
    </rPh>
    <rPh sb="5" eb="7">
      <t>ワリアイ</t>
    </rPh>
    <phoneticPr fontId="1"/>
  </si>
  <si>
    <t>⑨が⑧の2/3以上であるか</t>
    <rPh sb="7" eb="9">
      <t>イジョウ</t>
    </rPh>
    <phoneticPr fontId="1"/>
  </si>
  <si>
    <t>Ⅳ．処遇改善の対象に加える看護職員等（保健師、助産師、看護師及び准看護師）以外の</t>
    <rPh sb="2" eb="4">
      <t>ショグウ</t>
    </rPh>
    <rPh sb="4" eb="6">
      <t>カイゼン</t>
    </rPh>
    <rPh sb="7" eb="9">
      <t>タイショウ</t>
    </rPh>
    <rPh sb="10" eb="11">
      <t>クワ</t>
    </rPh>
    <rPh sb="13" eb="15">
      <t>カンゴ</t>
    </rPh>
    <rPh sb="15" eb="17">
      <t>ショクイン</t>
    </rPh>
    <rPh sb="37" eb="39">
      <t>イガイ</t>
    </rPh>
    <phoneticPr fontId="1"/>
  </si>
  <si>
    <t>　職員に係る事項</t>
    <rPh sb="1" eb="3">
      <t>ショクイン</t>
    </rPh>
    <rPh sb="4" eb="5">
      <t>カカ</t>
    </rPh>
    <rPh sb="6" eb="8">
      <t>ジコウ</t>
    </rPh>
    <phoneticPr fontId="1"/>
  </si>
  <si>
    <t>⑪看護職員等に加え、賃金の改善措置の対象に加える職種</t>
    <phoneticPr fontId="1"/>
  </si>
  <si>
    <t>⑫賃金改善の対象に加える看護職員等（保健師、助産師、看護師及び准看護師）以外の職員の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36" eb="38">
      <t>イガイ</t>
    </rPh>
    <rPh sb="39" eb="41">
      <t>ショクイン</t>
    </rPh>
    <phoneticPr fontId="1"/>
  </si>
  <si>
    <t>⑬看護職員等（保健師、助産師、看護師及び准看護師）以外の職員の賃金改善の実績額</t>
    <rPh sb="1" eb="3">
      <t>カンゴ</t>
    </rPh>
    <rPh sb="3" eb="5">
      <t>ショクイン</t>
    </rPh>
    <rPh sb="25" eb="27">
      <t>イガイ</t>
    </rPh>
    <rPh sb="28" eb="30">
      <t>ショクイン</t>
    </rPh>
    <rPh sb="31" eb="33">
      <t>チンギン</t>
    </rPh>
    <rPh sb="33" eb="35">
      <t>カイゼン</t>
    </rPh>
    <rPh sb="36" eb="39">
      <t>ジッセキガク</t>
    </rPh>
    <phoneticPr fontId="1"/>
  </si>
  <si>
    <t>⑭ベア等による引上げ分</t>
    <rPh sb="3" eb="4">
      <t>トウ</t>
    </rPh>
    <rPh sb="7" eb="8">
      <t>ヒ</t>
    </rPh>
    <rPh sb="8" eb="9">
      <t>ア</t>
    </rPh>
    <rPh sb="10" eb="11">
      <t>ブン</t>
    </rPh>
    <phoneticPr fontId="1"/>
  </si>
  <si>
    <t>⑮ベア等の割合（⑭÷⑬）</t>
    <rPh sb="3" eb="4">
      <t>トウ</t>
    </rPh>
    <rPh sb="5" eb="7">
      <t>ワリアイ</t>
    </rPh>
    <phoneticPr fontId="1"/>
  </si>
  <si>
    <t>⑭が⑬の2/3以上であるか</t>
    <rPh sb="7" eb="9">
      <t>イジョウ</t>
    </rPh>
    <phoneticPr fontId="1"/>
  </si>
  <si>
    <t>Ⅴ．賃金改善実施期間</t>
    <rPh sb="2" eb="4">
      <t>チンギン</t>
    </rPh>
    <rPh sb="4" eb="6">
      <t>カイゼン</t>
    </rPh>
    <rPh sb="6" eb="8">
      <t>ジッシ</t>
    </rPh>
    <rPh sb="8" eb="10">
      <t>キカン</t>
    </rPh>
    <phoneticPr fontId="1"/>
  </si>
  <si>
    <t>⑯</t>
    <phoneticPr fontId="1"/>
  </si>
  <si>
    <t>本計画書の記載内容に虚偽が無いことを証明するとともに、記載内容を証明する資料を適切に保管</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</si>
  <si>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していることを誓約します。</t>
    <rPh sb="7" eb="9">
      <t>セイヤク</t>
    </rPh>
    <phoneticPr fontId="1"/>
  </si>
  <si>
    <t>開設者名：</t>
    <rPh sb="0" eb="3">
      <t>カイセツシャ</t>
    </rPh>
    <rPh sb="3" eb="4">
      <t>メイ</t>
    </rPh>
    <phoneticPr fontId="1"/>
  </si>
  <si>
    <t>１　報告対象年度において複数の種類の点数区分を取得した場合、Ⅰの各項目には、すべての区分・点</t>
    <phoneticPr fontId="1"/>
  </si>
  <si>
    <t>数及び算定期間に係る事項を記載すること。</t>
    <phoneticPr fontId="1"/>
  </si>
  <si>
    <t>２　「④賃金改善実施期間において賃金の改善措置が実施された対象職員の賃金総額」、「⑤本評価料</t>
    <phoneticPr fontId="1"/>
  </si>
  <si>
    <t>の改善措置が実施されなかった場合の当該措置の対象職員の賃金総額」及び「⑨⑭ベア等による引</t>
    <phoneticPr fontId="1"/>
  </si>
  <si>
    <t>上げ分」は、報告対象年度の実績を記載すること。</t>
    <phoneticPr fontId="1"/>
  </si>
  <si>
    <t>３　「⑤本評価料の改善措置が実施されなかった場合の当該措置の対象職員の賃金総額」は、対象職員</t>
    <phoneticPr fontId="1"/>
  </si>
  <si>
    <t>に対する定期昇給による賃金上昇分も反映した額を記載すること。</t>
    <phoneticPr fontId="1"/>
  </si>
  <si>
    <t>４　「⑥賃金改善の実績額」に、基本給等の引き上げにより増加した法定福利費等の事業者負担分が含</t>
    <phoneticPr fontId="1"/>
  </si>
  <si>
    <t>まれる場合であっても、「⑧看護職員等（保健師、助産師、看護師及び准看護師）の賃金改善の実</t>
    <phoneticPr fontId="1"/>
  </si>
  <si>
    <t>績額」及び「⑬看護職員等（保健師、助産師、看護師及び准看護師）以外の職員の賃金改善の実績</t>
    <rPh sb="3" eb="4">
      <t>オヨ</t>
    </rPh>
    <phoneticPr fontId="1"/>
  </si>
  <si>
    <t>額」には、基本給等の引き上げにより増加した法定福利費等の事業者負担分を含めないこと。</t>
    <phoneticPr fontId="1"/>
  </si>
  <si>
    <t>５ 「⑦看護職員等（保健師、助産師、看護師及び准看護師）の常勤換算数」及び「⑫賃金改善の対象</t>
    <phoneticPr fontId="1"/>
  </si>
  <si>
    <t>に加える看護職員等（保健師、助産師、看護師及び准看護師）以外の職員の常勤換算数」は、報告</t>
    <phoneticPr fontId="1"/>
  </si>
  <si>
    <t>対象年度の各月１日の対象となる職員の平均人数を記載すること。また、小数点第二位を四捨五入</t>
    <phoneticPr fontId="1"/>
  </si>
  <si>
    <t>した数を記入すること。</t>
    <phoneticPr fontId="1"/>
  </si>
  <si>
    <t>６　「⑪看護職員等に加え、賃金の改善措置の対象に加える職種」は、本点数による収入により処遇改</t>
    <phoneticPr fontId="1"/>
  </si>
  <si>
    <t>善を行った職種であって、保健師、助産師、看護師及び准看護師以外の職種をすべて記載すること。</t>
    <phoneticPr fontId="1"/>
  </si>
  <si>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3"/>
  </si>
  <si>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</si>
  <si>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</si>
  <si>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</si>
  <si>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</si>
  <si>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</si>
  <si>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</si>
  <si>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</si>
  <si>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</si>
  <si>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</si>
  <si>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</si>
  <si>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</si>
  <si>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</si>
  <si>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</si>
  <si>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</si>
  <si>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様式11の５</t>
    <rPh sb="0" eb="2">
      <t>ヨウシキ</t>
    </rPh>
    <phoneticPr fontId="23"/>
  </si>
  <si>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3"/>
  </si>
  <si>
    <t>１）患者の所在が、上記医療機関と同一の市町村又は特別区である場合</t>
    <rPh sb="9" eb="11">
      <t>ジョウキ</t>
    </rPh>
    <phoneticPr fontId="6"/>
  </si>
  <si>
    <t>２）患者の所在が、上記医療機関と異なる市町村又は特別区である場合</t>
    <rPh sb="9" eb="11">
      <t>ジョウキ</t>
    </rPh>
    <phoneticPr fontId="6"/>
  </si>
  <si>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6"/>
  </si>
  <si>
    <t>医師名</t>
    <rPh sb="0" eb="2">
      <t>イシ</t>
    </rPh>
    <rPh sb="2" eb="3">
      <t>メイ</t>
    </rPh>
    <phoneticPr fontId="6"/>
  </si>
  <si>
    <t>常勤／
非常勤</t>
    <rPh sb="0" eb="2">
      <t>ジョウキン</t>
    </rPh>
    <rPh sb="4" eb="7">
      <t>ヒジョウキン</t>
    </rPh>
    <phoneticPr fontId="6"/>
  </si>
  <si>
    <t>オンライン診療を実施した場所</t>
    <rPh sb="5" eb="7">
      <t>シンリョウ</t>
    </rPh>
    <rPh sb="8" eb="10">
      <t>ジッシ</t>
    </rPh>
    <rPh sb="12" eb="14">
      <t>バショ</t>
    </rPh>
    <phoneticPr fontId="6"/>
  </si>
  <si>
    <t>都道府県</t>
    <rPh sb="0" eb="4">
      <t>トドウフケン</t>
    </rPh>
    <phoneticPr fontId="6"/>
  </si>
  <si>
    <t>診療録等、過去の患者の状態を把握する体制</t>
  </si>
  <si>
    <t>　　常勤
　　非常勤</t>
    <rPh sb="2" eb="4">
      <t>ジョウキン</t>
    </rPh>
    <rPh sb="7" eb="10">
      <t>ヒジョウキン</t>
    </rPh>
    <phoneticPr fontId="6"/>
  </si>
  <si>
    <t>　医師の自宅等　　　
　当該医師が所有・所属
　する他の医療機関
　その他（　　　　　　）</t>
    <rPh sb="1" eb="3">
      <t>イシ</t>
    </rPh>
    <rPh sb="4" eb="6">
      <t>ジタク</t>
    </rPh>
    <rPh sb="6" eb="7">
      <t>ナド</t>
    </rPh>
    <rPh sb="36" eb="37">
      <t>タ</t>
    </rPh>
    <phoneticPr fontId="6"/>
  </si>
  <si>
    <t>　　クラウド型電子カルテ
　　その他（　　　　　　　　）</t>
    <phoneticPr fontId="6"/>
  </si>
  <si>
    <t>　医師の自宅等　　　
　当該医師が所有・所属
　する他の医療機関
　その他（　　　　　　）</t>
    <phoneticPr fontId="6"/>
  </si>
  <si>
    <r>
      <t xml:space="preserve">再診料等
</t>
    </r>
    <r>
      <rPr>
        <sz val="8"/>
        <rFont val="ＭＳ ゴシック"/>
        <family val="3"/>
        <charset val="128"/>
      </rPr>
      <t>（外来診療料を含む）</t>
    </r>
    <phoneticPr fontId="6"/>
  </si>
  <si>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6"/>
  </si>
  <si>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6"/>
  </si>
  <si>
    <t>　　　　　　　　診療前相談をオンライン診療と一連として実施している</t>
    <rPh sb="8" eb="11">
      <t>シンリョウマエ</t>
    </rPh>
    <rPh sb="11" eb="13">
      <t>ソウダン</t>
    </rPh>
    <rPh sb="19" eb="21">
      <t>シンリョウ</t>
    </rPh>
    <rPh sb="22" eb="24">
      <t>イチレン</t>
    </rPh>
    <rPh sb="27" eb="29">
      <t>ジッシ</t>
    </rPh>
    <phoneticPr fontId="6"/>
  </si>
  <si>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6"/>
  </si>
  <si>
    <t>　　　　　　　　その他 (</t>
    <rPh sb="10" eb="11">
      <t>タ</t>
    </rPh>
    <phoneticPr fontId="6"/>
  </si>
  <si>
    <t>)</t>
    <phoneticPr fontId="6"/>
  </si>
  <si>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6"/>
  </si>
  <si>
    <t>（≧20人）</t>
    <rPh sb="4" eb="5">
      <t>ニン</t>
    </rPh>
    <phoneticPr fontId="27"/>
  </si>
  <si>
    <t>　（１）　抑うつ症状の鑑別診断の補助に使用するために実施した
　　光トポグラフィーの年間実施件数（令和４年１月１日～令和４年１２月３１日）</t>
    <rPh sb="49" eb="51">
      <t>レイワ</t>
    </rPh>
    <rPh sb="52" eb="53">
      <t>ネン</t>
    </rPh>
    <rPh sb="54" eb="55">
      <t>ガツ</t>
    </rPh>
    <rPh sb="56" eb="57">
      <t>ニチ</t>
    </rPh>
    <rPh sb="58" eb="60">
      <t>レイワ</t>
    </rPh>
    <rPh sb="61" eb="62">
      <t>ネン</t>
    </rPh>
    <rPh sb="64" eb="65">
      <t>ガツ</t>
    </rPh>
    <rPh sb="67" eb="68">
      <t>ニチ</t>
    </rPh>
    <phoneticPr fontId="23"/>
  </si>
  <si>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</si>
  <si>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看護職員処遇改善評価料４３</t>
  </si>
  <si>
    <t>看処遇４３</t>
  </si>
  <si>
    <t>看護職員処遇改善評価料５７</t>
  </si>
  <si>
    <t>看処遇５７</t>
  </si>
  <si>
    <t>看護職員処遇改善評価料６７</t>
  </si>
  <si>
    <t>看処遇６７</t>
  </si>
  <si>
    <t>看護職員処遇改善評価料５５</t>
  </si>
  <si>
    <t>看処遇５５</t>
  </si>
  <si>
    <t>看護職員処遇改善評価料６９</t>
  </si>
  <si>
    <t>看処遇６９</t>
  </si>
  <si>
    <t>看護職員処遇改善評価料４８</t>
  </si>
  <si>
    <t>看処遇４８</t>
  </si>
  <si>
    <t>看護職員処遇改善評価料２８</t>
  </si>
  <si>
    <t>看処遇２８</t>
  </si>
  <si>
    <t>看護職員処遇改善評価料４２</t>
  </si>
  <si>
    <t>看処遇４２</t>
  </si>
  <si>
    <t>看護職員処遇改善評価料６４</t>
  </si>
  <si>
    <t>看処遇６４</t>
  </si>
  <si>
    <t>看護職員処遇改善評価料５９</t>
  </si>
  <si>
    <t>看処遇５９</t>
  </si>
  <si>
    <t>看護職員処遇改善評価料２９</t>
  </si>
  <si>
    <t>看処遇２９</t>
  </si>
  <si>
    <t>看護職員処遇改善評価料５２</t>
  </si>
  <si>
    <t>看処遇５２</t>
  </si>
  <si>
    <t>看護職員処遇改善評価料４４</t>
  </si>
  <si>
    <t>看処遇４４</t>
  </si>
  <si>
    <t>看護職員処遇改善評価料６３</t>
  </si>
  <si>
    <t>看処遇６３</t>
  </si>
  <si>
    <t>看護職員処遇改善評価料４５</t>
  </si>
  <si>
    <t>看処遇４５</t>
  </si>
  <si>
    <t>看護職員処遇改善評価料３７</t>
  </si>
  <si>
    <t>看処遇３７</t>
  </si>
  <si>
    <t>看護職員処遇改善評価料４７</t>
  </si>
  <si>
    <t>看処遇４７</t>
  </si>
  <si>
    <t>看護職員処遇改善評価料３２</t>
  </si>
  <si>
    <t>看処遇３２</t>
  </si>
  <si>
    <t>看護職員処遇改善評価料３３</t>
  </si>
  <si>
    <t>看処遇３３</t>
  </si>
  <si>
    <t>看護職員処遇改善評価料１０４</t>
  </si>
  <si>
    <t>早期栄養介入管理加算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</si>
</sst>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00"/>
    <numFmt numFmtId="177" formatCode="[$-411]ggge&quot;年&quot;m&quot;月&quot;d&quot;日&quot;;@"/>
    <numFmt numFmtId="178" formatCode="#,##0_);[Red]\(#,##0\)"/>
    <numFmt numFmtId="179" formatCode="[$-409]yyyy/m/d\ h:mm\ AM/PM;@"/>
    <numFmt numFmtId="180" formatCode="#,##0.0_);[Red]\(#,##0.0\)"/>
    <numFmt numFmtId="181" formatCode="0_);[Red]\(0\)"/>
    <numFmt numFmtId="182" formatCode="#"/>
    <numFmt numFmtId="183" formatCode="0.0"/>
    <numFmt numFmtId="184" formatCode="0.0_ "/>
    <numFmt numFmtId="185" formatCode="0_ "/>
    <numFmt numFmtId="186" formatCode="0_);\(0\)"/>
    <numFmt numFmtId="187" formatCode="0.0_);[Red]\(0.0\)"/>
    <numFmt numFmtId="188" formatCode="[$]ggge&quot;年&quot;m&quot;月&quot;d&quot;日&quot;;@" x16r2:formatCode16="[$-ja-JP-x-gannen]ggge&quot;年&quot;m&quot;月&quot;d&quot;日&quot;;@"/>
    <numFmt numFmtId="189" formatCode="0.0%"/>
    <numFmt numFmtId="190" formatCode="###&quot;円&quot;\(&quot;消&quot;&quot;費&quot;&quot;税&quot;&quot;含&quot;&quot;む&quot;\)"/>
    <numFmt numFmtId="191" formatCode="####&quot;日&quot;"/>
    <numFmt numFmtId="192" formatCode="###&quot;人&quot;"/>
    <numFmt numFmtId="193" formatCode="#&quot;件&quot;"/>
    <numFmt numFmtId="194" formatCode="0.00_);[Red]\(0.00\)"/>
    <numFmt numFmtId="195" formatCode="#,##0.0;[Red]\-#,##0.0"/>
  </numFmts>
  <fonts count="184">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7"/>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0"/>
      <color indexed="36"/>
      <name val="ＭＳ Ｐ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9"/>
      <color theme="1"/>
      <name val="ＭＳ Ｐゴシック"/>
      <family val="3"/>
      <charset val="128"/>
    </font>
    <font>
      <sz val="14"/>
      <color theme="1"/>
      <name val="ＭＳ Ｐゴシック"/>
      <family val="3"/>
      <charset val="128"/>
    </font>
    <font>
      <b/>
      <sz val="10"/>
      <name val="ＭＳ Ｐゴシック"/>
      <family val="3"/>
      <charset val="128"/>
    </font>
    <font>
      <sz val="16"/>
      <color theme="1"/>
      <name val="ＭＳ Ｐゴシック"/>
      <family val="3"/>
      <charset val="128"/>
    </font>
    <font>
      <sz val="10"/>
      <color theme="1"/>
      <name val="游ゴシック"/>
      <family val="2"/>
      <charset val="128"/>
      <scheme val="minor"/>
    </font>
    <font>
      <sz val="10"/>
      <color rgb="FF000000"/>
      <name val="ＭＳ Ｐゴシック"/>
      <family val="3"/>
      <charset val="128"/>
    </font>
    <font>
      <sz val="11"/>
      <color rgb="FF000000"/>
      <name val="ＭＳ 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sz val="14"/>
      <color theme="1"/>
      <name val="ＭＳ Ｐ明朝"/>
      <family val="1"/>
      <charset val="128"/>
    </font>
    <font>
      <b/>
      <sz val="16"/>
      <color theme="1"/>
      <name val="ＭＳ Ｐ明朝"/>
      <family val="1"/>
      <charset val="128"/>
    </font>
    <font>
      <b/>
      <sz val="14"/>
      <color theme="1"/>
      <name val="ＭＳ Ｐ明朝"/>
      <family val="1"/>
      <charset val="128"/>
    </font>
    <font>
      <b/>
      <sz val="9"/>
      <color theme="1"/>
      <name val="ＭＳ Ｐ明朝"/>
      <family val="1"/>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u/>
      <sz val="9"/>
      <color theme="1"/>
      <name val="ＭＳ Ｐ明朝"/>
      <family val="1"/>
      <charset val="128"/>
    </font>
    <font>
      <b/>
      <u/>
      <sz val="9"/>
      <color theme="1"/>
      <name val="ＭＳ Ｐ明朝"/>
      <family val="1"/>
      <charset val="128"/>
    </font>
    <font>
      <sz val="9"/>
      <name val="ＭＳ Ｐ明朝"/>
      <family val="1"/>
      <charset val="128"/>
    </font>
    <font>
      <b/>
      <sz val="12"/>
      <color theme="1"/>
      <name val="ＭＳ Ｐ明朝"/>
      <family val="1"/>
      <charset val="128"/>
    </font>
    <font>
      <b/>
      <sz val="7"/>
      <color theme="1"/>
      <name val="ＭＳ Ｐ明朝"/>
      <family val="1"/>
      <charset val="128"/>
    </font>
    <font>
      <sz val="11"/>
      <color theme="1"/>
      <name val="游ゴシック"/>
      <family val="2"/>
      <charset val="128"/>
      <scheme val="minor"/>
    </font>
    <font>
      <sz val="12"/>
      <color theme="1"/>
      <name val="游ゴシック"/>
      <family val="2"/>
      <charset val="128"/>
      <scheme val="minor"/>
    </font>
    <font>
      <sz val="14"/>
      <color theme="1"/>
      <name val="ＭＳ ゴシック"/>
      <family val="3"/>
      <charset val="128"/>
    </font>
    <font>
      <sz val="14"/>
      <color theme="1"/>
      <name val="游ゴシック"/>
      <family val="2"/>
      <charset val="128"/>
      <scheme val="minor"/>
    </font>
    <font>
      <sz val="14"/>
      <color theme="1"/>
      <name val="游ゴシック"/>
      <family val="3"/>
      <charset val="128"/>
      <scheme val="minor"/>
    </font>
    <font>
      <sz val="10.5"/>
      <color theme="1"/>
      <name val="ＭＳ Ｐゴシック"/>
      <family val="3"/>
      <charset val="128"/>
    </font>
    <font>
      <strike/>
      <sz val="12"/>
      <color theme="1"/>
      <name val="ＭＳ Ｐゴシック"/>
      <family val="3"/>
      <charset val="128"/>
    </font>
    <font>
      <u/>
      <sz val="12"/>
      <color indexed="8"/>
      <name val="ＭＳ Ｐゴシック"/>
      <family val="3"/>
      <charset val="128"/>
    </font>
    <font>
      <sz val="11"/>
      <color rgb="FF000000"/>
      <name val="游ゴシック"/>
      <family val="3"/>
      <charset val="128"/>
    </font>
    <font>
      <u/>
      <sz val="12"/>
      <name val="ＭＳ Ｐゴシック"/>
      <family val="3"/>
      <charset val="128"/>
    </font>
    <font>
      <u/>
      <sz val="12"/>
      <color theme="1"/>
      <name val="ＭＳ Ｐゴシック"/>
      <family val="3"/>
      <charset val="128"/>
    </font>
    <font>
      <sz val="20"/>
      <name val="ＭＳ Ｐゴシック"/>
      <family val="3"/>
      <charset val="128"/>
    </font>
    <font>
      <sz val="20"/>
      <color indexed="8"/>
      <name val="ＭＳ Ｐゴシック"/>
      <family val="3"/>
      <charset val="128"/>
    </font>
    <font>
      <u/>
      <sz val="14"/>
      <color rgb="FF000000"/>
      <name val="ＭＳ Ｐゴシック"/>
      <family val="3"/>
      <charset val="128"/>
    </font>
    <font>
      <sz val="14"/>
      <color rgb="FF000000"/>
      <name val="ＭＳ Ｐゴシック"/>
      <family val="3"/>
      <charset val="128"/>
    </font>
    <font>
      <u/>
      <sz val="14"/>
      <color theme="1"/>
      <name val="ＭＳ Ｐゴシック"/>
      <family val="3"/>
      <charset val="128"/>
    </font>
    <font>
      <sz val="11"/>
      <color theme="1"/>
      <name val="Calibri"/>
      <family val="2"/>
    </font>
    <font>
      <sz val="11"/>
      <name val="游ゴシック"/>
      <family val="2"/>
      <charset val="128"/>
      <scheme val="minor"/>
    </font>
    <font>
      <sz val="11"/>
      <name val="游ゴシック"/>
      <family val="3"/>
      <charset val="128"/>
      <scheme val="minor"/>
    </font>
    <font>
      <sz val="12"/>
      <color theme="1"/>
      <name val="游ゴシック"/>
      <family val="3"/>
      <charset val="128"/>
      <scheme val="minor"/>
    </font>
    <font>
      <sz val="10"/>
      <name val="游ゴシック"/>
      <family val="3"/>
      <charset val="128"/>
      <scheme val="minor"/>
    </font>
    <font>
      <sz val="11"/>
      <color rgb="FF000000"/>
      <name val="游ゴシック"/>
      <family val="3"/>
      <charset val="128"/>
      <scheme val="minor"/>
    </font>
    <font>
      <u/>
      <sz val="12"/>
      <color theme="1"/>
      <name val="ＭＳ ゴシック"/>
      <family val="3"/>
      <charset val="128"/>
    </font>
    <font>
      <sz val="11"/>
      <color theme="1"/>
      <name val="游ゴシック"/>
      <family val="2"/>
      <scheme val="minor"/>
    </font>
    <font>
      <sz val="11"/>
      <color theme="1"/>
      <name val="メイリオ"/>
      <family val="3"/>
      <charset val="128"/>
    </font>
    <font>
      <sz val="10"/>
      <color theme="1"/>
      <name val="游ゴシック"/>
      <family val="3"/>
      <charset val="128"/>
      <scheme val="minor"/>
    </font>
    <font>
      <sz val="12"/>
      <color rgb="FF000000"/>
      <name val="ＭＳ ゴシック"/>
      <family val="3"/>
      <charset val="128"/>
    </font>
    <font>
      <sz val="8"/>
      <color rgb="FF000000"/>
      <name val="ＭＳ ゴシック"/>
      <family val="3"/>
      <charset val="128"/>
    </font>
    <font>
      <u/>
      <sz val="11"/>
      <color rgb="FF000000"/>
      <name val="ＭＳ ゴシック"/>
      <family val="3"/>
      <charset val="128"/>
    </font>
    <font>
      <sz val="10"/>
      <color rgb="FF000000"/>
      <name val="ＭＳ ゴシック"/>
      <family val="3"/>
      <charset val="128"/>
    </font>
    <font>
      <sz val="10.5"/>
      <color rgb="FF000000"/>
      <name val="ＭＳ ゴシック"/>
      <family val="3"/>
      <charset val="128"/>
    </font>
    <font>
      <sz val="7"/>
      <color rgb="FF000000"/>
      <name val="ＭＳ ゴシック"/>
      <family val="3"/>
      <charset val="128"/>
    </font>
    <font>
      <sz val="9"/>
      <color rgb="FF000000"/>
      <name val="ＭＳ ゴシック"/>
      <family val="3"/>
      <charset val="128"/>
    </font>
    <font>
      <b/>
      <sz val="11"/>
      <color rgb="FFFF0000"/>
      <name val="ＭＳ Ｐゴシック"/>
      <family val="3"/>
      <charset val="128"/>
    </font>
    <font>
      <sz val="11"/>
      <color rgb="FF000000"/>
      <name val="ＭＳ Ｐゴシック"/>
      <family val="3"/>
      <charset val="128"/>
    </font>
    <font>
      <b/>
      <u/>
      <sz val="12"/>
      <color theme="1"/>
      <name val="ＭＳ ゴシック"/>
      <family val="3"/>
      <charset val="128"/>
    </font>
    <font>
      <u/>
      <sz val="11"/>
      <color theme="1"/>
      <name val="ＭＳ 明朝"/>
      <family val="1"/>
      <charset val="128"/>
    </font>
    <font>
      <b/>
      <sz val="11"/>
      <color theme="1"/>
      <name val="ＭＳ ゴシック"/>
      <family val="3"/>
      <charset val="128"/>
    </font>
    <font>
      <strike/>
      <sz val="10"/>
      <color theme="1"/>
      <name val="ＭＳ ゴシック"/>
      <family val="3"/>
      <charset val="128"/>
    </font>
    <font>
      <sz val="10.5"/>
      <color theme="1"/>
      <name val="ＭＳ 明朝"/>
      <family val="1"/>
      <charset val="128"/>
    </font>
    <font>
      <sz val="12"/>
      <color rgb="FF000000"/>
      <name val="ＭＳ Ｐゴシック"/>
      <family val="3"/>
      <charset val="128"/>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2"/>
      <color rgb="FF000000"/>
      <name val="Century"/>
      <family val="1"/>
    </font>
    <font>
      <b/>
      <sz val="18"/>
      <name val="ＭＳ Ｐゴシック"/>
      <family val="3"/>
      <charset val="128"/>
    </font>
    <font>
      <u/>
      <sz val="10"/>
      <color theme="1"/>
      <name val="ＭＳ Ｐゴシック"/>
      <family val="3"/>
      <charset val="128"/>
    </font>
    <font>
      <b/>
      <sz val="16"/>
      <color theme="1"/>
      <name val="ＭＳ Ｐゴシック"/>
      <family val="3"/>
      <charset val="128"/>
    </font>
    <font>
      <b/>
      <sz val="9"/>
      <color indexed="81"/>
      <name val="MS P ゴシック"/>
      <family val="3"/>
      <charset val="128"/>
    </font>
    <font>
      <b/>
      <sz val="11"/>
      <color theme="1"/>
      <name val="ＭＳ Ｐ明朝"/>
      <family val="1"/>
      <charset val="128"/>
    </font>
    <font>
      <b/>
      <u val="double"/>
      <sz val="11"/>
      <color theme="1"/>
      <name val="ＭＳ Ｐ明朝"/>
      <family val="1"/>
      <charset val="128"/>
    </font>
    <font>
      <sz val="8"/>
      <color theme="1"/>
      <name val="ＭＳ 明朝"/>
      <family val="1"/>
      <charset val="128"/>
    </font>
    <font>
      <b/>
      <u/>
      <sz val="11"/>
      <color theme="1"/>
      <name val="ＭＳ Ｐ明朝"/>
      <family val="1"/>
      <charset val="128"/>
    </font>
    <font>
      <b/>
      <sz val="8"/>
      <color theme="1"/>
      <name val="ＭＳ Ｐ明朝"/>
      <family val="1"/>
      <charset val="128"/>
    </font>
    <font>
      <b/>
      <sz val="8"/>
      <color theme="1"/>
      <name val="ＭＳ 明朝"/>
      <family val="1"/>
      <charset val="128"/>
    </font>
    <font>
      <b/>
      <sz val="13"/>
      <color theme="1"/>
      <name val="ＭＳ Ｐ明朝"/>
      <family val="1"/>
      <charset val="128"/>
    </font>
    <font>
      <sz val="12"/>
      <color theme="1"/>
      <name val="ＭＳ Ｐ明朝"/>
      <family val="1"/>
    </font>
    <font>
      <u/>
      <sz val="10"/>
      <color theme="1"/>
      <name val="ＭＳ Ｐ明朝"/>
      <family val="1"/>
      <charset val="128"/>
    </font>
    <font>
      <b/>
      <sz val="10"/>
      <color theme="1"/>
      <name val="ＭＳ Ｐ明朝"/>
      <family val="1"/>
      <charset val="128"/>
    </font>
    <font>
      <b/>
      <u/>
      <sz val="10"/>
      <color theme="1"/>
      <name val="ＭＳ Ｐ明朝"/>
      <family val="1"/>
      <charset val="128"/>
    </font>
    <font>
      <sz val="11"/>
      <color theme="1"/>
      <name val="Century"/>
      <family val="1"/>
    </font>
    <font>
      <sz val="11"/>
      <color theme="1"/>
      <name val="Times New Roman"/>
      <family val="1"/>
    </font>
    <font>
      <sz val="7.5"/>
      <color theme="1"/>
      <name val="ＭＳ Ｐゴシック"/>
      <family val="3"/>
      <charset val="128"/>
    </font>
    <font>
      <b/>
      <sz val="9"/>
      <color theme="1"/>
      <name val="ＭＳ Ｐゴシック"/>
      <family val="3"/>
      <charset val="128"/>
    </font>
    <font>
      <sz val="11"/>
      <color theme="0"/>
      <name val="ＭＳ Ｐ明朝"/>
      <family val="1"/>
      <charset val="128"/>
    </font>
    <font>
      <b/>
      <sz val="10"/>
      <color theme="1"/>
      <name val="ＭＳ Ｐゴシック"/>
      <family val="3"/>
      <charset val="128"/>
    </font>
    <font>
      <sz val="7"/>
      <color theme="1"/>
      <name val="Times New Roman"/>
      <family val="1"/>
    </font>
    <font>
      <b/>
      <u/>
      <sz val="10.5"/>
      <color theme="1"/>
      <name val="ＭＳ 明朝"/>
      <family val="1"/>
      <charset val="128"/>
    </font>
    <font>
      <b/>
      <sz val="10.5"/>
      <color theme="1"/>
      <name val="ＭＳ ゴシック"/>
      <family val="3"/>
      <charset val="128"/>
    </font>
    <font>
      <b/>
      <sz val="10.5"/>
      <color theme="1"/>
      <name val="ＭＳ 明朝"/>
      <family val="1"/>
      <charset val="128"/>
    </font>
    <font>
      <u/>
      <sz val="10.5"/>
      <color theme="1"/>
      <name val="ＭＳ 明朝"/>
      <family val="1"/>
      <charset val="128"/>
    </font>
    <font>
      <sz val="10.5"/>
      <color theme="1"/>
      <name val="Century"/>
      <family val="1"/>
    </font>
    <font>
      <sz val="7"/>
      <color theme="1"/>
      <name val="ＭＳ 明朝"/>
      <family val="1"/>
      <charset val="128"/>
    </font>
    <font>
      <u/>
      <sz val="11"/>
      <color theme="1"/>
      <name val="游ゴシック"/>
      <family val="2"/>
      <charset val="128"/>
      <scheme val="minor"/>
    </font>
    <font>
      <sz val="10.5"/>
      <color theme="1"/>
      <name val="Wingdings"/>
      <charset val="2"/>
    </font>
    <font>
      <u/>
      <sz val="10.5"/>
      <color theme="1"/>
      <name val="Wingdings"/>
      <charset val="2"/>
    </font>
    <font>
      <u/>
      <sz val="7"/>
      <color theme="1"/>
      <name val="Times New Roman"/>
      <family val="1"/>
    </font>
    <font>
      <sz val="11"/>
      <color rgb="FF006100"/>
      <name val="游ゴシック"/>
      <family val="2"/>
      <charset val="128"/>
      <scheme val="minor"/>
    </font>
    <font>
      <sz val="11"/>
      <color theme="1"/>
      <name val="Segoe UI Symbol"/>
      <family val="3"/>
    </font>
    <font>
      <b/>
      <u/>
      <sz val="10"/>
      <color theme="1"/>
      <name val="ＭＳ ゴシック"/>
      <family val="3"/>
      <charset val="128"/>
    </font>
    <font>
      <u/>
      <sz val="8"/>
      <color theme="1"/>
      <name val="ＭＳ ゴシック"/>
      <family val="3"/>
      <charset val="128"/>
    </font>
    <font>
      <sz val="9"/>
      <color theme="1"/>
      <name val="游ゴシック"/>
      <family val="3"/>
      <charset val="128"/>
      <scheme val="minor"/>
    </font>
    <font>
      <sz val="8"/>
      <color theme="1"/>
      <name val="游ゴシック"/>
      <family val="3"/>
      <charset val="128"/>
      <scheme val="minor"/>
    </font>
    <font>
      <sz val="10"/>
      <color theme="1"/>
      <name val="Segoe UI Symbol"/>
      <family val="2"/>
    </font>
    <font>
      <sz val="14"/>
      <color theme="1"/>
      <name val="Segoe UI Symbol"/>
      <family val="2"/>
    </font>
    <font>
      <sz val="10.5"/>
      <name val="ＭＳ Ｐゴシック"/>
      <family val="3"/>
      <charset val="128"/>
    </font>
    <font>
      <b/>
      <u/>
      <sz val="12"/>
      <name val="ＭＳ Ｐゴシック"/>
      <family val="3"/>
      <charset val="128"/>
    </font>
    <font>
      <strike/>
      <sz val="12"/>
      <name val="ＭＳ Ｐゴシック"/>
      <family val="3"/>
      <charset val="128"/>
    </font>
    <font>
      <sz val="12"/>
      <name val="游ゴシック"/>
      <family val="3"/>
      <charset val="128"/>
      <scheme val="minor"/>
    </font>
    <font>
      <sz val="12.9"/>
      <name val="游ゴシック"/>
      <family val="3"/>
      <charset val="128"/>
      <scheme val="minor"/>
    </font>
    <font>
      <sz val="11"/>
      <name val="ＭＳ ゴシック"/>
      <family val="3"/>
      <charset val="128"/>
    </font>
    <font>
      <b/>
      <sz val="11"/>
      <name val="ＭＳ ゴシック"/>
      <family val="3"/>
      <charset val="128"/>
    </font>
    <font>
      <b/>
      <sz val="11"/>
      <color rgb="FF0070C0"/>
      <name val="ＭＳ ゴシック"/>
      <family val="3"/>
      <charset val="128"/>
    </font>
    <font>
      <sz val="10"/>
      <name val="ＭＳ ゴシック"/>
      <family val="3"/>
      <charset val="128"/>
    </font>
    <font>
      <sz val="18"/>
      <color theme="1"/>
      <name val="ＭＳ ゴシック"/>
      <family val="3"/>
      <charset val="128"/>
    </font>
    <font>
      <sz val="16"/>
      <color theme="1"/>
      <name val="游ゴシック"/>
      <family val="2"/>
      <charset val="128"/>
      <scheme val="minor"/>
    </font>
    <font>
      <b/>
      <sz val="12"/>
      <color theme="1"/>
      <name val="ＭＳ ゴシック"/>
      <family val="3"/>
      <charset val="128"/>
    </font>
    <font>
      <sz val="12"/>
      <name val="ＭＳ ゴシック"/>
      <family val="3"/>
      <charset val="128"/>
    </font>
    <font>
      <sz val="16"/>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gray0625">
        <fgColor theme="0" tint="-0.24994659260841701"/>
        <bgColor theme="0" tint="-4.9989318521683403E-2"/>
      </patternFill>
    </fill>
    <fill>
      <patternFill patternType="solid">
        <fgColor rgb="FFF2F2F2"/>
        <bgColor indexed="64"/>
      </patternFill>
    </fill>
    <fill>
      <patternFill patternType="solid">
        <fgColor rgb="FFDEEAF6"/>
        <bgColor indexed="64"/>
      </patternFill>
    </fill>
    <fill>
      <patternFill patternType="solid">
        <fgColor rgb="FFE7E6E6"/>
        <bgColor indexed="64"/>
      </patternFill>
    </fill>
    <fill>
      <patternFill patternType="gray0625"/>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2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right style="dotted">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diagonal/>
    </border>
    <border>
      <left style="thin">
        <color indexed="64"/>
      </left>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bottom style="dashed">
        <color indexed="64"/>
      </bottom>
      <diagonal/>
    </border>
    <border>
      <left/>
      <right/>
      <top style="dashed">
        <color indexed="64"/>
      </top>
      <bottom/>
      <diagonal/>
    </border>
    <border>
      <left/>
      <right/>
      <top style="hair">
        <color indexed="64"/>
      </top>
      <bottom/>
      <diagonal/>
    </border>
    <border>
      <left style="medium">
        <color indexed="64"/>
      </left>
      <right style="medium">
        <color indexed="64"/>
      </right>
      <top style="medium">
        <color indexed="64"/>
      </top>
      <bottom/>
      <diagonal/>
    </border>
    <border>
      <left/>
      <right style="hair">
        <color auto="1"/>
      </right>
      <top/>
      <bottom/>
      <diagonal/>
    </border>
    <border>
      <left style="hair">
        <color auto="1"/>
      </left>
      <right style="thin">
        <color auto="1"/>
      </right>
      <top/>
      <bottom/>
      <diagonal/>
    </border>
    <border>
      <left/>
      <right style="hair">
        <color auto="1"/>
      </right>
      <top style="hair">
        <color auto="1"/>
      </top>
      <bottom/>
      <diagonal/>
    </border>
    <border>
      <left style="thin">
        <color indexed="64"/>
      </left>
      <right style="hair">
        <color auto="1"/>
      </right>
      <top style="thin">
        <color auto="1"/>
      </top>
      <bottom style="hair">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theme="1"/>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style="medium">
        <color indexed="64"/>
      </left>
      <right/>
      <top style="medium">
        <color indexed="64"/>
      </top>
      <bottom/>
      <diagonal style="thin">
        <color theme="1"/>
      </diagonal>
    </border>
    <border diagonalUp="1">
      <left style="medium">
        <color indexed="64"/>
      </left>
      <right style="medium">
        <color indexed="64"/>
      </right>
      <top style="medium">
        <color indexed="64"/>
      </top>
      <bottom/>
      <diagonal style="thin">
        <color theme="1"/>
      </diagonal>
    </border>
    <border>
      <left style="medium">
        <color indexed="64"/>
      </left>
      <right/>
      <top/>
      <bottom style="thin">
        <color indexed="64"/>
      </bottom>
      <diagonal/>
    </border>
    <border>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diagonalUp="1">
      <left style="medium">
        <color indexed="64"/>
      </left>
      <right style="medium">
        <color indexed="64"/>
      </right>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theme="1"/>
      </diagonal>
    </border>
    <border diagonalUp="1">
      <left style="medium">
        <color indexed="64"/>
      </left>
      <right style="medium">
        <color indexed="64"/>
      </right>
      <top style="thin">
        <color indexed="64"/>
      </top>
      <bottom style="thin">
        <color indexed="64"/>
      </bottom>
      <diagonal style="thin">
        <color theme="1"/>
      </diagonal>
    </border>
    <border>
      <left/>
      <right style="medium">
        <color indexed="64"/>
      </right>
      <top style="thin">
        <color indexed="64"/>
      </top>
      <bottom/>
      <diagonal/>
    </border>
    <border diagonalUp="1">
      <left/>
      <right style="medium">
        <color indexed="64"/>
      </right>
      <top style="thin">
        <color indexed="64"/>
      </top>
      <bottom style="thin">
        <color indexed="64"/>
      </bottom>
      <diagonal style="thin">
        <color theme="1"/>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top style="thin">
        <color indexed="64"/>
      </top>
      <bottom style="medium">
        <color indexed="64"/>
      </bottom>
      <diagonal style="thin">
        <color theme="1"/>
      </diagonal>
    </border>
    <border>
      <left style="medium">
        <color indexed="64"/>
      </left>
      <right style="medium">
        <color indexed="64"/>
      </right>
      <top style="thin">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ck">
        <color indexed="64"/>
      </top>
      <bottom/>
      <diagonal/>
    </border>
    <border diagonalUp="1">
      <left style="medium">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ashed">
        <color auto="1"/>
      </left>
      <right/>
      <top style="dashed">
        <color auto="1"/>
      </top>
      <bottom/>
      <diagonal/>
    </border>
    <border>
      <left/>
      <right style="thin">
        <color indexed="64"/>
      </right>
      <top style="dashed">
        <color auto="1"/>
      </top>
      <bottom/>
      <diagonal/>
    </border>
    <border>
      <left style="dashed">
        <color auto="1"/>
      </left>
      <right/>
      <top/>
      <bottom/>
      <diagonal/>
    </border>
    <border>
      <left style="dashed">
        <color auto="1"/>
      </left>
      <right/>
      <top/>
      <bottom style="dashed">
        <color auto="1"/>
      </bottom>
      <diagonal/>
    </border>
    <border>
      <left/>
      <right style="thin">
        <color indexed="64"/>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hair">
        <color indexed="64"/>
      </right>
      <top/>
      <bottom/>
      <diagonal/>
    </border>
    <border>
      <left/>
      <right style="dotted">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auto="1"/>
      </right>
      <top style="hair">
        <color indexed="64"/>
      </top>
      <bottom style="thin">
        <color indexed="64"/>
      </bottom>
      <diagonal/>
    </border>
    <border>
      <left style="thin">
        <color indexed="64"/>
      </left>
      <right style="hair">
        <color auto="1"/>
      </right>
      <top style="hair">
        <color indexed="64"/>
      </top>
      <bottom/>
      <diagonal/>
    </border>
    <border>
      <left style="thin">
        <color indexed="64"/>
      </left>
      <right style="hair">
        <color auto="1"/>
      </right>
      <top style="hair">
        <color indexed="64"/>
      </top>
      <bottom style="hair">
        <color auto="1"/>
      </bottom>
      <diagonal/>
    </border>
    <border>
      <left style="hair">
        <color auto="1"/>
      </left>
      <right style="thin">
        <color auto="1"/>
      </right>
      <top style="thin">
        <color auto="1"/>
      </top>
      <bottom style="hair">
        <color indexed="64"/>
      </bottom>
      <diagonal/>
    </border>
    <border diagonalUp="1">
      <left style="thin">
        <color indexed="64"/>
      </left>
      <right style="hair">
        <color auto="1"/>
      </right>
      <top style="hair">
        <color auto="1"/>
      </top>
      <bottom style="hair">
        <color auto="1"/>
      </bottom>
      <diagonal style="thin">
        <color indexed="64"/>
      </diagonal>
    </border>
    <border>
      <left style="thin">
        <color indexed="64"/>
      </left>
      <right style="hair">
        <color auto="1"/>
      </right>
      <top/>
      <bottom style="hair">
        <color indexed="64"/>
      </bottom>
      <diagonal/>
    </border>
    <border diagonalUp="1">
      <left style="thin">
        <color auto="1"/>
      </left>
      <right style="thin">
        <color auto="1"/>
      </right>
      <top style="medium">
        <color indexed="64"/>
      </top>
      <bottom style="thin">
        <color auto="1"/>
      </bottom>
      <diagonal style="thin">
        <color auto="1"/>
      </diagonal>
    </border>
    <border>
      <left style="thin">
        <color indexed="64"/>
      </left>
      <right style="thin">
        <color indexed="64"/>
      </right>
      <top style="thin">
        <color indexed="64"/>
      </top>
      <bottom style="hair">
        <color indexed="64"/>
      </bottom>
      <diagonal/>
    </border>
    <border>
      <left style="hair">
        <color auto="1"/>
      </left>
      <right style="medium">
        <color indexed="64"/>
      </right>
      <top style="hair">
        <color auto="1"/>
      </top>
      <bottom style="hair">
        <color indexed="64"/>
      </bottom>
      <diagonal/>
    </border>
    <border>
      <left style="hair">
        <color indexed="64"/>
      </left>
      <right style="medium">
        <color indexed="64"/>
      </right>
      <top/>
      <bottom style="thin">
        <color indexed="64"/>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ck">
        <color theme="1"/>
      </left>
      <right style="thick">
        <color indexed="64"/>
      </right>
      <top style="thick">
        <color theme="1"/>
      </top>
      <bottom style="thick">
        <color theme="1"/>
      </bottom>
      <diagonal/>
    </border>
    <border>
      <left style="thick">
        <color indexed="64"/>
      </left>
      <right style="thick">
        <color indexed="64"/>
      </right>
      <top style="thick">
        <color theme="1"/>
      </top>
      <bottom style="thick">
        <color theme="1"/>
      </bottom>
      <diagonal/>
    </border>
    <border>
      <left style="thick">
        <color indexed="64"/>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top/>
      <bottom style="thick">
        <color indexed="64"/>
      </bottom>
      <diagonal/>
    </border>
    <border diagonalUp="1">
      <left style="medium">
        <color indexed="64"/>
      </left>
      <right/>
      <top style="medium">
        <color indexed="64"/>
      </top>
      <bottom/>
      <diagonal style="medium">
        <color indexed="64"/>
      </diagonal>
    </border>
    <border diagonalUp="1">
      <left/>
      <right/>
      <top style="medium">
        <color indexed="64"/>
      </top>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diagonalUp="1">
      <left style="medium">
        <color indexed="64"/>
      </left>
      <right style="medium">
        <color theme="1"/>
      </right>
      <top style="medium">
        <color indexed="64"/>
      </top>
      <bottom style="thin">
        <color indexed="64"/>
      </bottom>
      <diagonal style="thin">
        <color theme="1"/>
      </diagonal>
    </border>
    <border diagonalUp="1">
      <left/>
      <right/>
      <top style="medium">
        <color indexed="64"/>
      </top>
      <bottom/>
      <diagonal style="thin">
        <color theme="1"/>
      </diagonal>
    </border>
    <border diagonalUp="1">
      <left/>
      <right/>
      <top style="thin">
        <color indexed="64"/>
      </top>
      <bottom style="thin">
        <color indexed="64"/>
      </bottom>
      <diagonal style="thin">
        <color theme="1"/>
      </diagonal>
    </border>
    <border>
      <left style="thick">
        <color theme="1"/>
      </left>
      <right/>
      <top style="thick">
        <color theme="1"/>
      </top>
      <bottom style="thick">
        <color theme="1"/>
      </bottom>
      <diagonal/>
    </border>
    <border diagonalUp="1">
      <left style="medium">
        <color indexed="64"/>
      </left>
      <right style="medium">
        <color indexed="64"/>
      </right>
      <top/>
      <bottom/>
      <diagonal style="thin">
        <color indexed="64"/>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dashed">
        <color auto="1"/>
      </right>
      <top style="dashed">
        <color auto="1"/>
      </top>
      <bottom/>
      <diagonal/>
    </border>
    <border>
      <left/>
      <right style="dashed">
        <color auto="1"/>
      </right>
      <top/>
      <bottom/>
      <diagonal/>
    </border>
    <border>
      <left/>
      <right style="dashed">
        <color auto="1"/>
      </right>
      <top/>
      <bottom style="dash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auto="1"/>
      </right>
      <top style="thin">
        <color auto="1"/>
      </top>
      <bottom/>
      <diagonal/>
    </border>
    <border>
      <left style="hair">
        <color auto="1"/>
      </left>
      <right style="medium">
        <color indexed="64"/>
      </right>
      <top style="thin">
        <color auto="1"/>
      </top>
      <bottom style="hair">
        <color auto="1"/>
      </bottom>
      <diagonal/>
    </border>
    <border>
      <left style="thin">
        <color indexed="64"/>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thin">
        <color indexed="64"/>
      </right>
      <top/>
      <bottom/>
      <diagonal/>
    </border>
    <border>
      <left style="medium">
        <color indexed="64"/>
      </left>
      <right/>
      <top style="hair">
        <color indexed="64"/>
      </top>
      <bottom/>
      <diagonal/>
    </border>
    <border>
      <left/>
      <right style="medium">
        <color indexed="64"/>
      </right>
      <top style="hair">
        <color indexed="64"/>
      </top>
      <bottom/>
      <diagonal/>
    </border>
  </borders>
  <cellStyleXfs count="26">
    <xf numFmtId="0" fontId="0" fillId="0" borderId="0">
      <alignment vertical="center"/>
    </xf>
    <xf numFmtId="0" fontId="13" fillId="0" borderId="0" applyNumberFormat="0" applyFill="0" applyBorder="0" applyAlignment="0" applyProtection="0">
      <alignment vertical="center"/>
    </xf>
    <xf numFmtId="0" fontId="14" fillId="0" borderId="0"/>
    <xf numFmtId="0" fontId="7"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7"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93" fillId="0" borderId="0">
      <alignment vertical="center"/>
    </xf>
    <xf numFmtId="38" fontId="95" fillId="0" borderId="0" applyFont="0" applyFill="0" applyBorder="0" applyAlignment="0" applyProtection="0">
      <alignment vertical="center"/>
    </xf>
    <xf numFmtId="0" fontId="93" fillId="0" borderId="0">
      <alignment vertical="center"/>
    </xf>
    <xf numFmtId="0" fontId="72" fillId="0" borderId="0">
      <alignment vertical="center"/>
    </xf>
    <xf numFmtId="0" fontId="72" fillId="0" borderId="0">
      <alignment vertical="center"/>
    </xf>
    <xf numFmtId="38" fontId="72" fillId="0" borderId="0" applyFont="0" applyFill="0" applyBorder="0" applyAlignment="0" applyProtection="0">
      <alignment vertical="center"/>
    </xf>
    <xf numFmtId="0" fontId="93" fillId="0" borderId="0">
      <alignment vertical="center"/>
    </xf>
    <xf numFmtId="0" fontId="7" fillId="0" borderId="0">
      <alignment vertical="center"/>
    </xf>
    <xf numFmtId="9" fontId="93" fillId="0" borderId="0" applyFont="0" applyFill="0" applyBorder="0" applyAlignment="0" applyProtection="0">
      <alignment vertical="center"/>
    </xf>
    <xf numFmtId="0" fontId="15" fillId="0" borderId="0">
      <alignment vertical="center"/>
    </xf>
  </cellStyleXfs>
  <cellXfs count="3791">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xf>
    <xf numFmtId="0" fontId="2" fillId="0" borderId="26" xfId="0" applyFont="1" applyBorder="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15" fillId="0" borderId="20" xfId="2" applyFont="1" applyBorder="1" applyAlignment="1">
      <alignment horizontal="left" vertical="center"/>
    </xf>
    <xf numFmtId="0" fontId="15" fillId="0" borderId="0" xfId="2" applyFont="1" applyAlignment="1">
      <alignment horizontal="left" vertical="center"/>
    </xf>
    <xf numFmtId="0" fontId="18" fillId="0" borderId="0" xfId="2" applyFont="1" applyAlignment="1">
      <alignment vertical="center"/>
    </xf>
    <xf numFmtId="0" fontId="20" fillId="0" borderId="0" xfId="2" applyFont="1" applyAlignment="1">
      <alignment horizontal="left" vertical="top" shrinkToFit="1"/>
    </xf>
    <xf numFmtId="0" fontId="15" fillId="0" borderId="31" xfId="2" applyFont="1" applyBorder="1" applyAlignment="1">
      <alignment horizontal="left" vertical="center"/>
    </xf>
    <xf numFmtId="0" fontId="19" fillId="0" borderId="1" xfId="2" applyFont="1" applyBorder="1" applyAlignment="1">
      <alignment horizontal="center" vertical="center" wrapText="1"/>
    </xf>
    <xf numFmtId="0" fontId="15" fillId="0" borderId="0" xfId="2" applyFont="1" applyAlignment="1">
      <alignment horizontal="left" vertical="center" indent="1" shrinkToFit="1"/>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 xfId="2" applyFont="1" applyBorder="1" applyAlignment="1">
      <alignment horizontal="left" vertical="center" wrapText="1"/>
    </xf>
    <xf numFmtId="0" fontId="26" fillId="0" borderId="0" xfId="2" applyFont="1" applyAlignment="1">
      <alignment horizontal="center" vertical="center"/>
    </xf>
    <xf numFmtId="0" fontId="5" fillId="0" borderId="0" xfId="0" applyFont="1">
      <alignment vertical="center"/>
    </xf>
    <xf numFmtId="0" fontId="20" fillId="0" borderId="0" xfId="3" applyFont="1" applyAlignment="1">
      <alignment horizontal="left" vertical="center"/>
    </xf>
    <xf numFmtId="0" fontId="31" fillId="0" borderId="0" xfId="3" applyFont="1" applyAlignment="1">
      <alignment horizontal="left" vertical="center"/>
    </xf>
    <xf numFmtId="0" fontId="20" fillId="0" borderId="0" xfId="3" applyFont="1" applyAlignment="1">
      <alignment horizontal="right" vertical="center"/>
    </xf>
    <xf numFmtId="0" fontId="20" fillId="0" borderId="0" xfId="3" applyFont="1" applyBorder="1" applyAlignment="1">
      <alignment horizontal="left" vertical="center"/>
    </xf>
    <xf numFmtId="0" fontId="20" fillId="0" borderId="0" xfId="3" applyFont="1" applyBorder="1" applyAlignment="1">
      <alignment vertical="center"/>
    </xf>
    <xf numFmtId="0" fontId="33" fillId="0" borderId="0" xfId="3" applyFont="1" applyAlignment="1">
      <alignment horizontal="left" vertical="center"/>
    </xf>
    <xf numFmtId="0" fontId="19" fillId="0" borderId="0" xfId="2" applyFont="1" applyFill="1" applyAlignment="1">
      <alignment horizontal="left" vertical="center"/>
    </xf>
    <xf numFmtId="0" fontId="20" fillId="0" borderId="0" xfId="2" applyFont="1" applyBorder="1" applyAlignment="1">
      <alignment vertical="center"/>
    </xf>
    <xf numFmtId="0" fontId="21" fillId="0" borderId="0" xfId="2" applyFont="1" applyAlignment="1">
      <alignment vertical="center"/>
    </xf>
    <xf numFmtId="0" fontId="15" fillId="0" borderId="0" xfId="2" applyFont="1" applyAlignment="1">
      <alignment vertical="center"/>
    </xf>
    <xf numFmtId="0" fontId="15" fillId="0" borderId="0" xfId="4" applyFont="1">
      <alignment vertical="center"/>
    </xf>
    <xf numFmtId="0" fontId="20" fillId="0" borderId="19" xfId="2" applyFont="1" applyBorder="1" applyAlignment="1">
      <alignment vertical="center"/>
    </xf>
    <xf numFmtId="0" fontId="20" fillId="0" borderId="21" xfId="2" applyFont="1" applyBorder="1" applyAlignment="1">
      <alignment vertical="center"/>
    </xf>
    <xf numFmtId="181" fontId="20" fillId="0" borderId="20" xfId="2" applyNumberFormat="1" applyFont="1" applyBorder="1" applyAlignment="1">
      <alignment vertical="center"/>
    </xf>
    <xf numFmtId="0" fontId="20" fillId="0" borderId="20" xfId="2" applyFont="1" applyBorder="1" applyAlignment="1">
      <alignment vertical="center"/>
    </xf>
    <xf numFmtId="0" fontId="21" fillId="0" borderId="0" xfId="2" applyFont="1" applyBorder="1" applyAlignment="1">
      <alignment horizontal="right" vertical="center"/>
    </xf>
    <xf numFmtId="0" fontId="21" fillId="0" borderId="0" xfId="2" applyFont="1" applyBorder="1" applyAlignment="1">
      <alignment vertical="center"/>
    </xf>
    <xf numFmtId="0" fontId="20" fillId="0" borderId="0" xfId="2" applyFont="1" applyAlignment="1">
      <alignment vertical="top" wrapText="1"/>
    </xf>
    <xf numFmtId="0" fontId="32" fillId="0" borderId="0" xfId="2" applyFont="1" applyAlignment="1">
      <alignment vertical="center"/>
    </xf>
    <xf numFmtId="0" fontId="34" fillId="0" borderId="0" xfId="2" applyFont="1" applyAlignment="1">
      <alignment vertical="center"/>
    </xf>
    <xf numFmtId="0" fontId="0" fillId="0" borderId="43" xfId="0" applyBorder="1">
      <alignment vertical="center"/>
    </xf>
    <xf numFmtId="0" fontId="0" fillId="0" borderId="42" xfId="0" applyBorder="1">
      <alignment vertical="center"/>
    </xf>
    <xf numFmtId="0" fontId="0" fillId="0" borderId="17" xfId="0" applyBorder="1">
      <alignment vertical="center"/>
    </xf>
    <xf numFmtId="0" fontId="20" fillId="0" borderId="0" xfId="2" applyFont="1" applyAlignment="1">
      <alignment vertical="center"/>
    </xf>
    <xf numFmtId="0" fontId="42" fillId="0" borderId="0" xfId="0" applyFont="1">
      <alignment vertical="center"/>
    </xf>
    <xf numFmtId="0" fontId="35" fillId="0" borderId="0" xfId="0" applyFont="1">
      <alignment vertical="center"/>
    </xf>
    <xf numFmtId="0" fontId="0" fillId="0" borderId="0" xfId="0" applyBorder="1">
      <alignment vertical="center"/>
    </xf>
    <xf numFmtId="0" fontId="2" fillId="0" borderId="0" xfId="0" applyFont="1" applyBorder="1">
      <alignment vertical="center"/>
    </xf>
    <xf numFmtId="0" fontId="2" fillId="0" borderId="31" xfId="0" applyFont="1" applyBorder="1">
      <alignment vertical="center"/>
    </xf>
    <xf numFmtId="0" fontId="0" fillId="0" borderId="27" xfId="0" applyBorder="1">
      <alignment vertical="center"/>
    </xf>
    <xf numFmtId="0" fontId="2" fillId="0" borderId="15" xfId="0" applyFont="1" applyBorder="1">
      <alignment vertical="center"/>
    </xf>
    <xf numFmtId="0" fontId="2" fillId="0" borderId="24" xfId="0" applyFont="1" applyBorder="1" applyAlignment="1">
      <alignment vertical="center"/>
    </xf>
    <xf numFmtId="0" fontId="2" fillId="0" borderId="27" xfId="0" applyFont="1" applyBorder="1" applyAlignment="1">
      <alignment vertical="center"/>
    </xf>
    <xf numFmtId="0" fontId="2" fillId="0" borderId="29" xfId="0" applyFont="1" applyBorder="1" applyAlignment="1">
      <alignment vertical="center"/>
    </xf>
    <xf numFmtId="0" fontId="2" fillId="0" borderId="24" xfId="0" applyFont="1" applyBorder="1">
      <alignment vertical="center"/>
    </xf>
    <xf numFmtId="0" fontId="2" fillId="0" borderId="27" xfId="0" applyFont="1" applyBorder="1">
      <alignment vertical="center"/>
    </xf>
    <xf numFmtId="0" fontId="2" fillId="0" borderId="29" xfId="0" applyFont="1" applyBorder="1">
      <alignment vertical="center"/>
    </xf>
    <xf numFmtId="0" fontId="2" fillId="0" borderId="23" xfId="0" applyFont="1" applyBorder="1">
      <alignment vertical="center"/>
    </xf>
    <xf numFmtId="0" fontId="2" fillId="0" borderId="28" xfId="0" applyFont="1" applyBorder="1">
      <alignment vertical="center"/>
    </xf>
    <xf numFmtId="0" fontId="2" fillId="0" borderId="0" xfId="0" applyFont="1" applyBorder="1" applyAlignment="1">
      <alignment vertical="center"/>
    </xf>
    <xf numFmtId="0" fontId="2" fillId="0" borderId="26" xfId="0" applyFont="1" applyBorder="1" applyAlignment="1">
      <alignment vertical="center"/>
    </xf>
    <xf numFmtId="0" fontId="2" fillId="0" borderId="28" xfId="0" applyFont="1" applyBorder="1" applyAlignment="1">
      <alignment vertical="center"/>
    </xf>
    <xf numFmtId="0" fontId="45" fillId="0" borderId="0" xfId="0" applyFont="1" applyAlignment="1">
      <alignment horizontal="center" vertical="center"/>
    </xf>
    <xf numFmtId="0" fontId="2" fillId="0" borderId="21" xfId="0" applyFont="1" applyBorder="1">
      <alignment vertical="center"/>
    </xf>
    <xf numFmtId="0" fontId="37" fillId="0" borderId="0" xfId="3" applyFont="1">
      <alignment vertical="center"/>
    </xf>
    <xf numFmtId="0" fontId="37" fillId="0" borderId="0" xfId="3" applyFont="1" applyAlignment="1">
      <alignment vertical="center" shrinkToFit="1"/>
    </xf>
    <xf numFmtId="0" fontId="50" fillId="0" borderId="0" xfId="3" applyFont="1" applyAlignment="1">
      <alignment horizontal="right" vertical="center" shrinkToFit="1"/>
    </xf>
    <xf numFmtId="0" fontId="37" fillId="0" borderId="0" xfId="3" applyFont="1" applyAlignment="1">
      <alignment horizontal="left" vertical="center" indent="1" shrinkToFit="1"/>
    </xf>
    <xf numFmtId="0" fontId="37" fillId="0" borderId="0" xfId="3" applyFont="1" applyAlignment="1">
      <alignment horizontal="left" vertical="center" indent="1"/>
    </xf>
    <xf numFmtId="0" fontId="51" fillId="0" borderId="0" xfId="3" applyFont="1" applyAlignment="1">
      <alignment horizontal="left" vertical="center" indent="1"/>
    </xf>
    <xf numFmtId="0" fontId="51" fillId="0" borderId="0" xfId="3" applyFont="1">
      <alignment vertical="center"/>
    </xf>
    <xf numFmtId="0" fontId="37" fillId="0" borderId="0" xfId="3" applyFont="1" applyAlignment="1">
      <alignment horizontal="left" vertical="center" indent="6"/>
    </xf>
    <xf numFmtId="0" fontId="51" fillId="0" borderId="0" xfId="3" applyFont="1" applyAlignment="1">
      <alignment horizontal="left" vertical="center" indent="6"/>
    </xf>
    <xf numFmtId="0" fontId="51" fillId="0" borderId="0" xfId="3" applyFont="1" applyAlignment="1">
      <alignment horizontal="left"/>
    </xf>
    <xf numFmtId="0" fontId="51" fillId="0" borderId="64" xfId="3" applyFont="1" applyBorder="1" applyAlignment="1">
      <alignment horizontal="left" vertical="center" wrapText="1" indent="1"/>
    </xf>
    <xf numFmtId="0" fontId="51" fillId="0" borderId="36" xfId="3" applyFont="1" applyBorder="1" applyAlignment="1">
      <alignment horizontal="left" vertical="center" wrapText="1" indent="1"/>
    </xf>
    <xf numFmtId="0" fontId="51" fillId="0" borderId="64" xfId="3" applyFont="1" applyBorder="1" applyAlignment="1">
      <alignment horizontal="left" vertical="center" indent="1" shrinkToFit="1"/>
    </xf>
    <xf numFmtId="0" fontId="37" fillId="0" borderId="36" xfId="3" applyFont="1" applyBorder="1" applyAlignment="1">
      <alignment horizontal="distributed" vertical="center" indent="1"/>
    </xf>
    <xf numFmtId="49" fontId="52" fillId="0" borderId="36" xfId="3" applyNumberFormat="1" applyFont="1" applyBorder="1" applyAlignment="1">
      <alignment horizontal="left" vertical="center" indent="1" shrinkToFit="1"/>
    </xf>
    <xf numFmtId="0" fontId="55" fillId="0" borderId="0" xfId="0" applyFont="1" applyAlignment="1">
      <alignment horizontal="justify" vertical="center"/>
    </xf>
    <xf numFmtId="0" fontId="15" fillId="0" borderId="1" xfId="2" applyFont="1" applyBorder="1" applyAlignment="1">
      <alignment vertical="center"/>
    </xf>
    <xf numFmtId="0" fontId="2" fillId="5" borderId="8"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13" fillId="0" borderId="6" xfId="1" applyBorder="1" applyAlignment="1" applyProtection="1">
      <alignment horizontal="center" vertical="center"/>
    </xf>
    <xf numFmtId="0" fontId="13" fillId="0" borderId="3" xfId="1" applyBorder="1" applyAlignment="1" applyProtection="1">
      <alignment horizontal="center" vertical="center"/>
    </xf>
    <xf numFmtId="0" fontId="2" fillId="0" borderId="9" xfId="0" applyFont="1" applyBorder="1" applyAlignment="1" applyProtection="1">
      <alignment horizontal="center" vertical="center"/>
    </xf>
    <xf numFmtId="0" fontId="13"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176" fontId="2" fillId="0" borderId="61" xfId="0" applyNumberFormat="1" applyFont="1" applyBorder="1" applyAlignment="1" applyProtection="1">
      <alignment horizontal="center" vertical="center"/>
      <protection locked="0"/>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15" fillId="0" borderId="0" xfId="2" applyFont="1" applyBorder="1" applyAlignment="1">
      <alignment horizontal="left" vertical="center" wrapText="1"/>
    </xf>
    <xf numFmtId="0" fontId="2" fillId="0" borderId="0" xfId="0" applyFont="1" applyBorder="1" applyAlignment="1">
      <alignment horizontal="left" vertical="center"/>
    </xf>
    <xf numFmtId="0" fontId="2" fillId="0" borderId="31"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0"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0" xfId="0" applyFont="1" applyBorder="1" applyAlignment="1">
      <alignment horizontal="left" vertical="center" wrapText="1"/>
    </xf>
    <xf numFmtId="0" fontId="2" fillId="0" borderId="21" xfId="0" applyFont="1" applyBorder="1" applyAlignment="1">
      <alignment horizontal="left" vertical="center"/>
    </xf>
    <xf numFmtId="0" fontId="56" fillId="0" borderId="0" xfId="5" applyFont="1" applyAlignment="1">
      <alignment vertical="center"/>
    </xf>
    <xf numFmtId="0" fontId="58" fillId="0" borderId="0" xfId="5" applyFont="1" applyAlignment="1">
      <alignment vertical="center"/>
    </xf>
    <xf numFmtId="0" fontId="60" fillId="0" borderId="0" xfId="5" applyFont="1" applyAlignment="1">
      <alignment vertical="center"/>
    </xf>
    <xf numFmtId="0" fontId="2" fillId="0" borderId="0" xfId="5" applyFont="1"/>
    <xf numFmtId="0" fontId="60" fillId="0" borderId="0" xfId="5" applyFont="1" applyAlignment="1">
      <alignment vertical="center" wrapText="1"/>
    </xf>
    <xf numFmtId="0" fontId="63" fillId="0" borderId="0" xfId="5" applyFont="1" applyAlignment="1">
      <alignment vertical="center"/>
    </xf>
    <xf numFmtId="187" fontId="61" fillId="0" borderId="41" xfId="5" applyNumberFormat="1" applyFont="1" applyBorder="1" applyAlignment="1">
      <alignment horizontal="center" vertical="center"/>
    </xf>
    <xf numFmtId="181" fontId="61" fillId="0" borderId="41" xfId="5" applyNumberFormat="1" applyFont="1" applyBorder="1" applyAlignment="1">
      <alignment horizontal="center" vertical="center"/>
    </xf>
    <xf numFmtId="0" fontId="59" fillId="0" borderId="18" xfId="5" applyFont="1" applyBorder="1" applyAlignment="1">
      <alignment vertical="center"/>
    </xf>
    <xf numFmtId="0" fontId="60" fillId="3" borderId="28" xfId="5" applyFont="1" applyFill="1" applyBorder="1" applyAlignment="1">
      <alignment vertical="center" wrapText="1"/>
    </xf>
    <xf numFmtId="0" fontId="61" fillId="3" borderId="28" xfId="5" applyFont="1" applyFill="1" applyBorder="1" applyAlignment="1">
      <alignment horizontal="right" vertical="center"/>
    </xf>
    <xf numFmtId="0" fontId="55" fillId="3" borderId="21" xfId="5" applyFont="1" applyFill="1" applyBorder="1" applyAlignment="1">
      <alignment vertical="center"/>
    </xf>
    <xf numFmtId="0" fontId="61" fillId="3" borderId="1" xfId="5" applyFont="1" applyFill="1" applyBorder="1" applyAlignment="1">
      <alignment horizontal="center" vertical="center" wrapText="1"/>
    </xf>
    <xf numFmtId="0" fontId="2" fillId="0" borderId="0" xfId="0" applyFont="1" applyBorder="1" applyAlignment="1">
      <alignment horizontal="center" vertical="center"/>
    </xf>
    <xf numFmtId="0" fontId="20" fillId="0" borderId="22" xfId="2" applyFont="1" applyBorder="1" applyAlignment="1">
      <alignment horizontal="center" vertical="center"/>
    </xf>
    <xf numFmtId="0" fontId="20" fillId="0" borderId="25" xfId="2" applyFont="1" applyBorder="1" applyAlignment="1">
      <alignment horizontal="center" vertical="center"/>
    </xf>
    <xf numFmtId="0" fontId="20" fillId="0" borderId="0" xfId="2" applyFont="1" applyAlignment="1">
      <alignment horizontal="left" vertical="top" wrapText="1"/>
    </xf>
    <xf numFmtId="0" fontId="2" fillId="0" borderId="0" xfId="0" applyFont="1" applyBorder="1" applyAlignment="1">
      <alignment horizontal="left" vertical="center"/>
    </xf>
    <xf numFmtId="0" fontId="36" fillId="0" borderId="0" xfId="0" applyFont="1" applyAlignment="1">
      <alignment horizontal="right" vertical="center"/>
    </xf>
    <xf numFmtId="0" fontId="39" fillId="0" borderId="0" xfId="0" applyFont="1" applyAlignment="1">
      <alignment horizontal="center" vertical="center"/>
    </xf>
    <xf numFmtId="0" fontId="2" fillId="0" borderId="20" xfId="0" applyFont="1" applyBorder="1">
      <alignment vertical="center"/>
    </xf>
    <xf numFmtId="0" fontId="2" fillId="0" borderId="19" xfId="0" applyFont="1" applyBorder="1">
      <alignment vertical="center"/>
    </xf>
    <xf numFmtId="0" fontId="2" fillId="0" borderId="69" xfId="0" applyFont="1" applyBorder="1" applyAlignment="1" applyProtection="1">
      <alignment horizontal="center" vertical="center"/>
    </xf>
    <xf numFmtId="0" fontId="0" fillId="0" borderId="1" xfId="0" applyBorder="1">
      <alignment vertical="center"/>
    </xf>
    <xf numFmtId="0" fontId="19" fillId="0" borderId="0" xfId="2" applyFont="1" applyFill="1" applyAlignment="1">
      <alignment horizontal="center" vertical="center"/>
    </xf>
    <xf numFmtId="0" fontId="26" fillId="0" borderId="0" xfId="2" applyFont="1" applyFill="1" applyAlignment="1">
      <alignment horizontal="center" vertical="center"/>
    </xf>
    <xf numFmtId="0" fontId="15" fillId="0" borderId="0" xfId="2" applyFont="1" applyFill="1" applyAlignment="1">
      <alignment horizontal="center" vertical="center"/>
    </xf>
    <xf numFmtId="0" fontId="26" fillId="0" borderId="0" xfId="2" applyFont="1" applyFill="1" applyAlignment="1">
      <alignment horizontal="left" vertical="center"/>
    </xf>
    <xf numFmtId="0" fontId="15" fillId="0" borderId="0" xfId="2" applyFont="1" applyFill="1" applyAlignment="1">
      <alignment horizontal="left" vertical="top"/>
    </xf>
    <xf numFmtId="0" fontId="20" fillId="0" borderId="0" xfId="2" applyFont="1" applyFill="1" applyAlignment="1">
      <alignment horizontal="left" vertical="center" wrapText="1" indent="1"/>
    </xf>
    <xf numFmtId="0" fontId="26" fillId="0" borderId="0" xfId="2" applyFont="1" applyFill="1" applyBorder="1" applyAlignment="1">
      <alignment horizontal="left" vertical="center"/>
    </xf>
    <xf numFmtId="0" fontId="15" fillId="0" borderId="0" xfId="2" applyFont="1" applyFill="1" applyBorder="1" applyAlignment="1">
      <alignment horizontal="left" vertical="top"/>
    </xf>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20"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1" fillId="0" borderId="0" xfId="2" applyFont="1" applyFill="1" applyAlignment="1">
      <alignment horizontal="center" vertical="top" wrapText="1"/>
    </xf>
    <xf numFmtId="0" fontId="15" fillId="0" borderId="0" xfId="2" applyFont="1" applyFill="1" applyAlignment="1">
      <alignment horizontal="center" vertical="center" wrapText="1"/>
    </xf>
    <xf numFmtId="0" fontId="19" fillId="0" borderId="0" xfId="2" applyFont="1" applyFill="1" applyBorder="1" applyAlignment="1">
      <alignment horizontal="left" vertical="center" indent="3"/>
    </xf>
    <xf numFmtId="0" fontId="15" fillId="0" borderId="0" xfId="2" applyFont="1" applyFill="1" applyBorder="1" applyAlignment="1">
      <alignment horizontal="right" vertical="center"/>
    </xf>
    <xf numFmtId="0" fontId="15" fillId="0" borderId="0" xfId="2" applyFont="1" applyFill="1" applyBorder="1" applyAlignment="1">
      <alignment vertical="center"/>
    </xf>
    <xf numFmtId="0" fontId="15" fillId="0" borderId="0" xfId="2" applyFont="1" applyFill="1" applyBorder="1" applyAlignment="1">
      <alignment vertical="center" wrapText="1"/>
    </xf>
    <xf numFmtId="22" fontId="40" fillId="0" borderId="0" xfId="2" applyNumberFormat="1" applyFont="1" applyFill="1" applyBorder="1" applyAlignment="1">
      <alignment vertical="center"/>
    </xf>
    <xf numFmtId="0" fontId="26" fillId="0" borderId="1" xfId="2" applyFont="1" applyFill="1" applyBorder="1" applyAlignment="1">
      <alignment horizontal="center" vertical="center" wrapText="1"/>
    </xf>
    <xf numFmtId="0" fontId="20" fillId="0" borderId="1" xfId="2" applyFont="1" applyFill="1" applyBorder="1" applyAlignment="1">
      <alignment horizontal="center" vertical="center"/>
    </xf>
    <xf numFmtId="0" fontId="15" fillId="0" borderId="0" xfId="2" applyFont="1" applyFill="1" applyAlignment="1">
      <alignment horizontal="left" vertical="center"/>
    </xf>
    <xf numFmtId="0" fontId="20" fillId="0" borderId="36" xfId="2" applyFont="1" applyFill="1" applyBorder="1" applyAlignment="1">
      <alignment horizontal="right" vertical="center" wrapText="1"/>
    </xf>
    <xf numFmtId="0" fontId="20" fillId="0" borderId="36" xfId="2" applyFont="1" applyFill="1" applyBorder="1" applyAlignment="1">
      <alignment vertical="center" wrapText="1"/>
    </xf>
    <xf numFmtId="0" fontId="15" fillId="0" borderId="37" xfId="2" applyFont="1" applyFill="1" applyBorder="1" applyAlignment="1">
      <alignment vertical="center" wrapText="1"/>
    </xf>
    <xf numFmtId="0" fontId="20" fillId="0" borderId="67"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64" xfId="2" applyFont="1" applyFill="1" applyBorder="1" applyAlignment="1">
      <alignment horizontal="right" vertical="center"/>
    </xf>
    <xf numFmtId="0" fontId="20" fillId="0" borderId="0" xfId="2" applyFont="1" applyFill="1" applyBorder="1" applyAlignment="1">
      <alignment vertical="center" wrapText="1" shrinkToFit="1"/>
    </xf>
    <xf numFmtId="0" fontId="26" fillId="0" borderId="140" xfId="2" applyFont="1" applyFill="1" applyBorder="1" applyAlignment="1">
      <alignment vertical="center"/>
    </xf>
    <xf numFmtId="0" fontId="26" fillId="0" borderId="141" xfId="2" applyFont="1" applyFill="1" applyBorder="1" applyAlignment="1">
      <alignment vertical="center"/>
    </xf>
    <xf numFmtId="0" fontId="26" fillId="0" borderId="0" xfId="2" applyFont="1" applyFill="1" applyBorder="1" applyAlignment="1">
      <alignment horizontal="center" vertical="center"/>
    </xf>
    <xf numFmtId="0" fontId="19" fillId="0" borderId="132" xfId="2" applyFont="1" applyFill="1" applyBorder="1" applyAlignment="1">
      <alignment vertical="center"/>
    </xf>
    <xf numFmtId="0" fontId="19" fillId="0" borderId="36" xfId="2" applyFont="1" applyFill="1" applyBorder="1" applyAlignment="1">
      <alignment vertical="center"/>
    </xf>
    <xf numFmtId="0" fontId="19" fillId="0" borderId="37" xfId="2" applyFont="1" applyFill="1" applyBorder="1" applyAlignment="1">
      <alignment vertical="center"/>
    </xf>
    <xf numFmtId="0" fontId="19" fillId="0" borderId="36" xfId="2" applyFont="1" applyFill="1" applyBorder="1" applyAlignment="1">
      <alignment horizontal="center" vertical="center"/>
    </xf>
    <xf numFmtId="181" fontId="21" fillId="0" borderId="36" xfId="2" applyNumberFormat="1" applyFont="1" applyFill="1" applyBorder="1" applyAlignment="1">
      <alignment horizontal="center" vertical="center"/>
    </xf>
    <xf numFmtId="0" fontId="19" fillId="0" borderId="71" xfId="2" applyFont="1" applyFill="1" applyBorder="1" applyAlignment="1">
      <alignment vertical="center" wrapText="1"/>
    </xf>
    <xf numFmtId="0" fontId="26" fillId="0" borderId="36" xfId="2" applyFont="1" applyFill="1" applyBorder="1" applyAlignment="1">
      <alignment horizontal="center" vertical="center" wrapText="1"/>
    </xf>
    <xf numFmtId="0" fontId="26" fillId="0" borderId="36" xfId="2" applyFont="1" applyFill="1" applyBorder="1" applyAlignment="1">
      <alignment vertical="center" wrapText="1"/>
    </xf>
    <xf numFmtId="0" fontId="26" fillId="0" borderId="37" xfId="2" applyFont="1" applyFill="1" applyBorder="1" applyAlignment="1">
      <alignment horizontal="center" vertical="center" wrapText="1"/>
    </xf>
    <xf numFmtId="178" fontId="20" fillId="0" borderId="12" xfId="2" applyNumberFormat="1" applyFont="1" applyFill="1" applyBorder="1" applyAlignment="1">
      <alignment vertical="center" shrinkToFit="1"/>
    </xf>
    <xf numFmtId="178" fontId="26" fillId="0" borderId="38" xfId="2" applyNumberFormat="1" applyFont="1" applyFill="1" applyBorder="1" applyAlignment="1">
      <alignment horizontal="center" vertical="center" shrinkToFit="1"/>
    </xf>
    <xf numFmtId="0" fontId="20" fillId="0" borderId="38" xfId="2" applyFont="1" applyFill="1" applyBorder="1" applyAlignment="1">
      <alignment vertical="center" wrapText="1"/>
    </xf>
    <xf numFmtId="0" fontId="26" fillId="0" borderId="39" xfId="2" applyFont="1" applyFill="1" applyBorder="1" applyAlignment="1">
      <alignment horizontal="center" vertical="center" wrapText="1"/>
    </xf>
    <xf numFmtId="0" fontId="15" fillId="0" borderId="0" xfId="2" applyFont="1" applyFill="1" applyBorder="1" applyAlignment="1">
      <alignment vertical="center" shrinkToFit="1"/>
    </xf>
    <xf numFmtId="0" fontId="20" fillId="0" borderId="0" xfId="2" applyFont="1" applyFill="1" applyBorder="1" applyAlignment="1">
      <alignment horizontal="center" vertical="center"/>
    </xf>
    <xf numFmtId="0" fontId="26" fillId="0" borderId="0" xfId="2" applyFont="1" applyFill="1" applyBorder="1" applyAlignment="1">
      <alignment horizontal="left" vertical="center" indent="1"/>
    </xf>
    <xf numFmtId="0" fontId="15" fillId="0" borderId="0" xfId="2" applyFont="1" applyFill="1" applyBorder="1" applyAlignment="1">
      <alignment horizontal="left" vertical="center" indent="1"/>
    </xf>
    <xf numFmtId="0" fontId="15" fillId="0" borderId="0" xfId="2" applyFont="1" applyBorder="1" applyAlignment="1">
      <alignment horizontal="right" vertical="center" wrapText="1"/>
    </xf>
    <xf numFmtId="0" fontId="15" fillId="0" borderId="0" xfId="2" applyFont="1" applyBorder="1" applyAlignment="1">
      <alignment vertical="center" wrapText="1"/>
    </xf>
    <xf numFmtId="0" fontId="20" fillId="0" borderId="0" xfId="2" applyFont="1" applyFill="1" applyAlignment="1">
      <alignment horizontal="center" vertical="center"/>
    </xf>
    <xf numFmtId="0" fontId="0" fillId="0" borderId="0" xfId="0" applyAlignment="1">
      <alignment horizontal="right" vertical="center"/>
    </xf>
    <xf numFmtId="0" fontId="76" fillId="0" borderId="0" xfId="0" applyFont="1" applyAlignment="1">
      <alignment vertical="center"/>
    </xf>
    <xf numFmtId="0" fontId="75" fillId="0" borderId="0" xfId="0" applyFont="1" applyAlignment="1">
      <alignment horizontal="center" vertical="center"/>
    </xf>
    <xf numFmtId="0" fontId="0" fillId="0" borderId="46" xfId="0" applyBorder="1">
      <alignment vertical="center"/>
    </xf>
    <xf numFmtId="49" fontId="0" fillId="0" borderId="43" xfId="0" applyNumberFormat="1" applyBorder="1" applyAlignment="1">
      <alignment vertical="center"/>
    </xf>
    <xf numFmtId="0" fontId="0" fillId="0" borderId="43" xfId="0" applyBorder="1" applyAlignment="1">
      <alignment horizontal="center" vertical="center"/>
    </xf>
    <xf numFmtId="0" fontId="0" fillId="0" borderId="47" xfId="0" applyBorder="1">
      <alignment vertical="center"/>
    </xf>
    <xf numFmtId="0" fontId="0" fillId="0" borderId="53" xfId="0" applyBorder="1">
      <alignment vertical="center"/>
    </xf>
    <xf numFmtId="0" fontId="0" fillId="0" borderId="17" xfId="0" applyBorder="1" applyAlignment="1">
      <alignment vertical="center"/>
    </xf>
    <xf numFmtId="0" fontId="0" fillId="0" borderId="119" xfId="0" applyBorder="1" applyAlignment="1">
      <alignment horizontal="center" vertical="center"/>
    </xf>
    <xf numFmtId="0" fontId="0" fillId="0" borderId="1"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0" xfId="0" applyBorder="1" applyAlignment="1">
      <alignment horizontal="right" vertical="center"/>
    </xf>
    <xf numFmtId="0" fontId="0" fillId="0" borderId="79" xfId="0" applyBorder="1">
      <alignment vertical="center"/>
    </xf>
    <xf numFmtId="0" fontId="0" fillId="0" borderId="120" xfId="0" applyBorder="1" applyAlignment="1">
      <alignment horizontal="center" vertical="center"/>
    </xf>
    <xf numFmtId="0" fontId="0" fillId="0" borderId="146" xfId="0" applyBorder="1">
      <alignment vertical="center"/>
    </xf>
    <xf numFmtId="0" fontId="0" fillId="0" borderId="115" xfId="0" applyBorder="1">
      <alignment vertical="center"/>
    </xf>
    <xf numFmtId="0" fontId="0" fillId="0" borderId="147" xfId="0" applyBorder="1">
      <alignment vertical="center"/>
    </xf>
    <xf numFmtId="0" fontId="0" fillId="0" borderId="147" xfId="0" applyBorder="1" applyAlignment="1">
      <alignment horizontal="right" vertical="center"/>
    </xf>
    <xf numFmtId="0" fontId="0" fillId="0" borderId="84" xfId="0" applyBorder="1">
      <alignment vertical="center"/>
    </xf>
    <xf numFmtId="0" fontId="0" fillId="0" borderId="42" xfId="0" applyFill="1" applyBorder="1">
      <alignment vertical="center"/>
    </xf>
    <xf numFmtId="0" fontId="0" fillId="0" borderId="43" xfId="0" applyBorder="1" applyAlignment="1">
      <alignment vertical="center"/>
    </xf>
    <xf numFmtId="0" fontId="0" fillId="0" borderId="75" xfId="0" applyBorder="1">
      <alignment vertical="center"/>
    </xf>
    <xf numFmtId="0" fontId="0" fillId="0" borderId="145" xfId="0" applyBorder="1">
      <alignment vertical="center"/>
    </xf>
    <xf numFmtId="0" fontId="0" fillId="0" borderId="18" xfId="0" applyBorder="1" applyAlignment="1">
      <alignment horizontal="center" vertical="center"/>
    </xf>
    <xf numFmtId="0" fontId="0" fillId="0" borderId="51" xfId="0" applyBorder="1">
      <alignment vertical="center"/>
    </xf>
    <xf numFmtId="0" fontId="0" fillId="0" borderId="17" xfId="0" applyBorder="1" applyAlignment="1">
      <alignment horizontal="center" vertical="center"/>
    </xf>
    <xf numFmtId="0" fontId="0" fillId="0" borderId="45" xfId="0" applyFill="1" applyBorder="1">
      <alignment vertical="center"/>
    </xf>
    <xf numFmtId="0" fontId="0" fillId="0" borderId="0" xfId="0" applyAlignment="1"/>
    <xf numFmtId="0" fontId="35" fillId="0" borderId="0" xfId="6" applyFont="1">
      <alignment vertical="center"/>
    </xf>
    <xf numFmtId="0" fontId="77" fillId="0" borderId="0" xfId="6" applyFont="1">
      <alignment vertical="center"/>
    </xf>
    <xf numFmtId="0" fontId="2" fillId="0" borderId="0" xfId="7" applyFont="1" applyFill="1">
      <alignment vertical="center"/>
    </xf>
    <xf numFmtId="0" fontId="2" fillId="0" borderId="0" xfId="6" applyFont="1">
      <alignment vertical="center"/>
    </xf>
    <xf numFmtId="0" fontId="39" fillId="0" borderId="0" xfId="6" applyFont="1" applyAlignment="1">
      <alignment horizontal="center" vertical="center"/>
    </xf>
    <xf numFmtId="0" fontId="39" fillId="0" borderId="0" xfId="7" applyFont="1" applyFill="1" applyAlignment="1">
      <alignment horizontal="center" vertical="center"/>
    </xf>
    <xf numFmtId="0" fontId="39" fillId="0" borderId="0" xfId="7" applyFont="1" applyFill="1" applyAlignment="1">
      <alignment horizontal="center" vertical="center" wrapText="1"/>
    </xf>
    <xf numFmtId="49" fontId="2" fillId="0" borderId="0" xfId="6" applyNumberFormat="1" applyFont="1" applyBorder="1" applyAlignment="1">
      <alignment horizontal="left" vertical="center"/>
    </xf>
    <xf numFmtId="49" fontId="2" fillId="0" borderId="0" xfId="6" applyNumberFormat="1" applyFont="1" applyBorder="1" applyAlignment="1">
      <alignment horizontal="center" vertical="center"/>
    </xf>
    <xf numFmtId="0" fontId="35" fillId="0" borderId="0" xfId="7" applyFont="1" applyFill="1" applyAlignment="1">
      <alignment horizontal="left" vertical="center"/>
    </xf>
    <xf numFmtId="0" fontId="35" fillId="0" borderId="0" xfId="7" applyFont="1" applyFill="1">
      <alignment vertical="center"/>
    </xf>
    <xf numFmtId="0" fontId="35" fillId="0" borderId="23" xfId="7" applyFont="1" applyFill="1" applyBorder="1" applyAlignment="1">
      <alignment horizontal="left" vertical="center"/>
    </xf>
    <xf numFmtId="0" fontId="35" fillId="0" borderId="15"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Alignment="1">
      <alignment vertical="center"/>
    </xf>
    <xf numFmtId="0" fontId="35" fillId="0" borderId="26" xfId="7" applyFont="1" applyFill="1" applyBorder="1" applyAlignment="1">
      <alignment horizontal="left" vertical="center"/>
    </xf>
    <xf numFmtId="0" fontId="35" fillId="0" borderId="0" xfId="7" applyFont="1" applyFill="1" applyBorder="1" applyAlignment="1">
      <alignment horizontal="left" vertical="center"/>
    </xf>
    <xf numFmtId="0" fontId="35" fillId="0" borderId="27" xfId="7" applyFont="1" applyFill="1" applyBorder="1" applyAlignment="1">
      <alignment horizontal="left" vertical="center"/>
    </xf>
    <xf numFmtId="0" fontId="35" fillId="0" borderId="19"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vertical="center"/>
    </xf>
    <xf numFmtId="0" fontId="35" fillId="0" borderId="28" xfId="7" applyFont="1" applyFill="1" applyBorder="1" applyAlignment="1">
      <alignment horizontal="left"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0" xfId="7" applyFont="1" applyFill="1" applyBorder="1" applyAlignment="1">
      <alignment vertical="center"/>
    </xf>
    <xf numFmtId="0" fontId="35" fillId="0" borderId="15" xfId="7" applyFont="1" applyFill="1" applyBorder="1" applyAlignment="1">
      <alignment vertical="center"/>
    </xf>
    <xf numFmtId="0" fontId="35" fillId="0" borderId="31" xfId="7" applyFont="1" applyFill="1" applyBorder="1" applyAlignment="1">
      <alignment vertical="center"/>
    </xf>
    <xf numFmtId="0" fontId="35" fillId="0" borderId="21" xfId="7" applyFont="1" applyFill="1" applyBorder="1" applyAlignment="1">
      <alignment vertical="center"/>
    </xf>
    <xf numFmtId="0" fontId="35" fillId="0" borderId="20" xfId="7" applyFont="1" applyFill="1" applyBorder="1" applyAlignment="1">
      <alignment horizontal="left" vertical="center"/>
    </xf>
    <xf numFmtId="0" fontId="2" fillId="0" borderId="0" xfId="0" applyFont="1" applyAlignment="1">
      <alignment vertical="top"/>
    </xf>
    <xf numFmtId="0" fontId="38" fillId="0" borderId="0" xfId="0" applyFont="1" applyAlignment="1">
      <alignment horizontal="right" vertical="top"/>
    </xf>
    <xf numFmtId="0" fontId="2" fillId="0" borderId="31" xfId="0" applyFont="1" applyBorder="1" applyAlignment="1">
      <alignment horizontal="left" vertical="top"/>
    </xf>
    <xf numFmtId="0" fontId="2" fillId="0" borderId="23" xfId="0" applyFont="1" applyFill="1" applyBorder="1">
      <alignment vertical="center"/>
    </xf>
    <xf numFmtId="0" fontId="2" fillId="0" borderId="26" xfId="0" applyFont="1" applyFill="1" applyBorder="1">
      <alignment vertical="center"/>
    </xf>
    <xf numFmtId="0" fontId="2" fillId="0" borderId="28" xfId="0" applyFont="1" applyFill="1" applyBorder="1">
      <alignment vertical="center"/>
    </xf>
    <xf numFmtId="0" fontId="2" fillId="0" borderId="0" xfId="0" applyFont="1" applyBorder="1" applyAlignment="1">
      <alignment vertical="center" wrapText="1"/>
    </xf>
    <xf numFmtId="0" fontId="35" fillId="0" borderId="0" xfId="0" applyFont="1" applyBorder="1" applyAlignment="1">
      <alignment vertical="center"/>
    </xf>
    <xf numFmtId="0" fontId="38" fillId="0" borderId="0" xfId="0" applyFont="1" applyFill="1" applyBorder="1" applyAlignment="1">
      <alignment horizontal="right" vertical="center"/>
    </xf>
    <xf numFmtId="0" fontId="2" fillId="0" borderId="0" xfId="4" applyFont="1" applyBorder="1" applyAlignment="1">
      <alignment horizontal="left" vertical="center" shrinkToFit="1"/>
    </xf>
    <xf numFmtId="0" fontId="2" fillId="0" borderId="0" xfId="4" applyFont="1" applyBorder="1" applyAlignment="1">
      <alignment horizontal="center" vertical="center" shrinkToFit="1"/>
    </xf>
    <xf numFmtId="49" fontId="15" fillId="0" borderId="0" xfId="4" applyNumberFormat="1" applyFont="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26" xfId="0" applyFont="1" applyBorder="1" applyAlignment="1">
      <alignmen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2" fillId="0" borderId="151" xfId="0" applyFont="1" applyBorder="1">
      <alignment vertical="center"/>
    </xf>
    <xf numFmtId="0" fontId="2" fillId="0" borderId="152" xfId="0" applyFont="1" applyBorder="1">
      <alignment vertical="center"/>
    </xf>
    <xf numFmtId="0" fontId="2" fillId="0" borderId="153" xfId="0" applyFont="1" applyBorder="1">
      <alignment vertical="center"/>
    </xf>
    <xf numFmtId="0" fontId="2" fillId="0" borderId="154" xfId="0" applyFont="1" applyBorder="1">
      <alignment vertical="center"/>
    </xf>
    <xf numFmtId="0" fontId="2" fillId="0" borderId="155" xfId="0" applyFont="1" applyBorder="1">
      <alignment vertical="center"/>
    </xf>
    <xf numFmtId="0" fontId="2" fillId="0" borderId="156" xfId="0" applyFont="1" applyBorder="1">
      <alignment vertical="center"/>
    </xf>
    <xf numFmtId="0" fontId="2" fillId="0" borderId="157" xfId="0" applyFont="1" applyBorder="1">
      <alignment vertical="center"/>
    </xf>
    <xf numFmtId="0" fontId="2" fillId="0" borderId="158" xfId="0" applyFont="1" applyBorder="1">
      <alignment vertical="center"/>
    </xf>
    <xf numFmtId="49" fontId="2" fillId="0" borderId="158" xfId="0" applyNumberFormat="1" applyFont="1" applyBorder="1" applyAlignment="1">
      <alignment horizontal="center" vertical="center"/>
    </xf>
    <xf numFmtId="0" fontId="2" fillId="0" borderId="159" xfId="0" applyFont="1" applyBorder="1">
      <alignment vertical="center"/>
    </xf>
    <xf numFmtId="0" fontId="2" fillId="0" borderId="27" xfId="0" applyFont="1" applyBorder="1" applyAlignment="1">
      <alignment horizontal="right" vertical="center"/>
    </xf>
    <xf numFmtId="0" fontId="2" fillId="0" borderId="31" xfId="0" applyFont="1" applyBorder="1" applyAlignment="1">
      <alignment vertical="center"/>
    </xf>
    <xf numFmtId="0" fontId="2" fillId="0" borderId="153" xfId="0" applyFont="1" applyBorder="1" applyAlignment="1">
      <alignment horizontal="right" vertical="center"/>
    </xf>
    <xf numFmtId="0" fontId="2" fillId="0" borderId="156" xfId="0" applyFont="1" applyBorder="1" applyAlignment="1">
      <alignment horizontal="right" vertical="center"/>
    </xf>
    <xf numFmtId="0" fontId="2" fillId="0" borderId="163" xfId="0" applyFont="1" applyBorder="1">
      <alignment vertical="center"/>
    </xf>
    <xf numFmtId="0" fontId="2" fillId="0" borderId="164" xfId="0" applyFont="1" applyBorder="1">
      <alignment vertical="center"/>
    </xf>
    <xf numFmtId="0" fontId="2" fillId="0" borderId="165" xfId="0" applyFont="1" applyBorder="1" applyAlignment="1">
      <alignment horizontal="right" vertical="center"/>
    </xf>
    <xf numFmtId="0" fontId="2" fillId="0" borderId="21" xfId="0" applyFont="1" applyFill="1" applyBorder="1">
      <alignment vertical="center"/>
    </xf>
    <xf numFmtId="0" fontId="2" fillId="0" borderId="20" xfId="0" applyFont="1" applyBorder="1" applyAlignment="1">
      <alignment horizontal="right" vertical="center"/>
    </xf>
    <xf numFmtId="0" fontId="2" fillId="0" borderId="23"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horizontal="right" vertical="center"/>
    </xf>
    <xf numFmtId="0" fontId="2" fillId="0" borderId="165" xfId="0" applyFont="1" applyBorder="1">
      <alignment vertical="center"/>
    </xf>
    <xf numFmtId="0" fontId="2" fillId="0" borderId="15" xfId="0" applyFont="1" applyFill="1" applyBorder="1" applyAlignment="1">
      <alignment vertical="center"/>
    </xf>
    <xf numFmtId="0" fontId="2" fillId="0" borderId="31" xfId="0" applyFont="1" applyFill="1" applyBorder="1" applyAlignment="1">
      <alignment vertical="center"/>
    </xf>
    <xf numFmtId="0" fontId="2" fillId="0" borderId="0" xfId="0" applyFont="1" applyFill="1" applyBorder="1" applyAlignment="1">
      <alignment vertical="center"/>
    </xf>
    <xf numFmtId="0" fontId="2" fillId="0" borderId="168" xfId="0" applyFont="1" applyBorder="1">
      <alignment vertical="center"/>
    </xf>
    <xf numFmtId="0" fontId="2" fillId="0" borderId="169" xfId="0" applyFont="1" applyBorder="1">
      <alignment vertical="center"/>
    </xf>
    <xf numFmtId="0" fontId="2" fillId="0" borderId="65" xfId="0" applyFont="1" applyBorder="1">
      <alignment vertical="center"/>
    </xf>
    <xf numFmtId="0" fontId="2" fillId="0" borderId="170" xfId="0" applyFont="1" applyBorder="1">
      <alignment vertical="center"/>
    </xf>
    <xf numFmtId="0" fontId="2" fillId="0" borderId="158" xfId="0" applyFont="1" applyBorder="1" applyAlignment="1">
      <alignment horizontal="right" vertical="center"/>
    </xf>
    <xf numFmtId="0" fontId="2" fillId="0" borderId="31" xfId="0" applyFont="1" applyBorder="1" applyAlignment="1">
      <alignment horizontal="right" vertical="center"/>
    </xf>
    <xf numFmtId="0" fontId="2" fillId="0" borderId="155" xfId="0" applyFont="1" applyBorder="1" applyAlignment="1">
      <alignment horizontal="right" vertical="center"/>
    </xf>
    <xf numFmtId="0" fontId="2" fillId="0" borderId="161" xfId="0" applyFont="1" applyBorder="1">
      <alignment vertical="center"/>
    </xf>
    <xf numFmtId="0" fontId="2" fillId="0" borderId="161" xfId="0" applyFont="1" applyBorder="1" applyAlignment="1">
      <alignment vertical="center"/>
    </xf>
    <xf numFmtId="0" fontId="2" fillId="0" borderId="162" xfId="0" applyFont="1" applyBorder="1">
      <alignment vertical="center"/>
    </xf>
    <xf numFmtId="0" fontId="36" fillId="0" borderId="26" xfId="0" applyFont="1" applyBorder="1" applyAlignment="1">
      <alignment vertical="center" wrapText="1"/>
    </xf>
    <xf numFmtId="0" fontId="0" fillId="0" borderId="26" xfId="0" applyBorder="1">
      <alignment vertical="center"/>
    </xf>
    <xf numFmtId="0" fontId="36" fillId="0" borderId="0" xfId="0" applyFont="1" applyBorder="1" applyAlignment="1">
      <alignment vertical="center" wrapText="1"/>
    </xf>
    <xf numFmtId="0" fontId="36" fillId="0" borderId="157" xfId="0" applyFont="1" applyBorder="1" applyAlignment="1">
      <alignment vertical="center" wrapText="1"/>
    </xf>
    <xf numFmtId="0" fontId="36" fillId="0" borderId="158" xfId="0" applyFont="1" applyBorder="1" applyAlignment="1">
      <alignment vertical="center" wrapText="1"/>
    </xf>
    <xf numFmtId="0" fontId="2" fillId="0" borderId="20" xfId="0" applyFont="1" applyBorder="1" applyAlignment="1">
      <alignment horizontal="left" vertical="center"/>
    </xf>
    <xf numFmtId="0" fontId="38" fillId="0" borderId="0" xfId="0" applyFont="1" applyBorder="1" applyAlignment="1">
      <alignment horizontal="left" vertical="center"/>
    </xf>
    <xf numFmtId="0" fontId="35" fillId="0" borderId="0" xfId="7" applyFont="1">
      <alignment vertical="center"/>
    </xf>
    <xf numFmtId="0" fontId="77" fillId="0" borderId="0" xfId="7" applyFont="1">
      <alignment vertical="center"/>
    </xf>
    <xf numFmtId="0" fontId="2" fillId="0" borderId="0" xfId="7" applyFont="1">
      <alignment vertical="center"/>
    </xf>
    <xf numFmtId="0" fontId="2" fillId="0" borderId="0" xfId="7" applyFont="1" applyAlignment="1">
      <alignment horizontal="right" vertical="center"/>
    </xf>
    <xf numFmtId="0" fontId="21" fillId="0" borderId="0" xfId="0" applyFont="1">
      <alignment vertical="center"/>
    </xf>
    <xf numFmtId="0" fontId="21" fillId="0" borderId="1" xfId="0" applyFont="1" applyBorder="1" applyAlignment="1">
      <alignment horizontal="center"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1" fillId="0" borderId="0" xfId="8" applyFont="1" applyAlignment="1">
      <alignment horizontal="left" vertical="center"/>
    </xf>
    <xf numFmtId="0" fontId="21" fillId="0" borderId="0" xfId="8" applyFont="1">
      <alignment vertical="center"/>
    </xf>
    <xf numFmtId="0" fontId="21" fillId="0" borderId="23" xfId="8" applyFont="1" applyBorder="1" applyAlignment="1">
      <alignment horizontal="left" vertical="center"/>
    </xf>
    <xf numFmtId="0" fontId="21" fillId="0" borderId="15" xfId="8" applyFont="1" applyBorder="1" applyAlignment="1">
      <alignment horizontal="left" vertical="center"/>
    </xf>
    <xf numFmtId="0" fontId="21" fillId="0" borderId="24" xfId="8" applyFont="1" applyBorder="1" applyAlignment="1">
      <alignment horizontal="left" vertical="center"/>
    </xf>
    <xf numFmtId="0" fontId="21" fillId="0" borderId="0" xfId="0" applyFont="1" applyAlignment="1">
      <alignment vertical="center"/>
    </xf>
    <xf numFmtId="0" fontId="21" fillId="0" borderId="26" xfId="8" applyFont="1" applyBorder="1" applyAlignment="1">
      <alignment horizontal="left" vertical="center"/>
    </xf>
    <xf numFmtId="0" fontId="21" fillId="0" borderId="27" xfId="8" applyFont="1" applyBorder="1" applyAlignment="1">
      <alignment horizontal="left" vertical="center"/>
    </xf>
    <xf numFmtId="0" fontId="21" fillId="0" borderId="19" xfId="8" applyFont="1" applyBorder="1" applyAlignment="1">
      <alignment horizontal="left" vertical="center"/>
    </xf>
    <xf numFmtId="0" fontId="21" fillId="0" borderId="21" xfId="8" applyFont="1" applyBorder="1" applyAlignment="1">
      <alignment horizontal="left" vertical="center"/>
    </xf>
    <xf numFmtId="0" fontId="21" fillId="0" borderId="20" xfId="8" applyFont="1" applyBorder="1" applyAlignment="1">
      <alignment vertical="center"/>
    </xf>
    <xf numFmtId="0" fontId="21" fillId="0" borderId="21" xfId="8" applyFont="1" applyBorder="1" applyAlignment="1">
      <alignment vertical="center"/>
    </xf>
    <xf numFmtId="0" fontId="21" fillId="0" borderId="20" xfId="8" applyFont="1" applyBorder="1" applyAlignment="1">
      <alignment horizontal="left" vertical="center"/>
    </xf>
    <xf numFmtId="0" fontId="21" fillId="0" borderId="15" xfId="8" applyFont="1" applyBorder="1" applyAlignment="1">
      <alignment vertical="center"/>
    </xf>
    <xf numFmtId="0" fontId="69" fillId="0" borderId="0" xfId="0" applyFont="1" applyFill="1" applyBorder="1" applyAlignment="1">
      <alignment vertical="center" wrapText="1"/>
    </xf>
    <xf numFmtId="0" fontId="21" fillId="0" borderId="0" xfId="8" applyFont="1" applyBorder="1" applyAlignment="1">
      <alignment vertical="center"/>
    </xf>
    <xf numFmtId="0" fontId="21" fillId="0" borderId="28" xfId="8" applyFont="1" applyBorder="1" applyAlignment="1">
      <alignment horizontal="left" vertical="center"/>
    </xf>
    <xf numFmtId="0" fontId="21" fillId="0" borderId="31" xfId="8" applyFont="1" applyBorder="1" applyAlignment="1">
      <alignment vertical="center"/>
    </xf>
    <xf numFmtId="0" fontId="2" fillId="0" borderId="15" xfId="7" applyFont="1" applyBorder="1" applyAlignment="1">
      <alignment horizontal="left" vertical="center"/>
    </xf>
    <xf numFmtId="0" fontId="21" fillId="0" borderId="24" xfId="8" applyFont="1" applyBorder="1" applyAlignment="1">
      <alignment vertical="center"/>
    </xf>
    <xf numFmtId="0" fontId="21" fillId="0" borderId="27" xfId="8" applyFont="1" applyBorder="1" applyAlignment="1">
      <alignment vertical="center"/>
    </xf>
    <xf numFmtId="0" fontId="21" fillId="0" borderId="26" xfId="8" applyFont="1" applyBorder="1" applyAlignment="1">
      <alignment vertical="center"/>
    </xf>
    <xf numFmtId="0" fontId="21" fillId="0" borderId="26" xfId="8" applyFont="1" applyBorder="1" applyAlignment="1">
      <alignment horizontal="left" vertical="top"/>
    </xf>
    <xf numFmtId="0" fontId="21" fillId="0" borderId="27" xfId="8" applyFont="1" applyBorder="1" applyAlignment="1">
      <alignment horizontal="left" vertical="top"/>
    </xf>
    <xf numFmtId="0" fontId="21" fillId="0" borderId="25" xfId="8" applyFont="1" applyBorder="1" applyAlignment="1">
      <alignment horizontal="left" vertical="center" wrapText="1"/>
    </xf>
    <xf numFmtId="0" fontId="21" fillId="0" borderId="2" xfId="8" applyFont="1" applyBorder="1" applyAlignment="1">
      <alignment horizontal="left" vertical="center" wrapText="1"/>
    </xf>
    <xf numFmtId="0" fontId="21" fillId="0" borderId="28" xfId="8" applyFont="1" applyBorder="1" applyAlignment="1">
      <alignment horizontal="left" vertical="top" wrapText="1"/>
    </xf>
    <xf numFmtId="0" fontId="21" fillId="0" borderId="31" xfId="8" applyFont="1" applyBorder="1" applyAlignment="1">
      <alignment horizontal="left" vertical="top" wrapText="1"/>
    </xf>
    <xf numFmtId="0" fontId="21" fillId="0" borderId="29" xfId="8" applyFont="1" applyBorder="1" applyAlignment="1">
      <alignment horizontal="left" vertical="top" wrapText="1"/>
    </xf>
    <xf numFmtId="0" fontId="21" fillId="0" borderId="0" xfId="8" applyFont="1" applyFill="1">
      <alignment vertical="center"/>
    </xf>
    <xf numFmtId="0" fontId="35" fillId="0" borderId="0" xfId="9" applyFont="1">
      <alignment vertical="center"/>
    </xf>
    <xf numFmtId="0" fontId="77" fillId="0" borderId="0" xfId="9" applyFont="1">
      <alignment vertical="center"/>
    </xf>
    <xf numFmtId="0" fontId="2" fillId="0" borderId="0" xfId="9" applyFont="1">
      <alignment vertical="center"/>
    </xf>
    <xf numFmtId="0" fontId="39" fillId="0" borderId="0" xfId="9" applyFont="1" applyAlignment="1">
      <alignment horizontal="center" vertical="center"/>
    </xf>
    <xf numFmtId="0" fontId="35" fillId="0" borderId="0" xfId="7" applyFont="1" applyBorder="1" applyAlignment="1">
      <alignment horizontal="left" vertical="center" wrapText="1"/>
    </xf>
    <xf numFmtId="0" fontId="35" fillId="0" borderId="0" xfId="7" applyFont="1" applyBorder="1" applyAlignment="1">
      <alignment horizontal="right" vertical="center" wrapText="1"/>
    </xf>
    <xf numFmtId="0" fontId="35" fillId="0" borderId="0" xfId="7" applyFont="1" applyAlignment="1">
      <alignment horizontal="left" vertical="center"/>
    </xf>
    <xf numFmtId="0" fontId="35" fillId="0" borderId="23" xfId="7" applyFont="1" applyBorder="1" applyAlignment="1">
      <alignment horizontal="left" vertical="center"/>
    </xf>
    <xf numFmtId="0" fontId="35" fillId="0" borderId="15" xfId="7" applyFont="1" applyBorder="1" applyAlignment="1">
      <alignment horizontal="left" vertical="center"/>
    </xf>
    <xf numFmtId="0" fontId="35" fillId="0" borderId="24" xfId="7" applyFont="1" applyBorder="1" applyAlignment="1">
      <alignment horizontal="left" vertical="center"/>
    </xf>
    <xf numFmtId="0" fontId="35" fillId="0" borderId="0" xfId="7" applyFont="1" applyAlignment="1">
      <alignment vertical="center"/>
    </xf>
    <xf numFmtId="0" fontId="35" fillId="0" borderId="26" xfId="7" applyFont="1" applyBorder="1" applyAlignment="1">
      <alignment horizontal="left" vertical="center"/>
    </xf>
    <xf numFmtId="0" fontId="35" fillId="0" borderId="0" xfId="7" applyFont="1" applyBorder="1" applyAlignment="1">
      <alignment horizontal="left" vertical="center"/>
    </xf>
    <xf numFmtId="0" fontId="35" fillId="0" borderId="27" xfId="7" applyFont="1" applyBorder="1" applyAlignment="1">
      <alignment horizontal="left" vertical="center"/>
    </xf>
    <xf numFmtId="0" fontId="35" fillId="0" borderId="19" xfId="7" applyFont="1" applyBorder="1" applyAlignment="1">
      <alignment horizontal="left" vertical="center"/>
    </xf>
    <xf numFmtId="0" fontId="35" fillId="0" borderId="21" xfId="7" applyFont="1" applyBorder="1" applyAlignment="1">
      <alignment horizontal="left" vertical="center"/>
    </xf>
    <xf numFmtId="0" fontId="35" fillId="0" borderId="20" xfId="7" applyFont="1" applyBorder="1" applyAlignment="1">
      <alignment vertical="center"/>
    </xf>
    <xf numFmtId="0" fontId="35" fillId="0" borderId="28" xfId="7" applyFont="1" applyBorder="1" applyAlignment="1">
      <alignment horizontal="left" vertical="center"/>
    </xf>
    <xf numFmtId="0" fontId="35" fillId="0" borderId="31" xfId="7" applyFont="1" applyBorder="1" applyAlignment="1">
      <alignment horizontal="left" vertical="center"/>
    </xf>
    <xf numFmtId="0" fontId="35" fillId="0" borderId="29" xfId="7" applyFont="1" applyBorder="1">
      <alignment vertical="center"/>
    </xf>
    <xf numFmtId="0" fontId="35" fillId="0" borderId="15" xfId="7" applyFont="1" applyBorder="1" applyAlignment="1">
      <alignment vertical="center"/>
    </xf>
    <xf numFmtId="0" fontId="35" fillId="0" borderId="0" xfId="7" applyFont="1" applyBorder="1" applyAlignment="1">
      <alignment vertical="center"/>
    </xf>
    <xf numFmtId="0" fontId="35" fillId="0" borderId="31" xfId="7" applyFont="1" applyBorder="1" applyAlignment="1">
      <alignment vertical="center"/>
    </xf>
    <xf numFmtId="0" fontId="35" fillId="0" borderId="29" xfId="7" applyFont="1" applyBorder="1" applyAlignment="1">
      <alignment horizontal="left" vertical="center"/>
    </xf>
    <xf numFmtId="0" fontId="35" fillId="0" borderId="21" xfId="7" applyFont="1" applyBorder="1" applyAlignment="1">
      <alignment vertical="center"/>
    </xf>
    <xf numFmtId="0" fontId="35" fillId="0" borderId="20" xfId="7" applyFont="1" applyBorder="1" applyAlignment="1">
      <alignment horizontal="left" vertical="center"/>
    </xf>
    <xf numFmtId="0" fontId="35" fillId="0" borderId="0" xfId="7" applyFont="1" applyBorder="1" applyAlignment="1">
      <alignment horizontal="left" vertical="top" wrapText="1"/>
    </xf>
    <xf numFmtId="0" fontId="21" fillId="0" borderId="0" xfId="7" applyFont="1" applyAlignment="1">
      <alignment horizontal="left" vertical="center"/>
    </xf>
    <xf numFmtId="181" fontId="20" fillId="0" borderId="20" xfId="2" applyNumberFormat="1" applyFont="1" applyBorder="1" applyAlignment="1">
      <alignment horizontal="center" vertical="center"/>
    </xf>
    <xf numFmtId="0" fontId="15" fillId="0" borderId="0" xfId="3" applyFont="1">
      <alignment vertical="center"/>
    </xf>
    <xf numFmtId="0" fontId="15" fillId="0" borderId="0" xfId="3" applyFont="1" applyAlignment="1">
      <alignment horizontal="left" vertical="center" indent="1" shrinkToFit="1"/>
    </xf>
    <xf numFmtId="0" fontId="21" fillId="0" borderId="0" xfId="3" applyFont="1">
      <alignment vertical="center"/>
    </xf>
    <xf numFmtId="0" fontId="83" fillId="0" borderId="0" xfId="3" applyFont="1" applyAlignment="1">
      <alignment horizontal="center" vertical="center"/>
    </xf>
    <xf numFmtId="0" fontId="21" fillId="0" borderId="31" xfId="3" applyFont="1" applyBorder="1" applyAlignment="1">
      <alignment horizontal="left" vertical="center" wrapText="1" shrinkToFit="1"/>
    </xf>
    <xf numFmtId="0" fontId="21" fillId="0" borderId="21" xfId="3" applyFont="1" applyBorder="1" applyAlignment="1">
      <alignment horizontal="left" vertical="center" shrinkToFit="1"/>
    </xf>
    <xf numFmtId="0" fontId="20" fillId="0" borderId="0" xfId="3" applyFont="1" applyAlignment="1">
      <alignment vertical="top"/>
    </xf>
    <xf numFmtId="178" fontId="20" fillId="0" borderId="19" xfId="3" applyNumberFormat="1" applyFont="1" applyBorder="1" applyAlignment="1">
      <alignment vertical="center" shrinkToFit="1"/>
    </xf>
    <xf numFmtId="0" fontId="20" fillId="0" borderId="20" xfId="3" applyFont="1" applyBorder="1" applyAlignment="1">
      <alignment horizontal="center" vertical="center" shrinkToFit="1"/>
    </xf>
    <xf numFmtId="180" fontId="20" fillId="0" borderId="19" xfId="3" applyNumberFormat="1" applyFont="1" applyBorder="1" applyAlignment="1">
      <alignment vertical="center" shrinkToFit="1"/>
    </xf>
    <xf numFmtId="0" fontId="15" fillId="0" borderId="0" xfId="3" applyFont="1" applyBorder="1">
      <alignment vertical="center"/>
    </xf>
    <xf numFmtId="0" fontId="20" fillId="0" borderId="0" xfId="3" applyFont="1" applyBorder="1" applyAlignment="1">
      <alignment horizontal="left" vertical="center" wrapText="1" indent="1"/>
    </xf>
    <xf numFmtId="180" fontId="20" fillId="0" borderId="0" xfId="3" applyNumberFormat="1" applyFont="1" applyBorder="1" applyAlignment="1">
      <alignment vertical="center" shrinkToFit="1"/>
    </xf>
    <xf numFmtId="0" fontId="20" fillId="0" borderId="0" xfId="3" applyFont="1" applyBorder="1" applyAlignment="1">
      <alignment horizontal="center" vertical="center" shrinkToFit="1"/>
    </xf>
    <xf numFmtId="0" fontId="20" fillId="0" borderId="0" xfId="3" applyFont="1" applyAlignment="1">
      <alignment vertical="center" wrapText="1"/>
    </xf>
    <xf numFmtId="0" fontId="20" fillId="0" borderId="0" xfId="3" applyFont="1">
      <alignment vertical="center"/>
    </xf>
    <xf numFmtId="0" fontId="20" fillId="0" borderId="0" xfId="3" applyFont="1" applyAlignment="1"/>
    <xf numFmtId="0" fontId="0" fillId="0" borderId="0" xfId="3" applyFont="1">
      <alignment vertical="center"/>
    </xf>
    <xf numFmtId="0" fontId="20" fillId="0" borderId="0" xfId="3" applyFont="1" applyAlignment="1">
      <alignment vertical="center"/>
    </xf>
    <xf numFmtId="0" fontId="33" fillId="0" borderId="0" xfId="3" applyNumberFormat="1" applyFont="1" applyAlignment="1">
      <alignment horizontal="left" vertical="center" shrinkToFit="1"/>
    </xf>
    <xf numFmtId="0" fontId="37" fillId="0" borderId="0" xfId="3" applyNumberFormat="1" applyFont="1" applyAlignment="1">
      <alignment horizontal="left" vertical="center" indent="1" shrinkToFit="1"/>
    </xf>
    <xf numFmtId="0" fontId="37" fillId="0" borderId="0" xfId="3" applyNumberFormat="1" applyFont="1">
      <alignment vertical="center"/>
    </xf>
    <xf numFmtId="0" fontId="84" fillId="0" borderId="0" xfId="3" applyFont="1" applyAlignment="1">
      <alignment horizontal="center" vertical="center"/>
    </xf>
    <xf numFmtId="0" fontId="84" fillId="0" borderId="0" xfId="3" applyNumberFormat="1" applyFont="1" applyAlignment="1">
      <alignment horizontal="center" vertical="center"/>
    </xf>
    <xf numFmtId="0" fontId="37" fillId="0" borderId="15" xfId="3" applyFont="1" applyBorder="1">
      <alignment vertical="center"/>
    </xf>
    <xf numFmtId="0" fontId="37" fillId="0" borderId="31" xfId="3" applyFont="1" applyBorder="1">
      <alignment vertical="center"/>
    </xf>
    <xf numFmtId="0" fontId="33" fillId="0" borderId="1" xfId="3" applyFont="1" applyBorder="1" applyAlignment="1">
      <alignment horizontal="center" vertical="center" wrapText="1"/>
    </xf>
    <xf numFmtId="0" fontId="33" fillId="0" borderId="20" xfId="3" applyNumberFormat="1" applyFont="1" applyBorder="1" applyAlignment="1">
      <alignment horizontal="right" vertical="center" wrapText="1"/>
    </xf>
    <xf numFmtId="0" fontId="33" fillId="0" borderId="0" xfId="3" applyFont="1" applyBorder="1" applyAlignment="1">
      <alignment vertical="center" wrapText="1"/>
    </xf>
    <xf numFmtId="0" fontId="33" fillId="0" borderId="0" xfId="3" applyNumberFormat="1" applyFont="1" applyBorder="1" applyAlignment="1">
      <alignment vertical="center" wrapText="1"/>
    </xf>
    <xf numFmtId="0" fontId="33" fillId="0" borderId="0" xfId="3" applyNumberFormat="1" applyFont="1" applyBorder="1" applyAlignment="1">
      <alignment vertical="center" shrinkToFit="1"/>
    </xf>
    <xf numFmtId="0" fontId="33" fillId="0" borderId="0" xfId="3" applyNumberFormat="1" applyFont="1" applyBorder="1" applyAlignment="1">
      <alignment horizontal="center" vertical="center" shrinkToFit="1"/>
    </xf>
    <xf numFmtId="0" fontId="37" fillId="0" borderId="27" xfId="3" applyFont="1" applyBorder="1">
      <alignment vertical="center"/>
    </xf>
    <xf numFmtId="0" fontId="33" fillId="0" borderId="1" xfId="3" applyFont="1" applyBorder="1" applyAlignment="1">
      <alignment horizontal="center" vertical="center" shrinkToFit="1"/>
    </xf>
    <xf numFmtId="0" fontId="53" fillId="0" borderId="20" xfId="3" applyNumberFormat="1" applyFont="1" applyBorder="1" applyAlignment="1">
      <alignment horizontal="right" vertical="center" wrapText="1"/>
    </xf>
    <xf numFmtId="0" fontId="20" fillId="0" borderId="22" xfId="3" applyFont="1" applyBorder="1" applyAlignment="1">
      <alignment horizontal="center" vertical="center" wrapText="1"/>
    </xf>
    <xf numFmtId="0" fontId="33" fillId="0" borderId="0" xfId="3" applyNumberFormat="1" applyFont="1">
      <alignment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15" xfId="3" applyFont="1" applyBorder="1" applyAlignment="1">
      <alignment vertical="center" wrapText="1"/>
    </xf>
    <xf numFmtId="181" fontId="33" fillId="0" borderId="15" xfId="3" applyNumberFormat="1" applyFont="1" applyBorder="1" applyAlignment="1">
      <alignment horizontal="center" vertical="center" wrapText="1"/>
    </xf>
    <xf numFmtId="0" fontId="53" fillId="0" borderId="15" xfId="3" applyNumberFormat="1" applyFont="1" applyBorder="1" applyAlignment="1">
      <alignment horizontal="right" vertical="center" wrapText="1"/>
    </xf>
    <xf numFmtId="181" fontId="33" fillId="0" borderId="0" xfId="3" applyNumberFormat="1" applyFont="1" applyBorder="1" applyAlignment="1">
      <alignment horizontal="center" vertical="center" wrapText="1"/>
    </xf>
    <xf numFmtId="0" fontId="53" fillId="0" borderId="0" xfId="3" applyNumberFormat="1" applyFont="1" applyBorder="1" applyAlignment="1">
      <alignment horizontal="right" vertical="center" wrapText="1"/>
    </xf>
    <xf numFmtId="0" fontId="20" fillId="0" borderId="0" xfId="3" applyNumberFormat="1" applyFont="1" applyAlignment="1">
      <alignment horizontal="right" vertical="center" shrinkToFit="1"/>
    </xf>
    <xf numFmtId="0" fontId="37" fillId="0" borderId="0" xfId="3" applyFont="1" applyBorder="1">
      <alignment vertical="center"/>
    </xf>
    <xf numFmtId="0" fontId="37" fillId="0" borderId="0" xfId="3" applyFont="1" applyAlignment="1">
      <alignment vertical="center"/>
    </xf>
    <xf numFmtId="0" fontId="33" fillId="0" borderId="19" xfId="3" applyNumberFormat="1" applyFont="1" applyBorder="1" applyAlignment="1">
      <alignment vertical="center"/>
    </xf>
    <xf numFmtId="0" fontId="33" fillId="0" borderId="20" xfId="3" applyNumberFormat="1" applyFont="1" applyBorder="1" applyAlignment="1">
      <alignment horizontal="right" vertical="center"/>
    </xf>
    <xf numFmtId="181" fontId="33" fillId="0" borderId="19" xfId="10" applyNumberFormat="1" applyFont="1" applyBorder="1" applyAlignment="1">
      <alignment vertical="center"/>
    </xf>
    <xf numFmtId="0" fontId="33" fillId="0" borderId="20" xfId="10" applyNumberFormat="1" applyFont="1" applyBorder="1" applyAlignment="1">
      <alignment horizontal="right" vertical="center"/>
    </xf>
    <xf numFmtId="0" fontId="33" fillId="0" borderId="0" xfId="3" applyFont="1" applyBorder="1" applyAlignment="1">
      <alignment horizontal="left" vertical="center" wrapText="1"/>
    </xf>
    <xf numFmtId="181" fontId="33" fillId="0" borderId="0" xfId="10" applyNumberFormat="1" applyFont="1" applyBorder="1" applyAlignment="1">
      <alignment vertical="center"/>
    </xf>
    <xf numFmtId="0" fontId="33" fillId="0" borderId="0" xfId="10" applyNumberFormat="1" applyFont="1" applyBorder="1" applyAlignment="1">
      <alignment horizontal="right" vertical="center"/>
    </xf>
    <xf numFmtId="0" fontId="37" fillId="0" borderId="0" xfId="3" applyFont="1" applyAlignment="1">
      <alignment horizontal="left" vertical="center"/>
    </xf>
    <xf numFmtId="0" fontId="37" fillId="0" borderId="0" xfId="3" applyFont="1" applyBorder="1" applyAlignment="1">
      <alignment horizontal="left" vertical="center"/>
    </xf>
    <xf numFmtId="0" fontId="19" fillId="0" borderId="0" xfId="11" applyFont="1" applyFill="1" applyBorder="1" applyAlignment="1">
      <alignment horizontal="right" vertical="center" shrinkToFit="1"/>
    </xf>
    <xf numFmtId="0" fontId="37" fillId="0" borderId="0" xfId="3" applyFont="1" applyAlignment="1">
      <alignment horizontal="left" vertical="top"/>
    </xf>
    <xf numFmtId="0" fontId="37" fillId="0" borderId="0" xfId="3" applyNumberFormat="1" applyFont="1" applyAlignment="1">
      <alignment horizontal="left" vertical="center"/>
    </xf>
    <xf numFmtId="0" fontId="37" fillId="0" borderId="0" xfId="3" applyNumberFormat="1" applyFont="1" applyAlignment="1">
      <alignment vertical="center"/>
    </xf>
    <xf numFmtId="0" fontId="37" fillId="0" borderId="0" xfId="3" applyFont="1" applyAlignment="1">
      <alignment horizontal="left" vertical="top" indent="1"/>
    </xf>
    <xf numFmtId="0" fontId="37" fillId="0" borderId="0" xfId="3" applyFont="1" applyAlignment="1">
      <alignment horizontal="left" vertical="center" wrapText="1" indent="1"/>
    </xf>
    <xf numFmtId="0" fontId="37" fillId="0" borderId="0" xfId="3" applyNumberFormat="1" applyFont="1" applyAlignment="1">
      <alignment horizontal="left" vertical="center" wrapText="1" indent="1"/>
    </xf>
    <xf numFmtId="0" fontId="33" fillId="0" borderId="0" xfId="3" applyFont="1">
      <alignment vertical="center"/>
    </xf>
    <xf numFmtId="0" fontId="35" fillId="0" borderId="0" xfId="12" applyFont="1">
      <alignment vertical="center"/>
    </xf>
    <xf numFmtId="0" fontId="2" fillId="0" borderId="0" xfId="12" applyFont="1">
      <alignment vertical="center"/>
    </xf>
    <xf numFmtId="0" fontId="72" fillId="0" borderId="0" xfId="12" applyFont="1">
      <alignment vertical="center"/>
    </xf>
    <xf numFmtId="0" fontId="72" fillId="0" borderId="0" xfId="12">
      <alignment vertical="center"/>
    </xf>
    <xf numFmtId="0" fontId="39" fillId="0" borderId="0" xfId="12" applyFont="1" applyAlignment="1">
      <alignment horizontal="center" vertical="center" wrapText="1"/>
    </xf>
    <xf numFmtId="0" fontId="39" fillId="0" borderId="0" xfId="12" applyFont="1" applyAlignment="1">
      <alignment horizontal="right" vertical="center" wrapText="1"/>
    </xf>
    <xf numFmtId="0" fontId="39" fillId="0" borderId="0" xfId="12" applyFont="1" applyAlignment="1">
      <alignment horizontal="left" vertical="center" wrapText="1"/>
    </xf>
    <xf numFmtId="0" fontId="2" fillId="0" borderId="0" xfId="4" applyFont="1" applyBorder="1" applyAlignment="1">
      <alignment vertical="center" shrinkToFit="1"/>
    </xf>
    <xf numFmtId="0" fontId="87" fillId="0" borderId="0" xfId="12" applyFont="1" applyAlignment="1">
      <alignment horizontal="right" vertical="center" wrapText="1"/>
    </xf>
    <xf numFmtId="0" fontId="39" fillId="0" borderId="0" xfId="12" applyFont="1" applyAlignment="1">
      <alignment horizontal="left" vertical="center" wrapText="1" indent="1"/>
    </xf>
    <xf numFmtId="0" fontId="39" fillId="0" borderId="20" xfId="12" applyFont="1" applyBorder="1" applyAlignment="1">
      <alignment horizontal="center" vertical="center"/>
    </xf>
    <xf numFmtId="0" fontId="41" fillId="0" borderId="0" xfId="12" applyFont="1" applyBorder="1" applyAlignment="1">
      <alignment vertical="center" wrapText="1"/>
    </xf>
    <xf numFmtId="0" fontId="2" fillId="0" borderId="0" xfId="12" applyFont="1" applyBorder="1" applyAlignment="1">
      <alignment vertical="center"/>
    </xf>
    <xf numFmtId="0" fontId="35" fillId="0" borderId="0" xfId="12" applyFont="1" applyBorder="1" applyAlignment="1">
      <alignment horizontal="center"/>
    </xf>
    <xf numFmtId="0" fontId="39" fillId="0" borderId="0" xfId="12" applyFont="1" applyBorder="1" applyAlignment="1">
      <alignment horizontal="left" vertical="center" wrapText="1" indent="1"/>
    </xf>
    <xf numFmtId="0" fontId="2" fillId="0" borderId="0" xfId="12" applyFont="1" applyBorder="1">
      <alignment vertical="center"/>
    </xf>
    <xf numFmtId="0" fontId="35" fillId="0" borderId="19" xfId="12" applyFont="1" applyBorder="1" applyAlignment="1">
      <alignment horizontal="justify" vertical="center" wrapText="1"/>
    </xf>
    <xf numFmtId="0" fontId="35" fillId="0" borderId="21" xfId="12" applyFont="1" applyBorder="1" applyAlignment="1">
      <alignment horizontal="justify" vertical="center" wrapText="1"/>
    </xf>
    <xf numFmtId="0" fontId="35" fillId="0" borderId="24" xfId="12" applyFont="1" applyBorder="1" applyAlignment="1">
      <alignment horizontal="right" vertical="center" wrapText="1"/>
    </xf>
    <xf numFmtId="0" fontId="72" fillId="0" borderId="0" xfId="12" applyBorder="1">
      <alignment vertical="center"/>
    </xf>
    <xf numFmtId="0" fontId="35" fillId="0" borderId="20" xfId="12" applyFont="1" applyBorder="1" applyAlignment="1">
      <alignment horizontal="right" vertical="center" wrapText="1"/>
    </xf>
    <xf numFmtId="0" fontId="88" fillId="0" borderId="0" xfId="12" applyFont="1">
      <alignment vertical="center"/>
    </xf>
    <xf numFmtId="0" fontId="89" fillId="0" borderId="0" xfId="12" applyFont="1">
      <alignment vertical="center"/>
    </xf>
    <xf numFmtId="0" fontId="90" fillId="0" borderId="0" xfId="12" applyFont="1">
      <alignment vertical="center"/>
    </xf>
    <xf numFmtId="38" fontId="2" fillId="0" borderId="0" xfId="17" applyFont="1" applyAlignment="1">
      <alignment horizontal="left" vertical="center"/>
    </xf>
    <xf numFmtId="38" fontId="96" fillId="0" borderId="0" xfId="17" applyFont="1" applyAlignment="1">
      <alignment vertical="center"/>
    </xf>
    <xf numFmtId="38" fontId="2" fillId="0" borderId="0" xfId="17" applyFont="1" applyAlignment="1">
      <alignment horizontal="center" vertical="center"/>
    </xf>
    <xf numFmtId="38" fontId="2" fillId="0" borderId="189" xfId="17" applyFont="1" applyBorder="1" applyAlignment="1">
      <alignment horizontal="center" vertical="center"/>
    </xf>
    <xf numFmtId="38" fontId="2" fillId="0" borderId="190" xfId="17" applyFont="1" applyBorder="1" applyAlignment="1">
      <alignment horizontal="center" vertical="center"/>
    </xf>
    <xf numFmtId="38" fontId="2" fillId="0" borderId="95" xfId="17" applyFont="1" applyBorder="1" applyAlignment="1">
      <alignment horizontal="center" vertical="center"/>
    </xf>
    <xf numFmtId="38" fontId="2" fillId="6" borderId="95" xfId="17" applyFont="1" applyFill="1" applyBorder="1" applyAlignment="1">
      <alignment vertical="center"/>
    </xf>
    <xf numFmtId="38" fontId="2" fillId="0" borderId="80" xfId="17" applyFont="1" applyBorder="1" applyAlignment="1">
      <alignment horizontal="center" vertical="center"/>
    </xf>
    <xf numFmtId="38" fontId="2" fillId="0" borderId="79" xfId="17" applyFont="1" applyBorder="1" applyAlignment="1">
      <alignment vertical="center"/>
    </xf>
    <xf numFmtId="38" fontId="2" fillId="6" borderId="80" xfId="17" applyFont="1" applyFill="1" applyBorder="1" applyAlignment="1">
      <alignment vertical="center"/>
    </xf>
    <xf numFmtId="38" fontId="2" fillId="6" borderId="79" xfId="17" applyFont="1" applyFill="1" applyBorder="1" applyAlignment="1">
      <alignment vertical="center"/>
    </xf>
    <xf numFmtId="38" fontId="2" fillId="0" borderId="80" xfId="17" applyFont="1" applyBorder="1" applyAlignment="1">
      <alignment vertical="center"/>
    </xf>
    <xf numFmtId="38" fontId="2" fillId="0" borderId="79" xfId="17" applyFont="1" applyFill="1" applyBorder="1" applyAlignment="1">
      <alignment vertical="center"/>
    </xf>
    <xf numFmtId="38" fontId="2" fillId="2" borderId="79" xfId="17" applyFont="1" applyFill="1" applyBorder="1" applyAlignment="1">
      <alignment vertical="center"/>
    </xf>
    <xf numFmtId="38" fontId="2" fillId="0" borderId="106" xfId="17" applyFont="1" applyBorder="1" applyAlignment="1">
      <alignment vertical="center"/>
    </xf>
    <xf numFmtId="38" fontId="2" fillId="0" borderId="84" xfId="17" applyFont="1" applyBorder="1" applyAlignment="1">
      <alignment vertical="center"/>
    </xf>
    <xf numFmtId="38" fontId="96" fillId="0" borderId="0" xfId="17" applyFont="1" applyBorder="1" applyAlignment="1">
      <alignment vertical="center"/>
    </xf>
    <xf numFmtId="38" fontId="96" fillId="0" borderId="0" xfId="17" applyFont="1" applyAlignment="1"/>
    <xf numFmtId="38" fontId="2" fillId="0" borderId="0" xfId="17" applyFont="1" applyAlignment="1">
      <alignment horizontal="center"/>
    </xf>
    <xf numFmtId="38" fontId="2" fillId="0" borderId="0" xfId="17" applyFont="1" applyAlignment="1"/>
    <xf numFmtId="38" fontId="96" fillId="0" borderId="0" xfId="17" applyFont="1" applyAlignment="1">
      <alignment horizontal="center"/>
    </xf>
    <xf numFmtId="0" fontId="98" fillId="0" borderId="0" xfId="18" applyFont="1" applyAlignment="1">
      <alignment vertical="center" wrapText="1"/>
    </xf>
    <xf numFmtId="0" fontId="22" fillId="0" borderId="0" xfId="18" applyFont="1">
      <alignment vertical="center"/>
    </xf>
    <xf numFmtId="0" fontId="98" fillId="0" borderId="0" xfId="18" applyFont="1" applyAlignment="1">
      <alignment horizontal="justify" vertical="center"/>
    </xf>
    <xf numFmtId="0" fontId="44" fillId="0" borderId="0" xfId="18" applyFont="1">
      <alignment vertical="center"/>
    </xf>
    <xf numFmtId="0" fontId="44" fillId="0" borderId="0" xfId="18" applyFont="1" applyAlignment="1">
      <alignment horizontal="right" vertical="top"/>
    </xf>
    <xf numFmtId="0" fontId="98" fillId="0" borderId="0" xfId="18" applyFont="1" applyAlignment="1">
      <alignment horizontal="center" vertical="center" wrapText="1"/>
    </xf>
    <xf numFmtId="0" fontId="9" fillId="0" borderId="31" xfId="19" applyFont="1" applyBorder="1" applyAlignment="1">
      <alignment horizontal="left" vertical="center" shrinkToFit="1"/>
    </xf>
    <xf numFmtId="0" fontId="12" fillId="0" borderId="0" xfId="19" applyFont="1" applyBorder="1" applyAlignment="1">
      <alignment vertical="center"/>
    </xf>
    <xf numFmtId="0" fontId="98" fillId="0" borderId="0" xfId="18" applyFont="1" applyAlignment="1">
      <alignment horizontal="left" vertical="center"/>
    </xf>
    <xf numFmtId="0" fontId="9" fillId="0" borderId="0" xfId="19" applyFont="1" applyBorder="1" applyAlignment="1">
      <alignment horizontal="left" vertical="top" wrapText="1"/>
    </xf>
    <xf numFmtId="0" fontId="44" fillId="0" borderId="0" xfId="18" applyFont="1" applyBorder="1">
      <alignment vertical="center"/>
    </xf>
    <xf numFmtId="0" fontId="98" fillId="0" borderId="1" xfId="18" applyFont="1" applyBorder="1" applyAlignment="1">
      <alignment horizontal="center" vertical="center" wrapText="1"/>
    </xf>
    <xf numFmtId="0" fontId="98" fillId="0" borderId="1" xfId="18" applyFont="1" applyBorder="1" applyAlignment="1">
      <alignment horizontal="right" vertical="center" wrapText="1"/>
    </xf>
    <xf numFmtId="0" fontId="99" fillId="0" borderId="0" xfId="18" applyFont="1" applyAlignment="1">
      <alignment horizontal="center" vertical="center"/>
    </xf>
    <xf numFmtId="0" fontId="98" fillId="0" borderId="0" xfId="18" applyFont="1" applyAlignment="1">
      <alignment vertical="center"/>
    </xf>
    <xf numFmtId="0" fontId="44" fillId="0" borderId="0" xfId="18" applyFont="1" applyAlignment="1">
      <alignment horizontal="left" vertical="top"/>
    </xf>
    <xf numFmtId="0" fontId="44" fillId="0" borderId="22" xfId="18" applyFont="1" applyBorder="1" applyAlignment="1">
      <alignment horizontal="center" vertical="center" wrapText="1"/>
    </xf>
    <xf numFmtId="0" fontId="44" fillId="0" borderId="2" xfId="18" applyFont="1" applyBorder="1" applyAlignment="1">
      <alignment horizontal="center" vertical="center" wrapText="1"/>
    </xf>
    <xf numFmtId="0" fontId="44" fillId="0" borderId="1" xfId="18" applyFont="1" applyBorder="1" applyAlignment="1">
      <alignment horizontal="right" vertical="center" wrapText="1"/>
    </xf>
    <xf numFmtId="0" fontId="44" fillId="0" borderId="0" xfId="18" applyFont="1" applyBorder="1" applyAlignment="1">
      <alignment horizontal="right" vertical="center" wrapText="1"/>
    </xf>
    <xf numFmtId="0" fontId="44" fillId="0" borderId="31" xfId="18" applyFont="1" applyBorder="1">
      <alignment vertical="center"/>
    </xf>
    <xf numFmtId="0" fontId="44" fillId="0" borderId="1" xfId="18" applyFont="1" applyBorder="1" applyAlignment="1">
      <alignment horizontal="center" vertical="center" wrapText="1"/>
    </xf>
    <xf numFmtId="0" fontId="44" fillId="0" borderId="0" xfId="18" applyFont="1" applyAlignment="1">
      <alignment horizontal="right" vertical="center" wrapText="1"/>
    </xf>
    <xf numFmtId="0" fontId="44" fillId="0" borderId="0" xfId="18" applyFont="1" applyAlignment="1">
      <alignment horizontal="right" vertical="top" wrapText="1"/>
    </xf>
    <xf numFmtId="0" fontId="44" fillId="0" borderId="0" xfId="18" applyFont="1" applyBorder="1" applyAlignment="1">
      <alignment horizontal="center" vertical="center" wrapText="1"/>
    </xf>
    <xf numFmtId="0" fontId="100" fillId="0" borderId="0" xfId="18" applyFont="1" applyBorder="1" applyAlignment="1">
      <alignment horizontal="center" vertical="center" wrapText="1"/>
    </xf>
    <xf numFmtId="0" fontId="44" fillId="0" borderId="0" xfId="18" applyFont="1" applyAlignment="1">
      <alignment horizontal="right" vertical="center"/>
    </xf>
    <xf numFmtId="0" fontId="22" fillId="0" borderId="27" xfId="18" applyFont="1" applyBorder="1">
      <alignment vertical="center"/>
    </xf>
    <xf numFmtId="0" fontId="44" fillId="0" borderId="26" xfId="18" applyFont="1" applyBorder="1">
      <alignment vertical="center"/>
    </xf>
    <xf numFmtId="0" fontId="44" fillId="0" borderId="23" xfId="18" applyFont="1" applyBorder="1" applyAlignment="1">
      <alignment vertical="center" wrapText="1"/>
    </xf>
    <xf numFmtId="0" fontId="44" fillId="0" borderId="15" xfId="18" applyFont="1" applyBorder="1" applyAlignment="1">
      <alignment vertical="center" wrapText="1"/>
    </xf>
    <xf numFmtId="0" fontId="44" fillId="0" borderId="15" xfId="18" applyFont="1" applyBorder="1" applyAlignment="1">
      <alignment horizontal="justify" vertical="center" wrapText="1"/>
    </xf>
    <xf numFmtId="0" fontId="22" fillId="0" borderId="24" xfId="18" applyFont="1" applyBorder="1">
      <alignment vertical="center"/>
    </xf>
    <xf numFmtId="0" fontId="44" fillId="0" borderId="28" xfId="18" applyFont="1" applyBorder="1" applyAlignment="1">
      <alignment vertical="center"/>
    </xf>
    <xf numFmtId="0" fontId="44" fillId="0" borderId="31" xfId="18" applyFont="1" applyBorder="1" applyAlignment="1">
      <alignment vertical="center" wrapText="1"/>
    </xf>
    <xf numFmtId="0" fontId="44" fillId="0" borderId="29" xfId="18" applyFont="1" applyBorder="1" applyAlignment="1">
      <alignment horizontal="left" vertical="center"/>
    </xf>
    <xf numFmtId="0" fontId="22" fillId="0" borderId="29" xfId="18" applyFont="1" applyBorder="1">
      <alignment vertical="center"/>
    </xf>
    <xf numFmtId="0" fontId="101" fillId="0" borderId="15" xfId="18" applyFont="1" applyBorder="1" applyAlignment="1">
      <alignment vertical="center" wrapText="1"/>
    </xf>
    <xf numFmtId="0" fontId="101" fillId="0" borderId="0" xfId="18" applyFont="1" applyAlignment="1">
      <alignment vertical="center" wrapText="1"/>
    </xf>
    <xf numFmtId="0" fontId="44" fillId="0" borderId="19" xfId="18" applyFont="1" applyBorder="1" applyAlignment="1">
      <alignment horizontal="center" vertical="center" wrapText="1"/>
    </xf>
    <xf numFmtId="0" fontId="44" fillId="0" borderId="15"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3" xfId="18" applyFont="1" applyBorder="1" applyAlignment="1">
      <alignment horizontal="center" vertical="center" wrapText="1"/>
    </xf>
    <xf numFmtId="0" fontId="44" fillId="0" borderId="21" xfId="18" applyFont="1" applyBorder="1" applyAlignment="1">
      <alignment horizontal="center" vertical="center" wrapText="1"/>
    </xf>
    <xf numFmtId="0" fontId="22" fillId="0" borderId="0" xfId="18" applyFont="1" applyBorder="1">
      <alignment vertical="center"/>
    </xf>
    <xf numFmtId="0" fontId="102" fillId="0" borderId="0" xfId="18" applyFont="1" applyAlignment="1">
      <alignment horizontal="justify" vertical="center" wrapText="1"/>
    </xf>
    <xf numFmtId="0" fontId="102" fillId="0" borderId="1" xfId="18" applyFont="1" applyBorder="1" applyAlignment="1">
      <alignment horizontal="center" vertical="top" wrapText="1"/>
    </xf>
    <xf numFmtId="0" fontId="44" fillId="0" borderId="1" xfId="18" applyFont="1" applyBorder="1">
      <alignment vertical="center"/>
    </xf>
    <xf numFmtId="0" fontId="102" fillId="0" borderId="0" xfId="18" applyFont="1" applyBorder="1" applyAlignment="1">
      <alignment horizontal="center" vertical="top" wrapText="1"/>
    </xf>
    <xf numFmtId="0" fontId="36" fillId="0" borderId="0" xfId="0" applyFont="1" applyAlignment="1">
      <alignment vertical="center"/>
    </xf>
    <xf numFmtId="49" fontId="2" fillId="0" borderId="0" xfId="0" applyNumberFormat="1" applyFont="1" applyBorder="1" applyAlignment="1">
      <alignment vertical="center"/>
    </xf>
    <xf numFmtId="0" fontId="5" fillId="0" borderId="0" xfId="0" applyFont="1" applyAlignment="1">
      <alignment horizontal="left" vertical="center"/>
    </xf>
    <xf numFmtId="0" fontId="2" fillId="0" borderId="26" xfId="0" applyFont="1" applyBorder="1" applyAlignment="1">
      <alignment horizontal="right" vertical="center"/>
    </xf>
    <xf numFmtId="0" fontId="2" fillId="0" borderId="29" xfId="0" applyFont="1" applyBorder="1" applyAlignment="1">
      <alignment horizontal="right" vertical="top"/>
    </xf>
    <xf numFmtId="0" fontId="2" fillId="0" borderId="29" xfId="0" applyFont="1" applyBorder="1" applyAlignment="1">
      <alignment horizontal="right" vertical="center"/>
    </xf>
    <xf numFmtId="0" fontId="2" fillId="0" borderId="0" xfId="0" applyFont="1" applyAlignment="1">
      <alignment horizontal="right" vertical="center"/>
    </xf>
    <xf numFmtId="0" fontId="31" fillId="0" borderId="0" xfId="2" applyFont="1" applyAlignment="1">
      <alignment horizontal="left" vertical="top" wrapText="1"/>
    </xf>
    <xf numFmtId="0" fontId="32" fillId="0" borderId="0" xfId="2" applyFont="1" applyAlignment="1">
      <alignment horizontal="left" vertical="center" wrapText="1" indent="1"/>
    </xf>
    <xf numFmtId="0" fontId="32" fillId="0" borderId="0" xfId="2" applyFont="1" applyAlignment="1">
      <alignment horizontal="left" vertical="center" wrapText="1"/>
    </xf>
    <xf numFmtId="0" fontId="32" fillId="0" borderId="0" xfId="2" applyFont="1"/>
    <xf numFmtId="0" fontId="21" fillId="0" borderId="0" xfId="3" applyFont="1" applyAlignment="1">
      <alignment horizontal="center" vertical="distributed" wrapText="1"/>
    </xf>
    <xf numFmtId="0" fontId="0" fillId="0" borderId="31" xfId="4" applyFont="1" applyBorder="1" applyAlignment="1">
      <alignment vertical="center" shrinkToFit="1"/>
    </xf>
    <xf numFmtId="0" fontId="34" fillId="0" borderId="0" xfId="2" applyFont="1" applyBorder="1" applyAlignment="1">
      <alignment vertical="center" wrapText="1"/>
    </xf>
    <xf numFmtId="0" fontId="32" fillId="0" borderId="0" xfId="4" applyFont="1">
      <alignment vertical="center"/>
    </xf>
    <xf numFmtId="0" fontId="0" fillId="0" borderId="21" xfId="4" applyFont="1" applyBorder="1" applyAlignment="1">
      <alignment vertical="center" shrinkToFit="1"/>
    </xf>
    <xf numFmtId="0" fontId="32" fillId="0" borderId="0" xfId="2" applyFont="1" applyBorder="1" applyAlignment="1">
      <alignment vertical="center" wrapText="1"/>
    </xf>
    <xf numFmtId="0" fontId="15" fillId="0" borderId="0" xfId="4" applyFont="1" applyBorder="1" applyAlignment="1">
      <alignment horizontal="left" vertical="center" shrinkToFit="1"/>
    </xf>
    <xf numFmtId="0" fontId="15" fillId="0" borderId="0" xfId="4" applyFont="1" applyBorder="1" applyAlignment="1">
      <alignment vertical="center" wrapText="1" shrinkToFit="1"/>
    </xf>
    <xf numFmtId="0" fontId="20" fillId="0" borderId="0" xfId="3" applyFont="1" applyFill="1" applyBorder="1" applyAlignment="1">
      <alignment horizontal="left" vertical="center" indent="1"/>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20" fillId="0" borderId="21" xfId="3" applyFont="1" applyFill="1" applyBorder="1" applyAlignment="1">
      <alignment vertical="center"/>
    </xf>
    <xf numFmtId="0" fontId="20" fillId="0" borderId="21" xfId="3" applyFont="1" applyFill="1" applyBorder="1" applyAlignment="1">
      <alignment vertical="center" wrapText="1"/>
    </xf>
    <xf numFmtId="0" fontId="20" fillId="0" borderId="20" xfId="3" applyFont="1" applyBorder="1" applyAlignment="1">
      <alignment horizontal="left" vertical="center"/>
    </xf>
    <xf numFmtId="0" fontId="20" fillId="0" borderId="1" xfId="3" applyFont="1" applyFill="1" applyBorder="1" applyAlignment="1">
      <alignment horizontal="center" vertical="center"/>
    </xf>
    <xf numFmtId="0" fontId="20" fillId="0" borderId="1" xfId="3" applyFont="1" applyFill="1" applyBorder="1" applyAlignment="1">
      <alignment horizontal="center" vertical="center" wrapText="1"/>
    </xf>
    <xf numFmtId="0" fontId="20" fillId="0" borderId="1" xfId="3" applyFont="1" applyFill="1" applyBorder="1" applyAlignment="1">
      <alignment horizontal="left" vertical="center" wrapText="1" indent="1"/>
    </xf>
    <xf numFmtId="0" fontId="20" fillId="0" borderId="26"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2" xfId="3" applyFont="1" applyFill="1" applyBorder="1" applyAlignment="1">
      <alignment horizontal="center" vertical="center"/>
    </xf>
    <xf numFmtId="0" fontId="20" fillId="0" borderId="0" xfId="3" applyFont="1" applyFill="1" applyAlignment="1">
      <alignment horizontal="left" vertical="center"/>
    </xf>
    <xf numFmtId="0" fontId="20" fillId="0" borderId="15" xfId="3" applyFont="1" applyFill="1" applyBorder="1" applyAlignment="1">
      <alignment vertical="center" wrapText="1"/>
    </xf>
    <xf numFmtId="0" fontId="20" fillId="0" borderId="15" xfId="3" applyFont="1" applyBorder="1" applyAlignment="1">
      <alignment horizontal="left" vertical="center"/>
    </xf>
    <xf numFmtId="0" fontId="20" fillId="0" borderId="24" xfId="3" applyFont="1" applyBorder="1" applyAlignment="1">
      <alignment horizontal="left" vertical="center"/>
    </xf>
    <xf numFmtId="0" fontId="20" fillId="0" borderId="21" xfId="3" applyFont="1" applyBorder="1" applyAlignment="1">
      <alignment horizontal="left" vertical="center"/>
    </xf>
    <xf numFmtId="0" fontId="20" fillId="0" borderId="29" xfId="3" applyFont="1" applyFill="1" applyBorder="1" applyAlignment="1">
      <alignment horizontal="left" vertical="center" wrapText="1"/>
    </xf>
    <xf numFmtId="0" fontId="20" fillId="0" borderId="22" xfId="3" applyFont="1" applyFill="1" applyBorder="1" applyAlignment="1">
      <alignment horizontal="center" vertical="center"/>
    </xf>
    <xf numFmtId="0" fontId="33" fillId="0" borderId="0" xfId="3" applyFont="1" applyAlignment="1">
      <alignment horizontal="left" vertical="center" wrapText="1"/>
    </xf>
    <xf numFmtId="0" fontId="33" fillId="0" borderId="0" xfId="3" applyNumberFormat="1" applyFont="1" applyAlignment="1">
      <alignment horizontal="left" vertical="top" wrapText="1"/>
    </xf>
    <xf numFmtId="0" fontId="21" fillId="0" borderId="0" xfId="4" applyFont="1">
      <alignment vertical="center"/>
    </xf>
    <xf numFmtId="0" fontId="21" fillId="0" borderId="0" xfId="4" applyFont="1" applyBorder="1" applyAlignment="1">
      <alignment horizontal="left" vertical="center" shrinkToFit="1"/>
    </xf>
    <xf numFmtId="49" fontId="21" fillId="0" borderId="0" xfId="4" applyNumberFormat="1" applyFont="1" applyBorder="1" applyAlignment="1">
      <alignment horizontal="left" vertical="center" wrapText="1" shrinkToFit="1"/>
    </xf>
    <xf numFmtId="49" fontId="21" fillId="0" borderId="0" xfId="2" applyNumberFormat="1" applyFont="1" applyBorder="1" applyAlignment="1">
      <alignment horizontal="left" vertical="center" wrapText="1"/>
    </xf>
    <xf numFmtId="0" fontId="20" fillId="0" borderId="15" xfId="2" applyFont="1" applyBorder="1" applyAlignment="1">
      <alignment vertical="center"/>
    </xf>
    <xf numFmtId="0" fontId="20" fillId="0" borderId="24" xfId="2" applyFont="1" applyBorder="1" applyAlignment="1">
      <alignment vertical="center"/>
    </xf>
    <xf numFmtId="0" fontId="20" fillId="0" borderId="27" xfId="2" applyFont="1" applyBorder="1" applyAlignment="1">
      <alignment vertical="center"/>
    </xf>
    <xf numFmtId="0" fontId="20" fillId="0" borderId="31" xfId="2" applyFont="1" applyBorder="1" applyAlignment="1">
      <alignment vertical="center"/>
    </xf>
    <xf numFmtId="0" fontId="20" fillId="0" borderId="29" xfId="2" applyFont="1" applyBorder="1" applyAlignment="1">
      <alignment vertical="center"/>
    </xf>
    <xf numFmtId="181" fontId="20" fillId="0" borderId="0" xfId="2" applyNumberFormat="1" applyFont="1" applyFill="1" applyBorder="1" applyAlignment="1">
      <alignment horizontal="center" vertical="center"/>
    </xf>
    <xf numFmtId="0" fontId="20" fillId="0" borderId="58" xfId="2" applyFont="1" applyBorder="1" applyAlignment="1">
      <alignment horizontal="center" vertical="center"/>
    </xf>
    <xf numFmtId="181" fontId="20" fillId="0" borderId="17" xfId="2" applyNumberFormat="1" applyFont="1" applyFill="1" applyBorder="1" applyAlignment="1">
      <alignment horizontal="center" vertical="center"/>
    </xf>
    <xf numFmtId="0" fontId="20" fillId="0" borderId="0" xfId="2" applyFont="1" applyFill="1" applyBorder="1" applyAlignment="1">
      <alignment vertical="center"/>
    </xf>
    <xf numFmtId="0" fontId="51" fillId="0" borderId="0" xfId="2" applyFont="1" applyAlignment="1">
      <alignment vertical="center"/>
    </xf>
    <xf numFmtId="0" fontId="5" fillId="0" borderId="0" xfId="7" applyFont="1">
      <alignment vertical="center"/>
    </xf>
    <xf numFmtId="0" fontId="22" fillId="0" borderId="0" xfId="7" applyFont="1" applyAlignment="1">
      <alignment horizontal="right" vertical="center"/>
    </xf>
    <xf numFmtId="0" fontId="22" fillId="0" borderId="0" xfId="5" applyFont="1" applyAlignment="1">
      <alignment vertical="center"/>
    </xf>
    <xf numFmtId="0" fontId="22" fillId="0" borderId="0" xfId="5" applyFont="1"/>
    <xf numFmtId="0" fontId="22" fillId="0" borderId="0" xfId="5" applyFont="1" applyAlignment="1">
      <alignment horizontal="right"/>
    </xf>
    <xf numFmtId="0" fontId="22" fillId="0" borderId="0" xfId="5" applyFont="1" applyAlignment="1">
      <alignment vertical="top"/>
    </xf>
    <xf numFmtId="0" fontId="10" fillId="0" borderId="0" xfId="5" applyFont="1" applyAlignment="1">
      <alignment vertical="top"/>
    </xf>
    <xf numFmtId="0" fontId="22" fillId="0" borderId="15" xfId="5" applyFont="1" applyBorder="1" applyAlignment="1">
      <alignment horizontal="distributed"/>
    </xf>
    <xf numFmtId="0" fontId="22" fillId="0" borderId="15" xfId="5" applyFont="1" applyBorder="1" applyAlignment="1">
      <alignment horizontal="left"/>
    </xf>
    <xf numFmtId="0" fontId="22" fillId="0" borderId="15" xfId="5" applyFont="1" applyBorder="1"/>
    <xf numFmtId="0" fontId="22" fillId="3" borderId="68" xfId="5" applyFont="1" applyFill="1" applyBorder="1" applyAlignment="1">
      <alignment vertical="center"/>
    </xf>
    <xf numFmtId="0" fontId="22" fillId="3" borderId="44" xfId="5" applyFont="1" applyFill="1" applyBorder="1" applyAlignment="1">
      <alignment vertical="center"/>
    </xf>
    <xf numFmtId="0" fontId="9" fillId="3" borderId="49" xfId="5" applyFont="1" applyFill="1" applyBorder="1" applyAlignment="1">
      <alignment vertical="center" wrapText="1"/>
    </xf>
    <xf numFmtId="0" fontId="9" fillId="3" borderId="223" xfId="5" applyFont="1" applyFill="1" applyBorder="1" applyAlignment="1">
      <alignment vertical="center" wrapText="1"/>
    </xf>
    <xf numFmtId="0" fontId="9" fillId="3" borderId="226" xfId="5" applyFont="1" applyFill="1" applyBorder="1" applyAlignment="1">
      <alignment vertical="center" wrapText="1"/>
    </xf>
    <xf numFmtId="0" fontId="22" fillId="0" borderId="0" xfId="5" applyFont="1" applyAlignment="1">
      <alignment vertical="distributed" wrapText="1"/>
    </xf>
    <xf numFmtId="0" fontId="9" fillId="0" borderId="1" xfId="5" applyFont="1" applyBorder="1" applyAlignment="1">
      <alignment horizontal="center" vertical="center" wrapText="1"/>
    </xf>
    <xf numFmtId="0" fontId="9" fillId="0" borderId="0" xfId="5" applyFont="1" applyAlignment="1">
      <alignment vertical="center"/>
    </xf>
    <xf numFmtId="0" fontId="9" fillId="0" borderId="0" xfId="5" applyFont="1"/>
    <xf numFmtId="0" fontId="2" fillId="0" borderId="233" xfId="0" applyFont="1" applyBorder="1" applyAlignment="1" applyProtection="1">
      <alignment horizontal="center" vertical="center"/>
    </xf>
    <xf numFmtId="0" fontId="0" fillId="0" borderId="0" xfId="0" applyNumberFormat="1">
      <alignment vertical="center"/>
    </xf>
    <xf numFmtId="0" fontId="36" fillId="0" borderId="9" xfId="0" applyFont="1" applyBorder="1" applyAlignment="1" applyProtection="1">
      <alignment horizontal="center" vertical="center" wrapText="1"/>
    </xf>
    <xf numFmtId="0" fontId="13" fillId="0" borderId="33" xfId="1" applyBorder="1" applyAlignment="1" applyProtection="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0" fontId="0" fillId="0" borderId="0" xfId="0" applyNumberFormat="1" applyAlignment="1">
      <alignment vertical="center"/>
    </xf>
    <xf numFmtId="0" fontId="0" fillId="0" borderId="0" xfId="0" applyNumberFormat="1" applyAlignment="1">
      <alignment vertical="center" wrapText="1"/>
    </xf>
    <xf numFmtId="0" fontId="0" fillId="0" borderId="0" xfId="0">
      <alignment vertical="center"/>
    </xf>
    <xf numFmtId="0" fontId="2" fillId="0" borderId="188" xfId="0" applyFont="1" applyBorder="1" applyAlignment="1" applyProtection="1">
      <alignment horizontal="center" vertical="center"/>
    </xf>
    <xf numFmtId="0" fontId="35" fillId="0" borderId="0" xfId="3" applyFont="1" applyAlignment="1">
      <alignment horizontal="left" vertical="center"/>
    </xf>
    <xf numFmtId="0" fontId="2" fillId="0" borderId="0" xfId="3" applyFont="1" applyAlignment="1">
      <alignment horizontal="left" vertical="center"/>
    </xf>
    <xf numFmtId="0" fontId="2" fillId="0" borderId="0" xfId="3" applyFont="1" applyAlignment="1">
      <alignment horizontal="right"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5" fillId="0" borderId="0" xfId="3" applyFont="1" applyAlignment="1">
      <alignment horizontal="right" vertical="distributed"/>
    </xf>
    <xf numFmtId="0" fontId="35" fillId="0" borderId="0" xfId="3" applyFont="1" applyAlignment="1">
      <alignment horizontal="right" vertical="center"/>
    </xf>
    <xf numFmtId="0" fontId="82" fillId="0" borderId="0" xfId="3" applyFont="1" applyAlignment="1">
      <alignment horizontal="left" vertical="center"/>
    </xf>
    <xf numFmtId="0" fontId="112" fillId="0" borderId="0" xfId="3" applyFont="1" applyBorder="1" applyAlignment="1">
      <alignment horizontal="left" vertical="center"/>
    </xf>
    <xf numFmtId="0" fontId="112" fillId="0" borderId="0" xfId="3" applyFont="1" applyBorder="1" applyAlignment="1">
      <alignment vertical="center"/>
    </xf>
    <xf numFmtId="0" fontId="35" fillId="0" borderId="0" xfId="3" applyFont="1" applyBorder="1" applyAlignment="1">
      <alignment horizontal="center" vertical="center"/>
    </xf>
    <xf numFmtId="0" fontId="112" fillId="0" borderId="28" xfId="3" applyFont="1" applyBorder="1" applyAlignment="1">
      <alignment horizontal="right" vertical="center"/>
    </xf>
    <xf numFmtId="0" fontId="112" fillId="0" borderId="29" xfId="3" applyFont="1" applyBorder="1" applyAlignment="1">
      <alignment vertical="center"/>
    </xf>
    <xf numFmtId="0" fontId="112" fillId="0" borderId="28" xfId="3" applyFont="1" applyBorder="1" applyAlignment="1">
      <alignment vertical="center"/>
    </xf>
    <xf numFmtId="0" fontId="112" fillId="0" borderId="31" xfId="3" applyFont="1" applyBorder="1" applyAlignment="1">
      <alignment vertical="center"/>
    </xf>
    <xf numFmtId="0" fontId="112" fillId="0" borderId="31" xfId="3" applyFont="1" applyBorder="1" applyAlignment="1">
      <alignment horizontal="right" vertical="center"/>
    </xf>
    <xf numFmtId="0" fontId="35" fillId="0" borderId="28" xfId="3" applyFont="1" applyBorder="1" applyAlignment="1">
      <alignment horizontal="right" vertical="center"/>
    </xf>
    <xf numFmtId="0" fontId="35" fillId="0" borderId="29" xfId="3" applyFont="1" applyBorder="1" applyAlignment="1">
      <alignment vertical="center"/>
    </xf>
    <xf numFmtId="0" fontId="15" fillId="0" borderId="0" xfId="3" applyFont="1" applyFill="1" applyAlignment="1">
      <alignment horizontal="left" vertical="center"/>
    </xf>
    <xf numFmtId="0" fontId="112" fillId="0" borderId="28" xfId="3" applyFont="1" applyFill="1" applyBorder="1" applyAlignment="1">
      <alignment horizontal="right" vertical="center"/>
    </xf>
    <xf numFmtId="0" fontId="112" fillId="0" borderId="29" xfId="3" applyFont="1" applyFill="1" applyBorder="1" applyAlignment="1">
      <alignment vertical="center"/>
    </xf>
    <xf numFmtId="0" fontId="112" fillId="0" borderId="23" xfId="3" applyFont="1" applyFill="1" applyBorder="1" applyAlignment="1">
      <alignment horizontal="center" vertical="center"/>
    </xf>
    <xf numFmtId="0" fontId="112" fillId="0" borderId="26" xfId="3" applyFont="1" applyFill="1" applyBorder="1" applyAlignment="1">
      <alignment horizontal="center" vertical="center"/>
    </xf>
    <xf numFmtId="0" fontId="43" fillId="0" borderId="28" xfId="3" applyFont="1" applyFill="1" applyBorder="1" applyAlignment="1">
      <alignment horizontal="left" vertical="top"/>
    </xf>
    <xf numFmtId="0" fontId="43" fillId="0" borderId="31" xfId="3" applyFont="1" applyFill="1" applyBorder="1" applyAlignment="1">
      <alignment horizontal="left" vertical="top"/>
    </xf>
    <xf numFmtId="0" fontId="112" fillId="0" borderId="31" xfId="3" applyFont="1" applyFill="1" applyBorder="1" applyAlignment="1">
      <alignment horizontal="right" vertical="center"/>
    </xf>
    <xf numFmtId="0" fontId="112" fillId="0" borderId="25" xfId="3" applyFont="1" applyFill="1" applyBorder="1" applyAlignment="1">
      <alignment horizontal="center" vertical="center"/>
    </xf>
    <xf numFmtId="0" fontId="112" fillId="0" borderId="23" xfId="3" quotePrefix="1" applyFont="1" applyFill="1" applyBorder="1" applyAlignment="1">
      <alignment vertical="center" wrapText="1"/>
    </xf>
    <xf numFmtId="0" fontId="43" fillId="0" borderId="23" xfId="3" applyFont="1" applyFill="1" applyBorder="1" applyAlignment="1">
      <alignment horizontal="left" vertical="top"/>
    </xf>
    <xf numFmtId="0" fontId="43" fillId="0" borderId="15" xfId="3" applyFont="1" applyFill="1" applyBorder="1" applyAlignment="1">
      <alignment horizontal="left" vertical="top"/>
    </xf>
    <xf numFmtId="0" fontId="112" fillId="0" borderId="28" xfId="3" quotePrefix="1" applyFont="1" applyFill="1" applyBorder="1" applyAlignment="1">
      <alignment vertical="center" wrapText="1"/>
    </xf>
    <xf numFmtId="0" fontId="112" fillId="0" borderId="26" xfId="3" quotePrefix="1" applyFont="1" applyFill="1" applyBorder="1" applyAlignment="1">
      <alignment vertical="center" wrapText="1"/>
    </xf>
    <xf numFmtId="0" fontId="43" fillId="0" borderId="26" xfId="3" applyFont="1" applyFill="1" applyBorder="1" applyAlignment="1">
      <alignment horizontal="left" vertical="top"/>
    </xf>
    <xf numFmtId="0" fontId="43" fillId="0" borderId="0" xfId="3" applyFont="1" applyFill="1" applyBorder="1" applyAlignment="1">
      <alignment horizontal="left" vertical="top"/>
    </xf>
    <xf numFmtId="0" fontId="112" fillId="0" borderId="28" xfId="3" applyFont="1" applyFill="1" applyBorder="1" applyAlignment="1">
      <alignment vertical="center" wrapText="1"/>
    </xf>
    <xf numFmtId="0" fontId="112" fillId="0" borderId="28" xfId="3" applyFont="1" applyFill="1" applyBorder="1" applyAlignment="1">
      <alignment vertical="center"/>
    </xf>
    <xf numFmtId="0" fontId="112" fillId="0" borderId="31" xfId="3" applyFont="1" applyFill="1" applyBorder="1" applyAlignment="1">
      <alignment vertical="center"/>
    </xf>
    <xf numFmtId="0" fontId="112" fillId="0" borderId="28" xfId="3" applyFont="1" applyFill="1" applyBorder="1" applyAlignment="1">
      <alignment horizontal="center" vertical="center"/>
    </xf>
    <xf numFmtId="0" fontId="35" fillId="0" borderId="28" xfId="3" applyFont="1" applyFill="1" applyBorder="1" applyAlignment="1">
      <alignment horizontal="right" vertical="center"/>
    </xf>
    <xf numFmtId="0" fontId="35" fillId="0" borderId="29" xfId="3" applyFont="1" applyFill="1" applyBorder="1" applyAlignment="1">
      <alignment vertical="center"/>
    </xf>
    <xf numFmtId="0" fontId="2" fillId="0" borderId="0" xfId="3" applyFont="1" applyAlignment="1">
      <alignment horizontal="left" vertical="center" wrapText="1"/>
    </xf>
    <xf numFmtId="0" fontId="15" fillId="0" borderId="0" xfId="3" applyFont="1" applyFill="1" applyAlignment="1">
      <alignment horizontal="left" vertical="center" wrapText="1"/>
    </xf>
    <xf numFmtId="0" fontId="2" fillId="0" borderId="0" xfId="3" applyNumberFormat="1" applyFont="1" applyAlignment="1">
      <alignment horizontal="left" vertical="top" wrapText="1"/>
    </xf>
    <xf numFmtId="0" fontId="0" fillId="0" borderId="0" xfId="0">
      <alignment vertical="center"/>
    </xf>
    <xf numFmtId="0" fontId="15" fillId="0" borderId="0" xfId="2" applyFont="1" applyAlignment="1">
      <alignment horizontal="center" vertical="center" shrinkToFit="1"/>
    </xf>
    <xf numFmtId="0" fontId="21" fillId="0" borderId="0" xfId="2" applyFont="1" applyAlignment="1">
      <alignment horizontal="center" vertical="top"/>
    </xf>
    <xf numFmtId="0" fontId="15" fillId="0" borderId="2"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xf>
    <xf numFmtId="178" fontId="18" fillId="0" borderId="19" xfId="2" applyNumberFormat="1" applyFont="1" applyBorder="1" applyAlignment="1">
      <alignment vertical="center"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0" fontId="20" fillId="0" borderId="0" xfId="2" applyFont="1" applyAlignment="1">
      <alignment vertical="center" shrinkToFit="1"/>
    </xf>
    <xf numFmtId="0" fontId="18" fillId="0" borderId="0" xfId="2" applyFont="1" applyAlignment="1">
      <alignment horizontal="center" vertical="center" wrapText="1"/>
    </xf>
    <xf numFmtId="0" fontId="15" fillId="0" borderId="1" xfId="2" applyFont="1" applyBorder="1" applyAlignment="1">
      <alignment horizontal="center" vertical="center"/>
    </xf>
    <xf numFmtId="0" fontId="20" fillId="0" borderId="0" xfId="0" applyFont="1" applyAlignment="1"/>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2"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0" fillId="0" borderId="0" xfId="0" applyAlignment="1">
      <alignment horizontal="left" vertical="top" wrapText="1"/>
    </xf>
    <xf numFmtId="0" fontId="2" fillId="0" borderId="0" xfId="0" applyFont="1" applyAlignment="1">
      <alignment horizontal="left" vertical="center"/>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18" fillId="0" borderId="0" xfId="2" applyFont="1" applyAlignment="1">
      <alignment horizontal="center" vertical="center"/>
    </xf>
    <xf numFmtId="0" fontId="39" fillId="0" borderId="0" xfId="0" applyFont="1" applyAlignment="1">
      <alignment horizontal="center" vertical="center"/>
    </xf>
    <xf numFmtId="0" fontId="15" fillId="0" borderId="0" xfId="3" applyFont="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vertical="center"/>
    </xf>
    <xf numFmtId="0" fontId="43" fillId="0" borderId="23" xfId="3" applyFont="1" applyBorder="1" applyAlignment="1">
      <alignment horizontal="left" vertical="center"/>
    </xf>
    <xf numFmtId="188" fontId="15" fillId="0" borderId="0" xfId="2" applyNumberFormat="1" applyFont="1" applyAlignment="1">
      <alignment horizontal="left" vertical="center"/>
    </xf>
    <xf numFmtId="179" fontId="20" fillId="0" borderId="0" xfId="2" applyNumberFormat="1" applyFont="1" applyAlignment="1">
      <alignment horizontal="center" vertical="center" wrapText="1"/>
    </xf>
    <xf numFmtId="0" fontId="15" fillId="0" borderId="0" xfId="2" applyFont="1" applyAlignment="1">
      <alignment horizontal="left" vertical="center" shrinkToFit="1"/>
    </xf>
    <xf numFmtId="49" fontId="15" fillId="0" borderId="0" xfId="2" applyNumberFormat="1" applyFont="1" applyAlignment="1">
      <alignment horizontal="left" vertical="center" wrapText="1"/>
    </xf>
    <xf numFmtId="0" fontId="15" fillId="0" borderId="0" xfId="2" applyFont="1" applyAlignment="1">
      <alignment horizontal="right" vertical="center"/>
    </xf>
    <xf numFmtId="177" fontId="15" fillId="0" borderId="0" xfId="2" applyNumberFormat="1" applyFont="1" applyAlignment="1">
      <alignment horizontal="right" vertical="center"/>
    </xf>
    <xf numFmtId="0" fontId="15" fillId="0" borderId="24" xfId="2" applyFont="1" applyBorder="1" applyAlignment="1">
      <alignment horizontal="center" vertical="center"/>
    </xf>
    <xf numFmtId="178" fontId="18" fillId="0" borderId="22" xfId="2" applyNumberFormat="1" applyFont="1" applyBorder="1" applyAlignment="1">
      <alignment vertical="center" shrinkToFit="1"/>
    </xf>
    <xf numFmtId="0" fontId="15" fillId="0" borderId="22" xfId="2" applyFont="1" applyBorder="1" applyAlignment="1">
      <alignment horizontal="left" vertical="center"/>
    </xf>
    <xf numFmtId="0" fontId="15" fillId="0" borderId="23" xfId="2" applyFont="1" applyBorder="1" applyAlignment="1">
      <alignment horizontal="left" vertical="center"/>
    </xf>
    <xf numFmtId="177" fontId="18" fillId="0" borderId="24" xfId="2" applyNumberFormat="1" applyFont="1" applyBorder="1" applyAlignment="1">
      <alignment horizontal="center" vertical="center" shrinkToFit="1"/>
    </xf>
    <xf numFmtId="0" fontId="15" fillId="0" borderId="26" xfId="2" applyFont="1" applyBorder="1" applyAlignment="1">
      <alignment horizontal="center" vertical="center"/>
    </xf>
    <xf numFmtId="0" fontId="15" fillId="0" borderId="27" xfId="2" applyFont="1" applyBorder="1" applyAlignment="1">
      <alignment horizontal="right" vertical="center"/>
    </xf>
    <xf numFmtId="0" fontId="15" fillId="0" borderId="27" xfId="2" applyFont="1" applyBorder="1" applyAlignment="1">
      <alignment horizontal="center" vertical="center"/>
    </xf>
    <xf numFmtId="178" fontId="18" fillId="0" borderId="25" xfId="2" applyNumberFormat="1" applyFont="1" applyBorder="1" applyAlignment="1">
      <alignment vertical="center" shrinkToFit="1"/>
    </xf>
    <xf numFmtId="0" fontId="15" fillId="0" borderId="25" xfId="2" applyFont="1" applyBorder="1" applyAlignment="1">
      <alignment horizontal="left" vertical="center"/>
    </xf>
    <xf numFmtId="0" fontId="15" fillId="0" borderId="26" xfId="2" applyFont="1" applyBorder="1" applyAlignment="1">
      <alignment horizontal="left" vertical="center"/>
    </xf>
    <xf numFmtId="177" fontId="18" fillId="0" borderId="27" xfId="2" applyNumberFormat="1" applyFont="1" applyBorder="1" applyAlignment="1">
      <alignment horizontal="center" vertical="center" shrinkToFit="1"/>
    </xf>
    <xf numFmtId="0" fontId="15" fillId="0" borderId="29" xfId="2" applyFont="1" applyBorder="1" applyAlignment="1">
      <alignment horizontal="right" vertical="center"/>
    </xf>
    <xf numFmtId="0" fontId="15" fillId="0" borderId="29" xfId="2" applyFont="1" applyBorder="1" applyAlignment="1">
      <alignment horizontal="center" vertical="center"/>
    </xf>
    <xf numFmtId="178" fontId="18" fillId="0" borderId="2" xfId="2" applyNumberFormat="1" applyFont="1" applyBorder="1" applyAlignment="1">
      <alignment vertical="center" shrinkToFit="1"/>
    </xf>
    <xf numFmtId="0" fontId="15" fillId="0" borderId="2" xfId="2" applyFont="1" applyBorder="1" applyAlignment="1">
      <alignment horizontal="left" vertical="center"/>
    </xf>
    <xf numFmtId="0" fontId="15" fillId="0" borderId="28" xfId="2" applyFont="1" applyBorder="1" applyAlignment="1">
      <alignment horizontal="left" vertical="center"/>
    </xf>
    <xf numFmtId="177" fontId="18" fillId="0" borderId="29" xfId="2" applyNumberFormat="1" applyFont="1" applyBorder="1" applyAlignment="1">
      <alignment horizontal="center" vertical="center" shrinkToFit="1"/>
    </xf>
    <xf numFmtId="0" fontId="15" fillId="0" borderId="31" xfId="2" applyFont="1" applyBorder="1" applyAlignment="1">
      <alignment horizontal="right" vertical="center"/>
    </xf>
    <xf numFmtId="177" fontId="15" fillId="0" borderId="31" xfId="2" applyNumberFormat="1" applyFont="1" applyBorder="1" applyAlignment="1">
      <alignment horizontal="right" vertical="center"/>
    </xf>
    <xf numFmtId="177" fontId="20" fillId="0" borderId="22" xfId="2" applyNumberFormat="1" applyFont="1" applyBorder="1" applyAlignment="1">
      <alignment vertical="center" wrapText="1"/>
    </xf>
    <xf numFmtId="0" fontId="22" fillId="0" borderId="0" xfId="5" applyFont="1" applyAlignment="1">
      <alignment horizontal="center" vertical="center"/>
    </xf>
    <xf numFmtId="0" fontId="22" fillId="0" borderId="0" xfId="5" applyFont="1" applyAlignment="1">
      <alignment horizontal="left"/>
    </xf>
    <xf numFmtId="49" fontId="22" fillId="0" borderId="46" xfId="5" applyNumberFormat="1" applyFont="1" applyBorder="1" applyAlignment="1">
      <alignment horizontal="left"/>
    </xf>
    <xf numFmtId="49" fontId="22" fillId="0" borderId="241" xfId="5" applyNumberFormat="1" applyFont="1" applyBorder="1" applyAlignment="1">
      <alignment horizontal="left"/>
    </xf>
    <xf numFmtId="49" fontId="22" fillId="0" borderId="242" xfId="5" applyNumberFormat="1" applyFont="1" applyBorder="1" applyAlignment="1">
      <alignment horizontal="left"/>
    </xf>
    <xf numFmtId="49" fontId="22" fillId="0" borderId="43" xfId="5" applyNumberFormat="1" applyFont="1" applyBorder="1" applyAlignment="1">
      <alignment horizontal="left"/>
    </xf>
    <xf numFmtId="49" fontId="22" fillId="0" borderId="243" xfId="5" applyNumberFormat="1" applyFont="1" applyBorder="1" applyAlignment="1">
      <alignment horizontal="left"/>
    </xf>
    <xf numFmtId="49" fontId="22" fillId="0" borderId="0" xfId="5" applyNumberFormat="1" applyFont="1" applyAlignment="1">
      <alignment horizontal="left"/>
    </xf>
    <xf numFmtId="0" fontId="10" fillId="0" borderId="0" xfId="5" applyFont="1" applyAlignment="1">
      <alignment horizontal="left" vertical="top"/>
    </xf>
    <xf numFmtId="0" fontId="9" fillId="0" borderId="0" xfId="5" applyFont="1" applyAlignment="1">
      <alignment horizontal="left" vertical="top"/>
    </xf>
    <xf numFmtId="0" fontId="22" fillId="0" borderId="0" xfId="5" applyFont="1" applyAlignment="1">
      <alignment horizontal="distributed"/>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xf>
    <xf numFmtId="0" fontId="9" fillId="0" borderId="41" xfId="5" applyFont="1" applyBorder="1" applyAlignment="1">
      <alignment vertical="center" wrapText="1"/>
    </xf>
    <xf numFmtId="0" fontId="9" fillId="0" borderId="244" xfId="5" applyFont="1" applyBorder="1" applyAlignment="1">
      <alignment vertical="center" wrapText="1"/>
    </xf>
    <xf numFmtId="0" fontId="9" fillId="0" borderId="242" xfId="5" applyFont="1" applyBorder="1" applyAlignment="1">
      <alignment vertical="center" wrapText="1"/>
    </xf>
    <xf numFmtId="0" fontId="9" fillId="0" borderId="42" xfId="5" applyFont="1" applyBorder="1" applyAlignment="1">
      <alignment vertical="center" wrapText="1"/>
    </xf>
    <xf numFmtId="0" fontId="22" fillId="0" borderId="41" xfId="5" applyFont="1" applyBorder="1" applyAlignment="1">
      <alignment horizontal="right" vertical="center"/>
    </xf>
    <xf numFmtId="0" fontId="22" fillId="3" borderId="21" xfId="5" applyFont="1" applyFill="1" applyBorder="1" applyAlignment="1">
      <alignment horizontal="center" vertical="center"/>
    </xf>
    <xf numFmtId="0" fontId="22" fillId="3" borderId="20" xfId="5" applyFont="1" applyFill="1" applyBorder="1" applyAlignment="1">
      <alignment horizontal="center" vertical="center"/>
    </xf>
    <xf numFmtId="0" fontId="9" fillId="0" borderId="68" xfId="5" applyFont="1" applyBorder="1" applyAlignment="1">
      <alignment vertical="center" wrapText="1"/>
    </xf>
    <xf numFmtId="0" fontId="9" fillId="0" borderId="186" xfId="5" applyFont="1" applyBorder="1" applyAlignment="1">
      <alignment vertical="center" wrapText="1"/>
    </xf>
    <xf numFmtId="0" fontId="9" fillId="0" borderId="54" xfId="5" applyFont="1" applyBorder="1" applyAlignment="1">
      <alignment vertical="center" wrapText="1"/>
    </xf>
    <xf numFmtId="0" fontId="9" fillId="0" borderId="50" xfId="5" applyFont="1" applyBorder="1" applyAlignment="1">
      <alignment vertical="center" wrapText="1"/>
    </xf>
    <xf numFmtId="0" fontId="9" fillId="0" borderId="47" xfId="5" applyFont="1" applyBorder="1" applyAlignment="1">
      <alignment vertical="center" wrapText="1"/>
    </xf>
    <xf numFmtId="0" fontId="9" fillId="0" borderId="245" xfId="5" applyFont="1" applyBorder="1" applyAlignment="1">
      <alignment vertical="center" wrapText="1"/>
    </xf>
    <xf numFmtId="0" fontId="9" fillId="0" borderId="246" xfId="5" applyFont="1" applyBorder="1" applyAlignment="1">
      <alignment vertical="center" wrapText="1"/>
    </xf>
    <xf numFmtId="0" fontId="9" fillId="0" borderId="51" xfId="5" applyFont="1" applyBorder="1" applyAlignment="1">
      <alignment vertical="center" wrapText="1"/>
    </xf>
    <xf numFmtId="0" fontId="9" fillId="0" borderId="46" xfId="5" applyFont="1" applyBorder="1" applyAlignment="1">
      <alignment vertical="center" wrapText="1"/>
    </xf>
    <xf numFmtId="0" fontId="9" fillId="0" borderId="247" xfId="5" applyFont="1" applyBorder="1" applyAlignment="1">
      <alignment vertical="center" wrapText="1"/>
    </xf>
    <xf numFmtId="0" fontId="9" fillId="0" borderId="53" xfId="5" applyFont="1" applyBorder="1" applyAlignment="1">
      <alignment vertical="center" wrapText="1"/>
    </xf>
    <xf numFmtId="0" fontId="9" fillId="0" borderId="44" xfId="5" applyFont="1" applyBorder="1" applyAlignment="1">
      <alignment vertical="center" wrapText="1"/>
    </xf>
    <xf numFmtId="0" fontId="9" fillId="0" borderId="52" xfId="5" applyFont="1" applyBorder="1" applyAlignment="1">
      <alignment vertical="center" wrapText="1"/>
    </xf>
    <xf numFmtId="0" fontId="9" fillId="0" borderId="56" xfId="5" applyFont="1" applyBorder="1" applyAlignment="1">
      <alignment vertical="center" wrapText="1"/>
    </xf>
    <xf numFmtId="0" fontId="9" fillId="0" borderId="45" xfId="5" applyFont="1" applyBorder="1" applyAlignment="1">
      <alignment vertical="center" wrapText="1"/>
    </xf>
    <xf numFmtId="0" fontId="9" fillId="0" borderId="48" xfId="5" applyFont="1" applyBorder="1" applyAlignment="1">
      <alignment vertical="center" wrapText="1"/>
    </xf>
    <xf numFmtId="0" fontId="9" fillId="0" borderId="49" xfId="5" applyFont="1" applyBorder="1" applyAlignment="1">
      <alignment vertical="center" wrapText="1"/>
    </xf>
    <xf numFmtId="0" fontId="9" fillId="0" borderId="0" xfId="5" applyFont="1" applyAlignment="1">
      <alignment vertical="center" wrapText="1"/>
    </xf>
    <xf numFmtId="0" fontId="9" fillId="0" borderId="15" xfId="5" applyFont="1" applyBorder="1" applyAlignment="1">
      <alignment vertical="center" wrapText="1"/>
    </xf>
    <xf numFmtId="0" fontId="22" fillId="0" borderId="0" xfId="5" applyFont="1" applyAlignment="1">
      <alignment horizontal="left" vertical="top" wrapText="1"/>
    </xf>
    <xf numFmtId="0" fontId="19" fillId="0" borderId="1" xfId="2" applyFont="1" applyBorder="1" applyAlignment="1">
      <alignment horizontal="left" wrapText="1"/>
    </xf>
    <xf numFmtId="0" fontId="15" fillId="0" borderId="1" xfId="2" applyFont="1" applyBorder="1" applyAlignment="1">
      <alignment horizontal="center" vertical="center" wrapText="1" shrinkToFit="1"/>
    </xf>
    <xf numFmtId="0" fontId="22" fillId="0" borderId="0" xfId="3" applyFont="1">
      <alignment vertical="center"/>
    </xf>
    <xf numFmtId="0" fontId="5" fillId="0" borderId="0" xfId="3" applyFont="1">
      <alignment vertical="center"/>
    </xf>
    <xf numFmtId="0" fontId="5" fillId="0" borderId="0" xfId="3" applyFont="1" applyAlignment="1">
      <alignment horizontal="center" vertical="center"/>
    </xf>
    <xf numFmtId="0" fontId="22" fillId="0" borderId="0" xfId="3" applyFont="1" applyAlignment="1">
      <alignment horizontal="right" vertical="center"/>
    </xf>
    <xf numFmtId="0" fontId="5" fillId="0" borderId="0" xfId="3" applyFont="1" applyAlignment="1">
      <alignment horizontal="left" vertical="center"/>
    </xf>
    <xf numFmtId="0" fontId="22" fillId="0" borderId="31" xfId="3" applyFont="1" applyBorder="1" applyAlignment="1">
      <alignment horizontal="center" vertical="center"/>
    </xf>
    <xf numFmtId="0" fontId="22" fillId="3" borderId="1" xfId="3" applyFont="1" applyFill="1" applyBorder="1" applyAlignment="1">
      <alignment horizontal="center" vertical="center" wrapText="1" shrinkToFit="1"/>
    </xf>
    <xf numFmtId="0" fontId="22" fillId="3" borderId="1" xfId="3" applyFont="1" applyFill="1" applyBorder="1" applyAlignment="1">
      <alignment horizontal="center" vertical="center" wrapText="1"/>
    </xf>
    <xf numFmtId="0" fontId="22" fillId="3" borderId="2" xfId="3" applyFont="1" applyFill="1" applyBorder="1" applyAlignment="1">
      <alignment horizontal="center" vertical="center" wrapText="1"/>
    </xf>
    <xf numFmtId="0" fontId="22" fillId="0" borderId="15" xfId="3" applyFont="1" applyBorder="1">
      <alignment vertical="center"/>
    </xf>
    <xf numFmtId="0" fontId="55" fillId="0" borderId="0" xfId="4" applyFont="1">
      <alignment vertical="center"/>
    </xf>
    <xf numFmtId="0" fontId="54" fillId="0" borderId="0" xfId="4" applyFont="1" applyAlignment="1">
      <alignment horizontal="center" vertical="center"/>
    </xf>
    <xf numFmtId="0" fontId="47" fillId="0" borderId="0" xfId="4" applyFont="1" applyAlignment="1">
      <alignment vertical="top"/>
    </xf>
    <xf numFmtId="0" fontId="55" fillId="0" borderId="0" xfId="4" applyFont="1" applyAlignment="1">
      <alignment horizontal="left"/>
    </xf>
    <xf numFmtId="0" fontId="55" fillId="0" borderId="31" xfId="4" applyFont="1" applyBorder="1">
      <alignment vertical="center"/>
    </xf>
    <xf numFmtId="0" fontId="55" fillId="3" borderId="22" xfId="4" applyFont="1" applyFill="1" applyBorder="1" applyAlignment="1">
      <alignment horizontal="center" vertical="center"/>
    </xf>
    <xf numFmtId="0" fontId="55" fillId="3" borderId="25" xfId="4" applyFont="1" applyFill="1" applyBorder="1" applyAlignment="1">
      <alignment horizontal="center"/>
    </xf>
    <xf numFmtId="0" fontId="55" fillId="3" borderId="25" xfId="4" applyFont="1" applyFill="1" applyBorder="1" applyAlignment="1">
      <alignment horizontal="center" vertical="top"/>
    </xf>
    <xf numFmtId="0" fontId="55" fillId="3" borderId="2" xfId="4" applyFont="1" applyFill="1" applyBorder="1" applyAlignment="1">
      <alignment horizontal="center" vertical="center"/>
    </xf>
    <xf numFmtId="0" fontId="55" fillId="0" borderId="21" xfId="4" applyFont="1" applyBorder="1">
      <alignment vertical="center"/>
    </xf>
    <xf numFmtId="0" fontId="55" fillId="3" borderId="196" xfId="4" applyFont="1" applyFill="1" applyBorder="1" applyAlignment="1">
      <alignment horizontal="center" vertical="center"/>
    </xf>
    <xf numFmtId="0" fontId="55" fillId="3" borderId="197" xfId="4" applyFont="1" applyFill="1" applyBorder="1" applyAlignment="1">
      <alignment horizontal="center" vertical="center"/>
    </xf>
    <xf numFmtId="0" fontId="55" fillId="3" borderId="198" xfId="4" applyFont="1" applyFill="1" applyBorder="1" applyAlignment="1">
      <alignment vertical="center" shrinkToFit="1"/>
    </xf>
    <xf numFmtId="0" fontId="55" fillId="3" borderId="196" xfId="4" applyFont="1" applyFill="1" applyBorder="1">
      <alignment vertical="center"/>
    </xf>
    <xf numFmtId="0" fontId="55" fillId="3" borderId="198" xfId="4" applyFont="1" applyFill="1" applyBorder="1">
      <alignment vertical="center"/>
    </xf>
    <xf numFmtId="0" fontId="55" fillId="3" borderId="201" xfId="4" applyFont="1" applyFill="1" applyBorder="1">
      <alignment vertical="center"/>
    </xf>
    <xf numFmtId="0" fontId="55" fillId="3" borderId="202" xfId="4" applyFont="1" applyFill="1" applyBorder="1" applyAlignment="1">
      <alignment horizontal="center" vertical="center"/>
    </xf>
    <xf numFmtId="0" fontId="55" fillId="3" borderId="202" xfId="4" applyFont="1" applyFill="1" applyBorder="1" applyAlignment="1">
      <alignment horizontal="center" vertical="center" shrinkToFit="1"/>
    </xf>
    <xf numFmtId="0" fontId="55" fillId="3" borderId="203" xfId="4" applyFont="1" applyFill="1" applyBorder="1">
      <alignment vertical="center"/>
    </xf>
    <xf numFmtId="0" fontId="47" fillId="0" borderId="206" xfId="4" applyFont="1" applyBorder="1" applyAlignment="1">
      <alignment horizontal="right" vertical="top"/>
    </xf>
    <xf numFmtId="0" fontId="47" fillId="0" borderId="207" xfId="4" applyFont="1" applyBorder="1" applyAlignment="1">
      <alignment horizontal="right" vertical="top"/>
    </xf>
    <xf numFmtId="0" fontId="47" fillId="0" borderId="208" xfId="4" applyFont="1" applyBorder="1" applyAlignment="1">
      <alignment horizontal="right" vertical="top"/>
    </xf>
    <xf numFmtId="0" fontId="47" fillId="0" borderId="23" xfId="4" applyFont="1" applyBorder="1" applyAlignment="1">
      <alignment horizontal="right" vertical="top"/>
    </xf>
    <xf numFmtId="0" fontId="47" fillId="0" borderId="195" xfId="4" applyFont="1" applyBorder="1" applyAlignment="1">
      <alignment horizontal="right" vertical="top"/>
    </xf>
    <xf numFmtId="49" fontId="47" fillId="0" borderId="201" xfId="4" applyNumberFormat="1" applyFont="1" applyBorder="1" applyAlignment="1">
      <alignment horizontal="center" vertical="top"/>
    </xf>
    <xf numFmtId="49" fontId="47" fillId="0" borderId="203" xfId="4" applyNumberFormat="1" applyFont="1" applyBorder="1" applyAlignment="1">
      <alignment horizontal="center" vertical="top"/>
    </xf>
    <xf numFmtId="49" fontId="47" fillId="0" borderId="28" xfId="4" applyNumberFormat="1" applyFont="1" applyBorder="1" applyAlignment="1">
      <alignment horizontal="center" vertical="top"/>
    </xf>
    <xf numFmtId="49" fontId="47" fillId="0" borderId="205" xfId="4" applyNumberFormat="1" applyFont="1" applyBorder="1" applyAlignment="1">
      <alignment horizontal="center" vertical="top"/>
    </xf>
    <xf numFmtId="0" fontId="47" fillId="0" borderId="213" xfId="4" applyFont="1" applyBorder="1" applyAlignment="1">
      <alignment horizontal="right" vertical="top"/>
    </xf>
    <xf numFmtId="0" fontId="47" fillId="0" borderId="27" xfId="4" applyFont="1" applyBorder="1" applyAlignment="1">
      <alignment horizontal="right" vertical="top"/>
    </xf>
    <xf numFmtId="49" fontId="47" fillId="0" borderId="204" xfId="4" applyNumberFormat="1" applyFont="1" applyBorder="1" applyAlignment="1">
      <alignment horizontal="center" vertical="top"/>
    </xf>
    <xf numFmtId="49" fontId="47" fillId="0" borderId="29" xfId="4" applyNumberFormat="1" applyFont="1" applyBorder="1" applyAlignment="1">
      <alignment horizontal="center" vertical="top"/>
    </xf>
    <xf numFmtId="0" fontId="55" fillId="0" borderId="15" xfId="4" applyFont="1" applyBorder="1">
      <alignment vertical="center"/>
    </xf>
    <xf numFmtId="0" fontId="55" fillId="0" borderId="23" xfId="4" applyFont="1" applyBorder="1" applyAlignment="1"/>
    <xf numFmtId="0" fontId="55" fillId="0" borderId="31" xfId="4" applyFont="1" applyBorder="1" applyAlignment="1"/>
    <xf numFmtId="0" fontId="55" fillId="0" borderId="24" xfId="4" applyFont="1" applyBorder="1">
      <alignment vertical="center"/>
    </xf>
    <xf numFmtId="0" fontId="55" fillId="0" borderId="26" xfId="4" applyFont="1" applyBorder="1">
      <alignment vertical="center"/>
    </xf>
    <xf numFmtId="0" fontId="55" fillId="0" borderId="27" xfId="4" applyFont="1" applyBorder="1">
      <alignment vertical="center"/>
    </xf>
    <xf numFmtId="0" fontId="55" fillId="0" borderId="26" xfId="4" applyFont="1" applyBorder="1" applyAlignment="1"/>
    <xf numFmtId="0" fontId="55" fillId="0" borderId="0" xfId="4" applyFont="1" applyAlignment="1">
      <alignment horizontal="right" vertical="center"/>
    </xf>
    <xf numFmtId="0" fontId="55" fillId="0" borderId="29" xfId="4" applyFont="1" applyBorder="1">
      <alignment vertical="center"/>
    </xf>
    <xf numFmtId="0" fontId="55" fillId="0" borderId="0" xfId="4" applyFont="1" applyAlignment="1">
      <alignment horizontal="center" vertical="center"/>
    </xf>
    <xf numFmtId="0" fontId="48" fillId="0" borderId="0" xfId="4" applyFont="1">
      <alignment vertical="center"/>
    </xf>
    <xf numFmtId="0" fontId="55" fillId="0" borderId="0" xfId="4" applyFont="1" applyAlignment="1">
      <alignment horizontal="left" vertical="center"/>
    </xf>
    <xf numFmtId="0" fontId="47" fillId="0" borderId="22" xfId="4" applyFont="1" applyBorder="1" applyAlignment="1">
      <alignment horizontal="right" vertical="top"/>
    </xf>
    <xf numFmtId="0" fontId="47" fillId="0" borderId="0" xfId="4" applyFont="1" applyAlignment="1">
      <alignment horizontal="right" vertical="top"/>
    </xf>
    <xf numFmtId="49" fontId="47" fillId="0" borderId="202" xfId="4" applyNumberFormat="1" applyFont="1" applyBorder="1" applyAlignment="1">
      <alignment horizontal="center" vertical="top"/>
    </xf>
    <xf numFmtId="49" fontId="47" fillId="0" borderId="2" xfId="4" applyNumberFormat="1" applyFont="1" applyBorder="1" applyAlignment="1">
      <alignment horizontal="center" vertical="top"/>
    </xf>
    <xf numFmtId="0" fontId="47" fillId="0" borderId="0" xfId="4" applyFont="1" applyAlignment="1">
      <alignment horizontal="center" vertical="top"/>
    </xf>
    <xf numFmtId="0" fontId="47" fillId="0" borderId="0" xfId="4" applyFont="1" applyAlignment="1">
      <alignment horizontal="left" vertical="center"/>
    </xf>
    <xf numFmtId="0" fontId="13" fillId="0" borderId="3" xfId="1" applyFill="1" applyBorder="1" applyAlignment="1" applyProtection="1">
      <alignment horizontal="center" vertical="center"/>
    </xf>
    <xf numFmtId="0" fontId="2" fillId="0" borderId="41" xfId="0" applyFont="1" applyBorder="1" applyAlignment="1" applyProtection="1">
      <alignment horizontal="center" vertical="center"/>
      <protection locked="0"/>
    </xf>
    <xf numFmtId="0" fontId="73" fillId="0" borderId="0" xfId="0" applyFont="1">
      <alignment vertical="center"/>
    </xf>
    <xf numFmtId="0" fontId="55" fillId="0" borderId="0" xfId="0" applyFont="1">
      <alignment vertical="center"/>
    </xf>
    <xf numFmtId="0" fontId="114" fillId="0" borderId="0" xfId="0" applyFont="1">
      <alignment vertical="center"/>
    </xf>
    <xf numFmtId="0" fontId="115" fillId="0" borderId="0" xfId="0" applyFo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73" fillId="0" borderId="0" xfId="0" applyFont="1" applyAlignment="1">
      <alignment horizontal="center" vertical="center"/>
    </xf>
    <xf numFmtId="0" fontId="0" fillId="0" borderId="0" xfId="0" applyAlignment="1">
      <alignment horizontal="center" vertical="center" wrapText="1"/>
    </xf>
    <xf numFmtId="0" fontId="47" fillId="0" borderId="23" xfId="0" applyFont="1" applyBorder="1">
      <alignment vertical="center"/>
    </xf>
    <xf numFmtId="0" fontId="48" fillId="0" borderId="15" xfId="0" applyFont="1" applyBorder="1" applyAlignment="1">
      <alignment horizontal="left" vertical="center" wrapText="1"/>
    </xf>
    <xf numFmtId="0" fontId="97" fillId="0" borderId="0" xfId="0" applyFont="1">
      <alignment vertical="center"/>
    </xf>
    <xf numFmtId="0" fontId="47" fillId="0" borderId="26" xfId="0" applyFont="1" applyBorder="1">
      <alignment vertical="center"/>
    </xf>
    <xf numFmtId="0" fontId="116" fillId="0" borderId="0" xfId="0" applyFont="1">
      <alignment vertical="center"/>
    </xf>
    <xf numFmtId="0" fontId="48" fillId="0" borderId="0" xfId="0" applyFont="1">
      <alignment vertical="center"/>
    </xf>
    <xf numFmtId="0" fontId="48" fillId="0" borderId="31" xfId="0" applyFont="1" applyBorder="1">
      <alignment vertical="center"/>
    </xf>
    <xf numFmtId="0" fontId="48" fillId="0" borderId="31" xfId="0" applyFont="1" applyBorder="1" applyAlignment="1">
      <alignment horizontal="center" vertical="center"/>
    </xf>
    <xf numFmtId="0" fontId="48" fillId="0" borderId="93" xfId="0" applyFont="1" applyBorder="1">
      <alignment vertical="center"/>
    </xf>
    <xf numFmtId="0" fontId="48" fillId="0" borderId="145" xfId="0" applyFont="1" applyBorder="1" applyAlignment="1">
      <alignment horizontal="center" vertical="center"/>
    </xf>
    <xf numFmtId="0" fontId="48" fillId="0" borderId="76" xfId="0" applyFont="1" applyBorder="1" applyAlignment="1">
      <alignment horizontal="center" vertical="center"/>
    </xf>
    <xf numFmtId="0" fontId="48" fillId="0" borderId="23" xfId="0" applyFont="1" applyBorder="1">
      <alignment vertical="center"/>
    </xf>
    <xf numFmtId="0" fontId="48" fillId="0" borderId="26" xfId="0" applyFont="1" applyBorder="1">
      <alignment vertical="center"/>
    </xf>
    <xf numFmtId="0" fontId="48" fillId="0" borderId="26" xfId="0" applyFont="1" applyBorder="1" applyAlignment="1">
      <alignment horizontal="right" vertical="center"/>
    </xf>
    <xf numFmtId="0" fontId="48" fillId="0" borderId="27" xfId="0" applyFont="1" applyBorder="1">
      <alignment vertical="center"/>
    </xf>
    <xf numFmtId="0" fontId="48" fillId="0" borderId="2" xfId="0" applyFont="1" applyBorder="1">
      <alignment vertical="center"/>
    </xf>
    <xf numFmtId="0" fontId="48" fillId="0" borderId="19" xfId="0" applyFont="1" applyBorder="1">
      <alignment vertical="center"/>
    </xf>
    <xf numFmtId="0" fontId="48" fillId="0" borderId="21" xfId="0" applyFont="1" applyBorder="1">
      <alignment vertical="center"/>
    </xf>
    <xf numFmtId="0" fontId="48" fillId="0" borderId="79" xfId="0" applyFont="1" applyBorder="1">
      <alignment vertical="center"/>
    </xf>
    <xf numFmtId="0" fontId="48" fillId="0" borderId="21" xfId="0" applyFont="1" applyBorder="1" applyAlignment="1">
      <alignment horizontal="center" vertical="center"/>
    </xf>
    <xf numFmtId="0" fontId="48" fillId="0" borderId="79" xfId="0" applyFont="1" applyBorder="1" applyAlignment="1">
      <alignment horizontal="center" vertical="center"/>
    </xf>
    <xf numFmtId="0" fontId="47" fillId="0" borderId="28" xfId="0" applyFont="1" applyBorder="1">
      <alignment vertical="center"/>
    </xf>
    <xf numFmtId="0" fontId="48" fillId="0" borderId="28" xfId="0" applyFont="1" applyBorder="1">
      <alignment vertical="center"/>
    </xf>
    <xf numFmtId="0" fontId="48" fillId="0" borderId="29" xfId="0" applyFont="1" applyBorder="1">
      <alignment vertical="center"/>
    </xf>
    <xf numFmtId="0" fontId="48" fillId="0" borderId="17" xfId="0" applyFont="1" applyBorder="1" applyAlignment="1">
      <alignment horizontal="center" vertical="center"/>
    </xf>
    <xf numFmtId="0" fontId="48" fillId="0" borderId="45" xfId="0" applyFont="1" applyBorder="1" applyAlignment="1">
      <alignment horizontal="center" vertical="center"/>
    </xf>
    <xf numFmtId="0" fontId="117" fillId="0" borderId="0" xfId="0" applyFont="1" applyAlignment="1">
      <alignment horizontal="right" vertical="center"/>
    </xf>
    <xf numFmtId="0" fontId="48" fillId="0" borderId="0" xfId="0" applyFont="1" applyAlignment="1">
      <alignment horizontal="center" vertical="center"/>
    </xf>
    <xf numFmtId="0" fontId="117" fillId="0" borderId="214" xfId="0" applyFont="1" applyBorder="1" applyAlignment="1">
      <alignment horizontal="right" vertical="center" shrinkToFit="1"/>
    </xf>
    <xf numFmtId="0" fontId="117" fillId="0" borderId="0" xfId="0" applyFont="1" applyAlignment="1">
      <alignment horizontal="right" vertical="center" shrinkToFit="1"/>
    </xf>
    <xf numFmtId="0" fontId="48" fillId="0" borderId="27" xfId="0" applyFont="1" applyBorder="1" applyAlignment="1">
      <alignment horizontal="center" vertical="center" shrinkToFit="1"/>
    </xf>
    <xf numFmtId="0" fontId="117" fillId="0" borderId="55" xfId="0" applyFont="1" applyBorder="1" applyAlignment="1">
      <alignment horizontal="right" vertical="center" shrinkToFit="1"/>
    </xf>
    <xf numFmtId="0" fontId="48" fillId="0" borderId="15" xfId="0" applyFont="1" applyBorder="1">
      <alignment vertical="center"/>
    </xf>
    <xf numFmtId="0" fontId="48" fillId="0" borderId="100" xfId="0" applyFont="1" applyBorder="1">
      <alignment vertical="center"/>
    </xf>
    <xf numFmtId="0" fontId="47" fillId="0" borderId="26" xfId="0" applyFont="1" applyBorder="1" applyAlignment="1">
      <alignment horizontal="center" vertical="center"/>
    </xf>
    <xf numFmtId="183" fontId="48" fillId="0" borderId="0" xfId="0" applyNumberFormat="1" applyFont="1">
      <alignment vertical="center"/>
    </xf>
    <xf numFmtId="0" fontId="117" fillId="0" borderId="55" xfId="0" applyFont="1" applyBorder="1" applyAlignment="1">
      <alignment horizontal="right" vertical="center"/>
    </xf>
    <xf numFmtId="0" fontId="48" fillId="0" borderId="27" xfId="0" applyFont="1" applyBorder="1" applyAlignment="1">
      <alignment horizontal="center" vertical="center"/>
    </xf>
    <xf numFmtId="183" fontId="48" fillId="0" borderId="15" xfId="0" applyNumberFormat="1" applyFont="1" applyBorder="1">
      <alignment vertical="center"/>
    </xf>
    <xf numFmtId="0" fontId="115" fillId="0" borderId="0" xfId="0" applyFont="1" applyAlignment="1">
      <alignment horizontal="center" vertical="center"/>
    </xf>
    <xf numFmtId="0" fontId="42" fillId="0" borderId="31" xfId="0" applyFont="1" applyBorder="1">
      <alignment vertical="center"/>
    </xf>
    <xf numFmtId="0" fontId="42" fillId="0" borderId="0" xfId="0" applyFont="1" applyAlignment="1">
      <alignment horizontal="center" vertical="center"/>
    </xf>
    <xf numFmtId="49" fontId="42" fillId="0" borderId="19" xfId="0" applyNumberFormat="1" applyFont="1" applyBorder="1" applyAlignment="1">
      <alignment horizontal="center" vertical="center"/>
    </xf>
    <xf numFmtId="0" fontId="73" fillId="0" borderId="191" xfId="0" applyFont="1" applyBorder="1" applyAlignment="1">
      <alignment horizontal="center" vertical="center"/>
    </xf>
    <xf numFmtId="0" fontId="73" fillId="0" borderId="118" xfId="0" applyFont="1" applyBorder="1" applyAlignment="1">
      <alignment horizontal="center" vertical="center" shrinkToFit="1"/>
    </xf>
    <xf numFmtId="0" fontId="73" fillId="0" borderId="249" xfId="0" applyFont="1" applyBorder="1" applyAlignment="1">
      <alignment horizontal="center" vertical="center" shrinkToFit="1"/>
    </xf>
    <xf numFmtId="0" fontId="73" fillId="0" borderId="191" xfId="0" applyFont="1" applyBorder="1" applyAlignment="1">
      <alignment horizontal="center" vertical="center"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3" fillId="0" borderId="20" xfId="0" applyFont="1" applyBorder="1" applyAlignment="1">
      <alignment horizontal="center" vertical="center"/>
    </xf>
    <xf numFmtId="0" fontId="73" fillId="0" borderId="19" xfId="0" applyFont="1" applyBorder="1" applyAlignment="1">
      <alignment horizontal="center" vertical="center" shrinkToFit="1"/>
    </xf>
    <xf numFmtId="0" fontId="73" fillId="0" borderId="40" xfId="0" applyFont="1" applyBorder="1" applyAlignment="1">
      <alignment horizontal="center" vertical="center" shrinkToFit="1"/>
    </xf>
    <xf numFmtId="0" fontId="73" fillId="0" borderId="20" xfId="0" applyFont="1" applyBorder="1" applyAlignment="1">
      <alignment horizontal="center" vertical="center" shrinkToFit="1"/>
    </xf>
    <xf numFmtId="0" fontId="0" fillId="0" borderId="1" xfId="0" applyBorder="1" applyAlignment="1">
      <alignment horizontal="center" vertical="center" shrinkToFit="1"/>
    </xf>
    <xf numFmtId="0" fontId="0" fillId="0" borderId="114" xfId="0" applyBorder="1" applyAlignment="1">
      <alignment horizontal="center" vertical="center" shrinkToFit="1"/>
    </xf>
    <xf numFmtId="0" fontId="73" fillId="0" borderId="147" xfId="0" applyFont="1" applyBorder="1" applyAlignment="1">
      <alignment horizontal="center" vertical="center"/>
    </xf>
    <xf numFmtId="0" fontId="73" fillId="0" borderId="115" xfId="0" applyFont="1" applyBorder="1" applyAlignment="1">
      <alignment horizontal="center" vertical="center" shrinkToFit="1"/>
    </xf>
    <xf numFmtId="0" fontId="73" fillId="0" borderId="250" xfId="0" applyFont="1" applyBorder="1" applyAlignment="1">
      <alignment horizontal="center" vertical="center" shrinkToFit="1"/>
    </xf>
    <xf numFmtId="0" fontId="73" fillId="0" borderId="147" xfId="0" applyFont="1" applyBorder="1" applyAlignment="1">
      <alignment horizontal="center" vertical="center" shrinkToFit="1"/>
    </xf>
    <xf numFmtId="0" fontId="0" fillId="0" borderId="146" xfId="0" applyBorder="1" applyAlignment="1">
      <alignment horizontal="center" vertical="center" shrinkToFit="1"/>
    </xf>
    <xf numFmtId="0" fontId="0" fillId="0" borderId="150" xfId="0" applyBorder="1" applyAlignment="1">
      <alignment horizontal="center" vertical="center" shrinkToFit="1"/>
    </xf>
    <xf numFmtId="0" fontId="112" fillId="0" borderId="0" xfId="0" applyFont="1" applyAlignment="1">
      <alignment horizontal="justify" vertical="center"/>
    </xf>
    <xf numFmtId="0" fontId="112" fillId="0" borderId="0" xfId="0" applyFont="1" applyAlignment="1">
      <alignment horizontal="right" vertical="center"/>
    </xf>
    <xf numFmtId="0" fontId="0" fillId="0" borderId="21" xfId="0" applyBorder="1">
      <alignment vertical="center"/>
    </xf>
    <xf numFmtId="0" fontId="112" fillId="0" borderId="21" xfId="0" applyFont="1" applyBorder="1" applyAlignment="1">
      <alignment horizontal="righ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124" fillId="0" borderId="0" xfId="0" applyFont="1" applyAlignment="1">
      <alignment horizontal="justify" vertical="center"/>
    </xf>
    <xf numFmtId="0" fontId="44" fillId="10" borderId="21" xfId="0" applyFont="1" applyFill="1" applyBorder="1" applyAlignment="1">
      <alignment horizontal="left" vertical="center" wrapText="1"/>
    </xf>
    <xf numFmtId="0" fontId="0" fillId="0" borderId="28" xfId="0" applyBorder="1">
      <alignment vertical="center"/>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102" fillId="0" borderId="0" xfId="0" applyFont="1" applyAlignment="1">
      <alignment horizontal="justify" vertical="center"/>
    </xf>
    <xf numFmtId="0" fontId="44" fillId="0" borderId="26" xfId="0" applyFont="1" applyBorder="1" applyAlignment="1">
      <alignment horizontal="justify" vertical="center" wrapText="1"/>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44" fillId="0" borderId="31" xfId="0" applyFont="1" applyBorder="1" applyAlignment="1">
      <alignment horizontal="left" vertical="center" shrinkToFit="1"/>
    </xf>
    <xf numFmtId="0" fontId="44" fillId="0" borderId="31" xfId="0" applyFont="1" applyBorder="1" applyAlignment="1">
      <alignment horizontal="justify" vertical="center" wrapText="1"/>
    </xf>
    <xf numFmtId="0" fontId="0" fillId="0" borderId="23" xfId="0" applyBorder="1">
      <alignment vertical="center"/>
    </xf>
    <xf numFmtId="0" fontId="63" fillId="3" borderId="68" xfId="5" applyFont="1" applyFill="1" applyBorder="1" applyAlignment="1">
      <alignment horizontal="center" vertical="center" textRotation="255" wrapText="1"/>
    </xf>
    <xf numFmtId="0" fontId="60" fillId="3" borderId="46" xfId="5" applyFont="1" applyFill="1" applyBorder="1" applyAlignment="1">
      <alignment horizontal="center" vertical="center"/>
    </xf>
    <xf numFmtId="0" fontId="63" fillId="3" borderId="17" xfId="5" applyFont="1" applyFill="1" applyBorder="1" applyAlignment="1">
      <alignment horizontal="center" vertical="center"/>
    </xf>
    <xf numFmtId="0" fontId="63" fillId="3" borderId="45" xfId="5" applyFont="1" applyFill="1" applyBorder="1" applyAlignment="1">
      <alignment horizontal="center" vertical="center"/>
    </xf>
    <xf numFmtId="0" fontId="60" fillId="3" borderId="31" xfId="5" applyFont="1" applyFill="1" applyBorder="1" applyAlignment="1">
      <alignment vertical="center" wrapText="1"/>
    </xf>
    <xf numFmtId="0" fontId="63" fillId="3" borderId="51" xfId="5" applyFont="1" applyFill="1" applyBorder="1" applyAlignment="1">
      <alignment horizontal="center" vertical="center" textRotation="255" wrapText="1"/>
    </xf>
    <xf numFmtId="0" fontId="58" fillId="0" borderId="0" xfId="5" applyFont="1" applyAlignment="1">
      <alignment horizontal="center" vertical="center"/>
    </xf>
    <xf numFmtId="0" fontId="0" fillId="0" borderId="0" xfId="0">
      <alignmen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18" fillId="0" borderId="0" xfId="8" applyFont="1" applyAlignment="1">
      <alignment horizontal="center" vertical="center"/>
    </xf>
    <xf numFmtId="0" fontId="21" fillId="0" borderId="0" xfId="0" applyFont="1" applyAlignment="1">
      <alignment horizontal="left" vertical="center" wrapText="1"/>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23"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Border="1" applyAlignment="1">
      <alignment horizontal="left" vertical="center"/>
    </xf>
    <xf numFmtId="0" fontId="0" fillId="0" borderId="27" xfId="0" applyBorder="1">
      <alignment vertical="center"/>
    </xf>
    <xf numFmtId="0" fontId="72" fillId="0" borderId="0" xfId="0" applyFont="1">
      <alignment vertical="center"/>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112" fillId="0" borderId="0" xfId="3" applyFont="1" applyAlignment="1">
      <alignment horizontal="left" vertical="center"/>
    </xf>
    <xf numFmtId="0" fontId="112" fillId="0" borderId="0" xfId="3" applyFont="1">
      <alignment vertical="center"/>
    </xf>
    <xf numFmtId="0" fontId="35" fillId="0" borderId="0" xfId="3" applyFont="1" applyAlignment="1">
      <alignment horizontal="center" vertical="center"/>
    </xf>
    <xf numFmtId="0" fontId="112" fillId="11" borderId="15"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5" xfId="3" applyFont="1" applyFill="1" applyBorder="1" applyAlignment="1">
      <alignment horizontal="center" vertical="center"/>
    </xf>
    <xf numFmtId="0" fontId="112" fillId="11" borderId="2" xfId="3" applyFont="1" applyFill="1" applyBorder="1" applyAlignment="1">
      <alignment horizontal="center" vertical="center"/>
    </xf>
    <xf numFmtId="0" fontId="112" fillId="11" borderId="21" xfId="3" applyFont="1" applyFill="1" applyBorder="1">
      <alignment vertical="center"/>
    </xf>
    <xf numFmtId="0" fontId="112" fillId="11" borderId="20" xfId="3" applyFont="1" applyFill="1" applyBorder="1">
      <alignment vertical="center"/>
    </xf>
    <xf numFmtId="0" fontId="112" fillId="11" borderId="19" xfId="3" applyFont="1" applyFill="1" applyBorder="1" applyAlignment="1">
      <alignment horizontal="center" vertical="center" wrapText="1"/>
    </xf>
    <xf numFmtId="0" fontId="43" fillId="0" borderId="23" xfId="3" applyFont="1" applyBorder="1">
      <alignment vertical="center"/>
    </xf>
    <xf numFmtId="0" fontId="43" fillId="0" borderId="23" xfId="3" applyFont="1" applyBorder="1" applyAlignment="1">
      <alignment horizontal="left" vertical="center" wrapText="1"/>
    </xf>
    <xf numFmtId="0" fontId="43" fillId="0" borderId="22" xfId="3" applyFont="1" applyBorder="1" applyAlignment="1">
      <alignment horizontal="left" vertical="center"/>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35" fillId="0" borderId="1" xfId="3" applyFont="1" applyBorder="1" applyAlignment="1">
      <alignment horizontal="left" vertical="center" shrinkToFit="1"/>
    </xf>
    <xf numFmtId="0" fontId="35" fillId="0" borderId="1" xfId="3" applyFont="1" applyBorder="1" applyAlignment="1">
      <alignment horizontal="left" vertical="center"/>
    </xf>
    <xf numFmtId="0" fontId="35" fillId="0" borderId="1" xfId="3" applyFont="1" applyBorder="1">
      <alignment vertical="center"/>
    </xf>
    <xf numFmtId="0" fontId="35" fillId="0" borderId="1" xfId="3" applyFont="1" applyBorder="1" applyAlignment="1">
      <alignment horizontal="right" vertical="center"/>
    </xf>
    <xf numFmtId="0" fontId="15" fillId="0" borderId="0" xfId="3" applyFont="1" applyAlignment="1">
      <alignment horizontal="left" vertical="center"/>
    </xf>
    <xf numFmtId="0" fontId="15" fillId="0" borderId="0" xfId="3" applyFont="1" applyAlignment="1">
      <alignment horizontal="left" vertical="center" wrapText="1"/>
    </xf>
    <xf numFmtId="0" fontId="35" fillId="0" borderId="0" xfId="3" applyFont="1" applyAlignment="1">
      <alignment horizontal="left"/>
    </xf>
    <xf numFmtId="0" fontId="2" fillId="0" borderId="0" xfId="3" applyFont="1" applyAlignment="1">
      <alignment horizontal="left" vertical="top"/>
    </xf>
    <xf numFmtId="0" fontId="74" fillId="0" borderId="0" xfId="0" applyFont="1" applyAlignment="1">
      <alignment horizontal="center" vertical="center"/>
    </xf>
    <xf numFmtId="0" fontId="5" fillId="0" borderId="19" xfId="0" applyFont="1" applyBorder="1" applyAlignment="1">
      <alignment horizontal="center" vertical="center"/>
    </xf>
    <xf numFmtId="0" fontId="5" fillId="0" borderId="0" xfId="0" applyFont="1" applyAlignment="1">
      <alignment horizontal="center" vertical="center"/>
    </xf>
    <xf numFmtId="0" fontId="35" fillId="0" borderId="21" xfId="0" applyFont="1" applyBorder="1" applyAlignment="1">
      <alignment horizontal="right" shrinkToFit="1"/>
    </xf>
    <xf numFmtId="0" fontId="35" fillId="0" borderId="21" xfId="0" applyFont="1" applyBorder="1" applyAlignment="1">
      <alignment horizontal="center" shrinkToFit="1"/>
    </xf>
    <xf numFmtId="0" fontId="35" fillId="0" borderId="21" xfId="0" applyFont="1" applyBorder="1" applyAlignment="1"/>
    <xf numFmtId="0" fontId="35" fillId="0" borderId="28" xfId="0" applyFont="1" applyBorder="1" applyAlignment="1">
      <alignment horizontal="right" vertical="center" shrinkToFit="1"/>
    </xf>
    <xf numFmtId="0" fontId="35" fillId="0" borderId="31" xfId="0" applyFont="1" applyBorder="1" applyAlignment="1">
      <alignment horizontal="left" vertical="center" shrinkToFit="1"/>
    </xf>
    <xf numFmtId="0" fontId="35" fillId="0" borderId="31" xfId="0" applyFont="1" applyBorder="1" applyAlignment="1">
      <alignment horizontal="left" vertical="center"/>
    </xf>
    <xf numFmtId="0" fontId="35" fillId="0" borderId="29" xfId="0" applyFont="1" applyBorder="1" applyAlignment="1">
      <alignment horizontal="left" vertical="center"/>
    </xf>
    <xf numFmtId="0" fontId="35" fillId="0" borderId="20"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top"/>
    </xf>
    <xf numFmtId="0" fontId="22" fillId="0" borderId="0" xfId="0" applyFont="1" applyAlignment="1">
      <alignment horizontal="left" vertical="center"/>
    </xf>
    <xf numFmtId="0" fontId="15" fillId="0" borderId="0" xfId="4">
      <alignment vertical="center"/>
    </xf>
    <xf numFmtId="0" fontId="20" fillId="4" borderId="0" xfId="2" applyFont="1" applyFill="1" applyAlignment="1">
      <alignment horizontal="right" vertical="center"/>
    </xf>
    <xf numFmtId="181" fontId="20" fillId="0" borderId="0" xfId="2" applyNumberFormat="1" applyFont="1" applyAlignment="1">
      <alignment horizontal="center" vertical="center"/>
    </xf>
    <xf numFmtId="0" fontId="125" fillId="0" borderId="0" xfId="2" applyFont="1" applyAlignment="1">
      <alignment vertical="center"/>
    </xf>
    <xf numFmtId="0" fontId="21" fillId="0" borderId="0" xfId="2" applyFont="1" applyAlignment="1">
      <alignment horizontal="right" vertical="center"/>
    </xf>
    <xf numFmtId="0" fontId="14" fillId="0" borderId="0" xfId="2"/>
    <xf numFmtId="0" fontId="2" fillId="2" borderId="0" xfId="0" applyFont="1" applyFill="1">
      <alignment vertical="center"/>
    </xf>
    <xf numFmtId="0" fontId="45" fillId="2" borderId="0" xfId="0" applyFont="1" applyFill="1" applyAlignment="1">
      <alignment horizontal="center" vertical="center"/>
    </xf>
    <xf numFmtId="0" fontId="35" fillId="2" borderId="0" xfId="0" applyFont="1" applyFill="1" applyAlignment="1">
      <alignment horizontal="left" vertical="center"/>
    </xf>
    <xf numFmtId="0" fontId="36" fillId="2" borderId="0" xfId="0" applyFont="1" applyFill="1" applyAlignment="1">
      <alignment horizontal="left" vertical="center"/>
    </xf>
    <xf numFmtId="0" fontId="49" fillId="0" borderId="0" xfId="0" applyFont="1">
      <alignment vertical="center"/>
    </xf>
    <xf numFmtId="0" fontId="2" fillId="2" borderId="0" xfId="0" applyFont="1" applyFill="1" applyAlignment="1">
      <alignment horizontal="left" vertical="center"/>
    </xf>
    <xf numFmtId="0" fontId="4" fillId="2" borderId="0" xfId="0" applyFont="1" applyFill="1">
      <alignment vertical="center"/>
    </xf>
    <xf numFmtId="0" fontId="0" fillId="0" borderId="0" xfId="0" applyAlignment="1">
      <alignment horizontal="left" vertical="center"/>
    </xf>
    <xf numFmtId="0" fontId="51" fillId="0" borderId="0" xfId="3" applyFont="1" applyAlignment="1">
      <alignment horizontal="distributed" vertical="center" indent="1"/>
    </xf>
    <xf numFmtId="0" fontId="51" fillId="0" borderId="0" xfId="3" applyFont="1" applyAlignment="1">
      <alignment horizontal="left" vertical="center" indent="1" shrinkToFit="1"/>
    </xf>
    <xf numFmtId="0" fontId="53" fillId="0" borderId="0" xfId="3" applyFont="1" applyAlignment="1">
      <alignment horizontal="distributed" vertical="center" indent="1"/>
    </xf>
    <xf numFmtId="49" fontId="51" fillId="0" borderId="0" xfId="3" applyNumberFormat="1" applyFont="1" applyAlignment="1">
      <alignment horizontal="left" vertical="center" indent="1" shrinkToFit="1"/>
    </xf>
    <xf numFmtId="0" fontId="18" fillId="0" borderId="0" xfId="2" applyFont="1" applyAlignment="1">
      <alignment horizontal="left" vertical="center" wrapText="1"/>
    </xf>
    <xf numFmtId="0" fontId="54" fillId="0" borderId="0" xfId="0" applyFont="1" applyAlignment="1">
      <alignment horizontal="justify" vertical="top" wrapText="1"/>
    </xf>
    <xf numFmtId="0" fontId="55" fillId="0" borderId="0" xfId="0" applyFont="1" applyAlignment="1">
      <alignment horizontal="justify" vertical="top" wrapText="1"/>
    </xf>
    <xf numFmtId="0" fontId="35" fillId="0" borderId="0" xfId="0" applyFont="1" applyAlignment="1">
      <alignment horizontal="left" vertical="center"/>
    </xf>
    <xf numFmtId="0" fontId="129" fillId="0" borderId="0" xfId="5" applyFont="1" applyAlignment="1">
      <alignment vertical="center" wrapText="1"/>
    </xf>
    <xf numFmtId="0" fontId="130" fillId="0" borderId="251" xfId="5" applyFont="1" applyBorder="1" applyAlignment="1">
      <alignment vertical="center"/>
    </xf>
    <xf numFmtId="0" fontId="130" fillId="0" borderId="252" xfId="5" applyFont="1" applyBorder="1" applyAlignment="1">
      <alignment vertical="center"/>
    </xf>
    <xf numFmtId="0" fontId="60" fillId="0" borderId="253" xfId="5" applyFont="1" applyBorder="1" applyAlignment="1">
      <alignment vertical="center"/>
    </xf>
    <xf numFmtId="0" fontId="60" fillId="0" borderId="254" xfId="5" applyFont="1" applyBorder="1" applyAlignment="1">
      <alignment vertical="center"/>
    </xf>
    <xf numFmtId="0" fontId="131" fillId="0" borderId="254" xfId="5" applyFont="1" applyBorder="1" applyAlignment="1">
      <alignment horizontal="left" vertical="center"/>
    </xf>
    <xf numFmtId="0" fontId="47" fillId="0" borderId="254" xfId="5" applyFont="1" applyBorder="1" applyAlignment="1">
      <alignment horizontal="left" vertical="center"/>
    </xf>
    <xf numFmtId="0" fontId="60" fillId="0" borderId="255" xfId="5" applyFont="1" applyBorder="1" applyAlignment="1">
      <alignment vertical="center"/>
    </xf>
    <xf numFmtId="0" fontId="57" fillId="0" borderId="0" xfId="5" applyFont="1" applyAlignment="1">
      <alignment vertical="center"/>
    </xf>
    <xf numFmtId="0" fontId="62" fillId="0" borderId="74" xfId="5" applyFont="1" applyBorder="1" applyAlignment="1">
      <alignment horizontal="center" vertical="center"/>
    </xf>
    <xf numFmtId="0" fontId="62" fillId="0" borderId="68" xfId="5" applyFont="1" applyBorder="1" applyAlignment="1">
      <alignment horizontal="center" vertical="center"/>
    </xf>
    <xf numFmtId="0" fontId="62" fillId="0" borderId="47" xfId="5" applyFont="1" applyBorder="1" applyAlignment="1">
      <alignment horizontal="center" vertical="center"/>
    </xf>
    <xf numFmtId="0" fontId="62" fillId="0" borderId="41" xfId="5" applyFont="1" applyBorder="1" applyAlignment="1">
      <alignment horizontal="center" vertical="center"/>
    </xf>
    <xf numFmtId="0" fontId="62" fillId="0" borderId="42" xfId="5" applyFont="1" applyBorder="1" applyAlignment="1">
      <alignment horizontal="center" vertical="center"/>
    </xf>
    <xf numFmtId="0" fontId="63" fillId="12" borderId="68" xfId="5" applyFont="1" applyFill="1" applyBorder="1" applyAlignment="1">
      <alignment horizontal="center" vertical="center" textRotation="255" wrapText="1"/>
    </xf>
    <xf numFmtId="0" fontId="65" fillId="3" borderId="0" xfId="5" applyFont="1" applyFill="1" applyAlignment="1">
      <alignment horizontal="center" vertical="center" wrapText="1"/>
    </xf>
    <xf numFmtId="0" fontId="65" fillId="3" borderId="49" xfId="5" applyFont="1" applyFill="1" applyBorder="1" applyAlignment="1">
      <alignment horizontal="center" vertical="center" wrapText="1"/>
    </xf>
    <xf numFmtId="0" fontId="65" fillId="3" borderId="48" xfId="5" applyFont="1" applyFill="1" applyBorder="1" applyAlignment="1">
      <alignment horizontal="center" vertical="center" wrapText="1"/>
    </xf>
    <xf numFmtId="0" fontId="65" fillId="12" borderId="48" xfId="5" applyFont="1" applyFill="1" applyBorder="1" applyAlignment="1">
      <alignment horizontal="center" vertical="center" wrapText="1"/>
    </xf>
    <xf numFmtId="0" fontId="65" fillId="12" borderId="44" xfId="5" applyFont="1" applyFill="1" applyBorder="1" applyAlignment="1">
      <alignment horizontal="center" vertical="center" wrapText="1"/>
    </xf>
    <xf numFmtId="0" fontId="60" fillId="3" borderId="77" xfId="5" applyFont="1" applyFill="1" applyBorder="1" applyAlignment="1">
      <alignment horizontal="center" vertical="center"/>
    </xf>
    <xf numFmtId="0" fontId="61" fillId="0" borderId="75" xfId="5" applyFont="1" applyBorder="1" applyAlignment="1">
      <alignment horizontal="center" vertical="center"/>
    </xf>
    <xf numFmtId="181" fontId="61" fillId="0" borderId="77" xfId="5" applyNumberFormat="1" applyFont="1" applyBorder="1" applyAlignment="1">
      <alignment horizontal="center" vertical="center"/>
    </xf>
    <xf numFmtId="181" fontId="61" fillId="0" borderId="75" xfId="5" applyNumberFormat="1" applyFont="1" applyBorder="1" applyAlignment="1">
      <alignment horizontal="center" vertical="center"/>
    </xf>
    <xf numFmtId="181" fontId="61" fillId="12" borderId="75" xfId="5" applyNumberFormat="1" applyFont="1" applyFill="1" applyBorder="1" applyAlignment="1">
      <alignment horizontal="center" vertical="center"/>
    </xf>
    <xf numFmtId="181" fontId="61" fillId="0" borderId="75" xfId="5" applyNumberFormat="1" applyFont="1" applyBorder="1" applyAlignment="1">
      <alignment horizontal="center" vertical="center" wrapText="1"/>
    </xf>
    <xf numFmtId="183" fontId="61" fillId="0" borderId="75" xfId="5" applyNumberFormat="1" applyFont="1" applyBorder="1" applyAlignment="1">
      <alignment horizontal="center" vertical="center"/>
    </xf>
    <xf numFmtId="184" fontId="61" fillId="0" borderId="75" xfId="5" applyNumberFormat="1" applyFont="1" applyBorder="1" applyAlignment="1">
      <alignment horizontal="center" vertical="center"/>
    </xf>
    <xf numFmtId="185" fontId="61" fillId="0" borderId="75" xfId="5" applyNumberFormat="1" applyFont="1" applyBorder="1" applyAlignment="1">
      <alignment horizontal="center" vertical="center"/>
    </xf>
    <xf numFmtId="0" fontId="61" fillId="0" borderId="77" xfId="5" applyFont="1" applyBorder="1" applyAlignment="1">
      <alignment horizontal="center" vertical="center"/>
    </xf>
    <xf numFmtId="181" fontId="61" fillId="12" borderId="77" xfId="5" applyNumberFormat="1" applyFont="1" applyFill="1" applyBorder="1" applyAlignment="1">
      <alignment horizontal="center" vertical="center"/>
    </xf>
    <xf numFmtId="0" fontId="60" fillId="3" borderId="80" xfId="5" applyFont="1" applyFill="1" applyBorder="1" applyAlignment="1">
      <alignment horizontal="center" vertical="center"/>
    </xf>
    <xf numFmtId="0" fontId="61" fillId="0" borderId="78" xfId="5" applyFont="1" applyBorder="1" applyAlignment="1">
      <alignment horizontal="center" vertical="center"/>
    </xf>
    <xf numFmtId="181" fontId="61" fillId="0" borderId="80" xfId="5" applyNumberFormat="1" applyFont="1" applyBorder="1" applyAlignment="1">
      <alignment horizontal="center" vertical="center"/>
    </xf>
    <xf numFmtId="181" fontId="61" fillId="0" borderId="78" xfId="5" applyNumberFormat="1" applyFont="1" applyBorder="1" applyAlignment="1">
      <alignment horizontal="center" vertical="center"/>
    </xf>
    <xf numFmtId="181" fontId="61" fillId="12" borderId="78" xfId="5" applyNumberFormat="1" applyFont="1" applyFill="1" applyBorder="1" applyAlignment="1">
      <alignment horizontal="center" vertical="center"/>
    </xf>
    <xf numFmtId="183" fontId="61" fillId="0" borderId="78" xfId="5" applyNumberFormat="1" applyFont="1" applyBorder="1" applyAlignment="1">
      <alignment horizontal="center" vertical="center"/>
    </xf>
    <xf numFmtId="184" fontId="61" fillId="0" borderId="78" xfId="5" applyNumberFormat="1" applyFont="1" applyBorder="1" applyAlignment="1">
      <alignment horizontal="center" vertical="center"/>
    </xf>
    <xf numFmtId="185" fontId="61" fillId="0" borderId="78" xfId="5" applyNumberFormat="1" applyFont="1" applyBorder="1" applyAlignment="1">
      <alignment horizontal="center" vertical="center"/>
    </xf>
    <xf numFmtId="0" fontId="61" fillId="0" borderId="80" xfId="5" applyFont="1" applyBorder="1" applyAlignment="1">
      <alignment horizontal="center" vertical="center"/>
    </xf>
    <xf numFmtId="181" fontId="61" fillId="12" borderId="80" xfId="5" applyNumberFormat="1" applyFont="1" applyFill="1" applyBorder="1" applyAlignment="1">
      <alignment horizontal="center" vertical="center"/>
    </xf>
    <xf numFmtId="0" fontId="61" fillId="0" borderId="81" xfId="5" applyFont="1" applyBorder="1" applyAlignment="1">
      <alignment horizontal="center" vertical="center"/>
    </xf>
    <xf numFmtId="181" fontId="61" fillId="0" borderId="82" xfId="5" applyNumberFormat="1" applyFont="1" applyBorder="1" applyAlignment="1">
      <alignment horizontal="center" vertical="center"/>
    </xf>
    <xf numFmtId="183" fontId="61" fillId="0" borderId="81" xfId="5" applyNumberFormat="1" applyFont="1" applyBorder="1" applyAlignment="1">
      <alignment horizontal="center" vertical="center"/>
    </xf>
    <xf numFmtId="184" fontId="61" fillId="0" borderId="81" xfId="5" applyNumberFormat="1" applyFont="1" applyBorder="1" applyAlignment="1">
      <alignment horizontal="center" vertical="center"/>
    </xf>
    <xf numFmtId="185" fontId="61" fillId="0" borderId="81" xfId="5" applyNumberFormat="1" applyFont="1" applyBorder="1" applyAlignment="1">
      <alignment horizontal="center" vertical="center"/>
    </xf>
    <xf numFmtId="0" fontId="61" fillId="0" borderId="82" xfId="5" applyFont="1" applyBorder="1" applyAlignment="1">
      <alignment horizontal="center" vertical="center"/>
    </xf>
    <xf numFmtId="0" fontId="60" fillId="3" borderId="106" xfId="5" applyFont="1" applyFill="1" applyBorder="1" applyAlignment="1">
      <alignment horizontal="center" vertical="center"/>
    </xf>
    <xf numFmtId="0" fontId="61" fillId="0" borderId="85" xfId="5" applyFont="1" applyBorder="1" applyAlignment="1">
      <alignment horizontal="center" vertical="center"/>
    </xf>
    <xf numFmtId="181" fontId="61" fillId="0" borderId="85" xfId="5" applyNumberFormat="1" applyFont="1" applyBorder="1" applyAlignment="1">
      <alignment horizontal="center" vertical="center"/>
    </xf>
    <xf numFmtId="181" fontId="61" fillId="0" borderId="86" xfId="5" applyNumberFormat="1" applyFont="1" applyBorder="1" applyAlignment="1">
      <alignment horizontal="center" vertical="center"/>
    </xf>
    <xf numFmtId="181" fontId="61" fillId="0" borderId="53" xfId="5" applyNumberFormat="1" applyFont="1" applyBorder="1" applyAlignment="1">
      <alignment horizontal="center" vertical="center"/>
    </xf>
    <xf numFmtId="181" fontId="61" fillId="12" borderId="53" xfId="5" applyNumberFormat="1" applyFont="1" applyFill="1" applyBorder="1" applyAlignment="1">
      <alignment horizontal="center" vertical="center"/>
    </xf>
    <xf numFmtId="183" fontId="61" fillId="0" borderId="85" xfId="5" applyNumberFormat="1" applyFont="1" applyBorder="1" applyAlignment="1">
      <alignment horizontal="center" vertical="center"/>
    </xf>
    <xf numFmtId="184" fontId="61" fillId="0" borderId="85" xfId="5" applyNumberFormat="1" applyFont="1" applyBorder="1" applyAlignment="1">
      <alignment horizontal="center" vertical="center"/>
    </xf>
    <xf numFmtId="183" fontId="61" fillId="0" borderId="86" xfId="5" applyNumberFormat="1" applyFont="1" applyBorder="1" applyAlignment="1">
      <alignment horizontal="center" vertical="center"/>
    </xf>
    <xf numFmtId="185" fontId="61" fillId="0" borderId="85" xfId="5" applyNumberFormat="1" applyFont="1" applyBorder="1" applyAlignment="1">
      <alignment horizontal="center" vertical="center"/>
    </xf>
    <xf numFmtId="0" fontId="61" fillId="0" borderId="86" xfId="5" applyFont="1" applyBorder="1" applyAlignment="1">
      <alignment horizontal="center" vertical="center"/>
    </xf>
    <xf numFmtId="0" fontId="61" fillId="0" borderId="87" xfId="5" applyFont="1" applyBorder="1" applyAlignment="1">
      <alignment horizontal="center" vertical="center"/>
    </xf>
    <xf numFmtId="181" fontId="61" fillId="12" borderId="86" xfId="5" applyNumberFormat="1" applyFont="1" applyFill="1" applyBorder="1" applyAlignment="1">
      <alignment horizontal="center" vertical="center"/>
    </xf>
    <xf numFmtId="181" fontId="61" fillId="0" borderId="88" xfId="5" applyNumberFormat="1" applyFont="1" applyBorder="1" applyAlignment="1">
      <alignment horizontal="center" vertical="center"/>
    </xf>
    <xf numFmtId="183" fontId="61" fillId="0" borderId="77" xfId="5" applyNumberFormat="1" applyFont="1" applyBorder="1" applyAlignment="1">
      <alignment horizontal="center" vertical="center"/>
    </xf>
    <xf numFmtId="184" fontId="61" fillId="0" borderId="77" xfId="5" applyNumberFormat="1" applyFont="1" applyBorder="1" applyAlignment="1">
      <alignment horizontal="center" vertical="center"/>
    </xf>
    <xf numFmtId="183" fontId="61" fillId="0" borderId="31" xfId="5" applyNumberFormat="1" applyFont="1" applyBorder="1" applyAlignment="1">
      <alignment horizontal="center" vertical="center"/>
    </xf>
    <xf numFmtId="185" fontId="61" fillId="0" borderId="88" xfId="5" applyNumberFormat="1" applyFont="1" applyBorder="1" applyAlignment="1">
      <alignment horizontal="center" vertical="center"/>
    </xf>
    <xf numFmtId="0" fontId="61" fillId="0" borderId="88" xfId="5" applyFont="1" applyBorder="1" applyAlignment="1">
      <alignment horizontal="center" vertical="center"/>
    </xf>
    <xf numFmtId="0" fontId="61" fillId="0" borderId="89" xfId="5" applyFont="1" applyBorder="1" applyAlignment="1">
      <alignment horizontal="center" vertical="center"/>
    </xf>
    <xf numFmtId="0" fontId="61" fillId="0" borderId="90" xfId="5" applyFont="1" applyBorder="1" applyAlignment="1">
      <alignment horizontal="center" vertical="center"/>
    </xf>
    <xf numFmtId="0" fontId="61" fillId="0" borderId="266" xfId="5" applyFont="1" applyBorder="1" applyAlignment="1">
      <alignment horizontal="center" vertical="center"/>
    </xf>
    <xf numFmtId="0" fontId="61" fillId="0" borderId="267" xfId="5" applyFont="1" applyBorder="1" applyAlignment="1">
      <alignment horizontal="center" vertical="center"/>
    </xf>
    <xf numFmtId="0" fontId="61" fillId="0" borderId="91" xfId="5" applyFont="1" applyBorder="1" applyAlignment="1">
      <alignment horizontal="center" vertical="center"/>
    </xf>
    <xf numFmtId="181" fontId="61" fillId="0" borderId="94" xfId="5" applyNumberFormat="1" applyFont="1" applyBorder="1" applyAlignment="1">
      <alignment horizontal="center" vertical="center"/>
    </xf>
    <xf numFmtId="181" fontId="61" fillId="0" borderId="92" xfId="5" applyNumberFormat="1" applyFont="1" applyBorder="1" applyAlignment="1">
      <alignment horizontal="center" vertical="center"/>
    </xf>
    <xf numFmtId="181" fontId="61" fillId="12" borderId="92" xfId="5" applyNumberFormat="1" applyFont="1" applyFill="1" applyBorder="1" applyAlignment="1">
      <alignment horizontal="center" vertical="center"/>
    </xf>
    <xf numFmtId="183" fontId="61" fillId="0" borderId="95" xfId="5" applyNumberFormat="1" applyFont="1" applyBorder="1" applyAlignment="1">
      <alignment horizontal="center" vertical="center"/>
    </xf>
    <xf numFmtId="184" fontId="61" fillId="0" borderId="95" xfId="5" applyNumberFormat="1" applyFont="1" applyBorder="1" applyAlignment="1">
      <alignment horizontal="center" vertical="center"/>
    </xf>
    <xf numFmtId="183" fontId="61" fillId="0" borderId="80" xfId="5" applyNumberFormat="1" applyFont="1" applyBorder="1" applyAlignment="1">
      <alignment horizontal="center" vertical="center"/>
    </xf>
    <xf numFmtId="185" fontId="61" fillId="0" borderId="96" xfId="5" applyNumberFormat="1" applyFont="1" applyBorder="1" applyAlignment="1">
      <alignment horizontal="center" vertical="center"/>
    </xf>
    <xf numFmtId="0" fontId="61" fillId="0" borderId="96" xfId="5" applyFont="1" applyBorder="1" applyAlignment="1">
      <alignment horizontal="center" vertical="center"/>
    </xf>
    <xf numFmtId="0" fontId="61" fillId="0" borderId="97" xfId="5" applyFont="1" applyBorder="1" applyAlignment="1">
      <alignment horizontal="center" vertical="center"/>
    </xf>
    <xf numFmtId="0" fontId="61" fillId="0" borderId="94" xfId="5" applyFont="1" applyBorder="1" applyAlignment="1">
      <alignment horizontal="center" vertical="center"/>
    </xf>
    <xf numFmtId="0" fontId="61" fillId="0" borderId="98" xfId="5" applyFont="1" applyBorder="1" applyAlignment="1">
      <alignment horizontal="center" vertical="center"/>
    </xf>
    <xf numFmtId="0" fontId="61" fillId="0" borderId="99" xfId="5" applyFont="1" applyBorder="1" applyAlignment="1">
      <alignment horizontal="center" vertical="center"/>
    </xf>
    <xf numFmtId="181" fontId="61" fillId="12" borderId="95" xfId="5" applyNumberFormat="1" applyFont="1" applyFill="1" applyBorder="1" applyAlignment="1">
      <alignment horizontal="center" vertical="center"/>
    </xf>
    <xf numFmtId="181" fontId="61" fillId="12" borderId="94" xfId="5" applyNumberFormat="1" applyFont="1" applyFill="1" applyBorder="1" applyAlignment="1">
      <alignment horizontal="center" vertical="center"/>
    </xf>
    <xf numFmtId="183" fontId="61" fillId="0" borderId="49" xfId="5" applyNumberFormat="1" applyFont="1" applyBorder="1" applyAlignment="1">
      <alignment horizontal="center" vertical="center"/>
    </xf>
    <xf numFmtId="183" fontId="61" fillId="0" borderId="21" xfId="5" applyNumberFormat="1" applyFont="1" applyBorder="1" applyAlignment="1">
      <alignment horizontal="center" vertical="center"/>
    </xf>
    <xf numFmtId="185" fontId="61" fillId="0" borderId="94" xfId="5" applyNumberFormat="1" applyFont="1" applyBorder="1" applyAlignment="1">
      <alignment horizontal="center" vertical="center"/>
    </xf>
    <xf numFmtId="181" fontId="61" fillId="0" borderId="99" xfId="5" applyNumberFormat="1" applyFont="1" applyBorder="1" applyAlignment="1">
      <alignment horizontal="center" vertical="center"/>
    </xf>
    <xf numFmtId="181" fontId="61" fillId="12" borderId="99" xfId="5" applyNumberFormat="1" applyFont="1" applyFill="1" applyBorder="1" applyAlignment="1">
      <alignment horizontal="center" vertical="center"/>
    </xf>
    <xf numFmtId="183" fontId="61" fillId="0" borderId="94" xfId="5" applyNumberFormat="1" applyFont="1" applyBorder="1" applyAlignment="1">
      <alignment horizontal="center" vertical="center"/>
    </xf>
    <xf numFmtId="184" fontId="61" fillId="0" borderId="94" xfId="5" applyNumberFormat="1" applyFont="1" applyBorder="1" applyAlignment="1">
      <alignment horizontal="center" vertical="center"/>
    </xf>
    <xf numFmtId="183" fontId="61" fillId="0" borderId="102" xfId="5" applyNumberFormat="1" applyFont="1" applyBorder="1" applyAlignment="1">
      <alignment horizontal="center" vertical="center"/>
    </xf>
    <xf numFmtId="181" fontId="61" fillId="0" borderId="87" xfId="5" applyNumberFormat="1" applyFont="1" applyBorder="1" applyAlignment="1">
      <alignment horizontal="center" vertical="center"/>
    </xf>
    <xf numFmtId="181" fontId="61" fillId="0" borderId="83" xfId="5" applyNumberFormat="1" applyFont="1" applyBorder="1" applyAlignment="1">
      <alignment horizontal="center" vertical="center"/>
    </xf>
    <xf numFmtId="181" fontId="61" fillId="12" borderId="87" xfId="5" applyNumberFormat="1" applyFont="1" applyFill="1" applyBorder="1" applyAlignment="1">
      <alignment horizontal="center" vertical="center"/>
    </xf>
    <xf numFmtId="181" fontId="61" fillId="12" borderId="83" xfId="5" applyNumberFormat="1" applyFont="1" applyFill="1" applyBorder="1" applyAlignment="1">
      <alignment horizontal="center" vertical="center"/>
    </xf>
    <xf numFmtId="184" fontId="61" fillId="0" borderId="86" xfId="5" applyNumberFormat="1" applyFont="1" applyBorder="1" applyAlignment="1">
      <alignment horizontal="center" vertical="center"/>
    </xf>
    <xf numFmtId="183" fontId="61" fillId="0" borderId="103" xfId="5" applyNumberFormat="1" applyFont="1" applyBorder="1" applyAlignment="1">
      <alignment horizontal="center" vertical="center"/>
    </xf>
    <xf numFmtId="185" fontId="61" fillId="0" borderId="86" xfId="5" applyNumberFormat="1" applyFont="1" applyBorder="1" applyAlignment="1">
      <alignment horizontal="center" vertical="center"/>
    </xf>
    <xf numFmtId="0" fontId="61" fillId="0" borderId="104" xfId="5" applyFont="1" applyBorder="1" applyAlignment="1">
      <alignment horizontal="center" vertical="center"/>
    </xf>
    <xf numFmtId="0" fontId="61" fillId="0" borderId="68" xfId="5" applyFont="1" applyBorder="1" applyAlignment="1">
      <alignment horizontal="center" vertical="center"/>
    </xf>
    <xf numFmtId="183" fontId="61" fillId="0" borderId="97" xfId="5" applyNumberFormat="1" applyFont="1" applyBorder="1" applyAlignment="1">
      <alignment horizontal="center" vertical="center"/>
    </xf>
    <xf numFmtId="184" fontId="61" fillId="0" borderId="97" xfId="5" applyNumberFormat="1" applyFont="1" applyBorder="1" applyAlignment="1">
      <alignment horizontal="center" vertical="center"/>
    </xf>
    <xf numFmtId="0" fontId="61" fillId="0" borderId="105" xfId="5" applyFont="1" applyBorder="1" applyAlignment="1">
      <alignment horizontal="center" vertical="center"/>
    </xf>
    <xf numFmtId="0" fontId="61" fillId="0" borderId="47" xfId="5" applyFont="1" applyBorder="1" applyAlignment="1">
      <alignment horizontal="center" vertical="center"/>
    </xf>
    <xf numFmtId="181" fontId="61" fillId="0" borderId="68" xfId="5" applyNumberFormat="1" applyFont="1" applyBorder="1" applyAlignment="1">
      <alignment horizontal="center" vertical="center"/>
    </xf>
    <xf numFmtId="181" fontId="61" fillId="0" borderId="106" xfId="5" applyNumberFormat="1" applyFont="1" applyBorder="1" applyAlignment="1">
      <alignment horizontal="center" vertical="center"/>
    </xf>
    <xf numFmtId="0" fontId="61" fillId="0" borderId="103" xfId="5" applyFont="1" applyBorder="1" applyAlignment="1">
      <alignment horizontal="center" vertical="center"/>
    </xf>
    <xf numFmtId="183" fontId="61" fillId="0" borderId="47" xfId="5" applyNumberFormat="1" applyFont="1" applyBorder="1" applyAlignment="1">
      <alignment horizontal="center" vertical="center"/>
    </xf>
    <xf numFmtId="184" fontId="61" fillId="0" borderId="47" xfId="5" applyNumberFormat="1" applyFont="1" applyBorder="1" applyAlignment="1">
      <alignment horizontal="center" vertical="center"/>
    </xf>
    <xf numFmtId="185" fontId="61" fillId="0" borderId="47" xfId="5" applyNumberFormat="1" applyFont="1" applyBorder="1" applyAlignment="1">
      <alignment horizontal="center" vertical="center"/>
    </xf>
    <xf numFmtId="0" fontId="60" fillId="0" borderId="0" xfId="5" applyFont="1" applyAlignment="1">
      <alignment vertical="center" textRotation="255"/>
    </xf>
    <xf numFmtId="181" fontId="61" fillId="0" borderId="0" xfId="5" applyNumberFormat="1" applyFont="1" applyAlignment="1">
      <alignment horizontal="center" vertical="center"/>
    </xf>
    <xf numFmtId="0" fontId="59" fillId="0" borderId="0" xfId="5" applyFont="1" applyAlignment="1">
      <alignment vertical="center" wrapText="1"/>
    </xf>
    <xf numFmtId="0" fontId="130" fillId="0" borderId="269" xfId="5" applyFont="1" applyBorder="1" applyAlignment="1">
      <alignment vertical="center"/>
    </xf>
    <xf numFmtId="0" fontId="130" fillId="0" borderId="253" xfId="5" applyFont="1" applyBorder="1" applyAlignment="1">
      <alignment vertical="center"/>
    </xf>
    <xf numFmtId="0" fontId="67" fillId="0" borderId="254" xfId="5" applyFont="1" applyBorder="1" applyAlignment="1">
      <alignment vertical="center"/>
    </xf>
    <xf numFmtId="0" fontId="64" fillId="0" borderId="0" xfId="5" applyFont="1" applyAlignment="1">
      <alignment vertical="center"/>
    </xf>
    <xf numFmtId="0" fontId="67" fillId="0" borderId="0" xfId="5" applyFont="1" applyAlignment="1">
      <alignment vertical="center"/>
    </xf>
    <xf numFmtId="0" fontId="62" fillId="0" borderId="108" xfId="5" applyFont="1" applyBorder="1" applyAlignment="1">
      <alignment horizontal="center" vertical="center"/>
    </xf>
    <xf numFmtId="0" fontId="62" fillId="0" borderId="51" xfId="5" applyFont="1" applyBorder="1" applyAlignment="1">
      <alignment horizontal="center" vertical="center"/>
    </xf>
    <xf numFmtId="0" fontId="57" fillId="3" borderId="49" xfId="5" applyFont="1" applyFill="1" applyBorder="1" applyAlignment="1">
      <alignment horizontal="center" vertical="center"/>
    </xf>
    <xf numFmtId="0" fontId="63" fillId="3" borderId="48" xfId="5" applyFont="1" applyFill="1" applyBorder="1" applyAlignment="1">
      <alignment horizontal="center" vertical="center"/>
    </xf>
    <xf numFmtId="0" fontId="65" fillId="3" borderId="44" xfId="5" applyFont="1" applyFill="1" applyBorder="1" applyAlignment="1">
      <alignment horizontal="center" vertical="center" wrapText="1"/>
    </xf>
    <xf numFmtId="0" fontId="65" fillId="3" borderId="50" xfId="5" applyFont="1" applyFill="1" applyBorder="1" applyAlignment="1">
      <alignment horizontal="center" vertical="center" wrapText="1"/>
    </xf>
    <xf numFmtId="0" fontId="65" fillId="12" borderId="49" xfId="5" applyFont="1" applyFill="1" applyBorder="1" applyAlignment="1">
      <alignment horizontal="center" vertical="center" wrapText="1"/>
    </xf>
    <xf numFmtId="181" fontId="61" fillId="0" borderId="109" xfId="5" applyNumberFormat="1" applyFont="1" applyBorder="1" applyAlignment="1">
      <alignment horizontal="center" vertical="center"/>
    </xf>
    <xf numFmtId="181" fontId="61" fillId="12" borderId="109" xfId="5" applyNumberFormat="1" applyFont="1" applyFill="1" applyBorder="1" applyAlignment="1">
      <alignment horizontal="center" vertical="center"/>
    </xf>
    <xf numFmtId="181" fontId="61" fillId="12" borderId="41" xfId="5" applyNumberFormat="1" applyFont="1" applyFill="1" applyBorder="1" applyAlignment="1">
      <alignment horizontal="center" vertical="center"/>
    </xf>
    <xf numFmtId="187" fontId="61" fillId="0" borderId="109" xfId="5" applyNumberFormat="1" applyFont="1" applyBorder="1" applyAlignment="1">
      <alignment horizontal="center" vertical="center"/>
    </xf>
    <xf numFmtId="0" fontId="61" fillId="0" borderId="41" xfId="5" applyFont="1" applyBorder="1" applyAlignment="1">
      <alignment horizontal="center" vertical="center"/>
    </xf>
    <xf numFmtId="0" fontId="60" fillId="0" borderId="18" xfId="5" applyFont="1" applyBorder="1" applyAlignment="1">
      <alignment vertical="center"/>
    </xf>
    <xf numFmtId="0" fontId="59" fillId="0" borderId="0" xfId="5" applyFont="1" applyAlignment="1">
      <alignment vertical="center"/>
    </xf>
    <xf numFmtId="0" fontId="68" fillId="0" borderId="0" xfId="5" applyFont="1" applyAlignment="1">
      <alignment vertical="center"/>
    </xf>
    <xf numFmtId="0" fontId="133" fillId="0" borderId="0" xfId="5" applyFont="1" applyAlignment="1">
      <alignment vertical="center" wrapText="1"/>
    </xf>
    <xf numFmtId="0" fontId="133" fillId="0" borderId="254" xfId="5" applyFont="1" applyBorder="1" applyAlignment="1">
      <alignment vertical="center" wrapText="1"/>
    </xf>
    <xf numFmtId="0" fontId="58" fillId="0" borderId="254" xfId="5" applyFont="1" applyBorder="1" applyAlignment="1">
      <alignment horizontal="center" vertical="center"/>
    </xf>
    <xf numFmtId="0" fontId="134" fillId="0" borderId="254" xfId="5" applyFont="1" applyBorder="1" applyAlignment="1">
      <alignment horizontal="left" vertical="center"/>
    </xf>
    <xf numFmtId="0" fontId="58" fillId="0" borderId="255" xfId="5" applyFont="1" applyBorder="1" applyAlignment="1">
      <alignment horizontal="center" vertical="center"/>
    </xf>
    <xf numFmtId="0" fontId="135" fillId="0" borderId="0" xfId="5" applyFont="1" applyAlignment="1">
      <alignment vertical="center"/>
    </xf>
    <xf numFmtId="0" fontId="59" fillId="0" borderId="0" xfId="5" applyFont="1" applyAlignment="1">
      <alignment horizontal="left" vertical="center" wrapText="1"/>
    </xf>
    <xf numFmtId="0" fontId="136" fillId="0" borderId="74" xfId="5" applyFont="1" applyBorder="1" applyAlignment="1">
      <alignment horizontal="center" vertical="center"/>
    </xf>
    <xf numFmtId="0" fontId="62" fillId="0" borderId="110" xfId="5" applyFont="1" applyBorder="1" applyAlignment="1">
      <alignment horizontal="center" vertical="center"/>
    </xf>
    <xf numFmtId="0" fontId="62" fillId="0" borderId="46" xfId="5" applyFont="1" applyBorder="1" applyAlignment="1">
      <alignment horizontal="center" vertical="center"/>
    </xf>
    <xf numFmtId="0" fontId="60" fillId="0" borderId="0" xfId="5" applyFont="1" applyAlignment="1">
      <alignment horizontal="center" vertical="center"/>
    </xf>
    <xf numFmtId="0" fontId="59" fillId="0" borderId="0" xfId="5" applyFont="1" applyAlignment="1">
      <alignment horizontal="center" vertical="center"/>
    </xf>
    <xf numFmtId="0" fontId="56" fillId="12" borderId="53" xfId="5" applyFont="1" applyFill="1" applyBorder="1" applyAlignment="1">
      <alignment vertical="center" wrapText="1"/>
    </xf>
    <xf numFmtId="0" fontId="56" fillId="0" borderId="17" xfId="5" applyFont="1" applyBorder="1" applyAlignment="1">
      <alignment horizontal="right" vertical="center" wrapText="1"/>
    </xf>
    <xf numFmtId="0" fontId="56" fillId="0" borderId="57" xfId="5" applyFont="1" applyBorder="1" applyAlignment="1">
      <alignment horizontal="right" vertical="center" wrapText="1"/>
    </xf>
    <xf numFmtId="0" fontId="56" fillId="12" borderId="55" xfId="5" applyFont="1" applyFill="1" applyBorder="1" applyAlignment="1">
      <alignment vertical="center" wrapText="1"/>
    </xf>
    <xf numFmtId="184" fontId="56" fillId="12" borderId="121" xfId="5" applyNumberFormat="1" applyFont="1" applyFill="1" applyBorder="1" applyAlignment="1">
      <alignment vertical="center" wrapText="1"/>
    </xf>
    <xf numFmtId="0" fontId="56" fillId="0" borderId="42" xfId="5" applyFont="1" applyBorder="1" applyAlignment="1">
      <alignment horizontal="right" vertical="center" wrapText="1"/>
    </xf>
    <xf numFmtId="0" fontId="56" fillId="12" borderId="46" xfId="5" applyFont="1" applyFill="1" applyBorder="1" applyAlignment="1">
      <alignment vertical="center" wrapText="1"/>
    </xf>
    <xf numFmtId="0" fontId="56" fillId="0" borderId="122" xfId="5" applyFont="1" applyBorder="1" applyAlignment="1">
      <alignment horizontal="right" vertical="center" wrapText="1"/>
    </xf>
    <xf numFmtId="0" fontId="56" fillId="0" borderId="43" xfId="5" applyFont="1" applyBorder="1" applyAlignment="1">
      <alignment horizontal="right" vertical="center" wrapText="1"/>
    </xf>
    <xf numFmtId="0" fontId="60" fillId="0" borderId="0" xfId="5" applyFont="1" applyAlignment="1">
      <alignment horizontal="right" vertical="center" wrapText="1"/>
    </xf>
    <xf numFmtId="0" fontId="70" fillId="0" borderId="0" xfId="5" applyFont="1" applyAlignment="1">
      <alignment vertical="center"/>
    </xf>
    <xf numFmtId="0" fontId="61" fillId="0" borderId="0" xfId="5" applyFont="1"/>
    <xf numFmtId="0" fontId="130" fillId="0" borderId="271" xfId="5" applyFont="1" applyBorder="1" applyAlignment="1">
      <alignment vertical="center"/>
    </xf>
    <xf numFmtId="0" fontId="130" fillId="0" borderId="272" xfId="5" applyFont="1" applyBorder="1" applyAlignment="1">
      <alignment vertical="center"/>
    </xf>
    <xf numFmtId="0" fontId="70" fillId="0" borderId="272" xfId="5" applyFont="1" applyBorder="1" applyAlignment="1">
      <alignment vertical="center"/>
    </xf>
    <xf numFmtId="0" fontId="134" fillId="0" borderId="272" xfId="5" applyFont="1" applyBorder="1" applyAlignment="1">
      <alignment horizontal="left" vertical="center"/>
    </xf>
    <xf numFmtId="0" fontId="47" fillId="0" borderId="272" xfId="5" applyFont="1" applyBorder="1" applyAlignment="1">
      <alignment horizontal="left" vertical="center"/>
    </xf>
    <xf numFmtId="0" fontId="61" fillId="0" borderId="273" xfId="5" applyFont="1" applyBorder="1"/>
    <xf numFmtId="0" fontId="58" fillId="0" borderId="0" xfId="5" applyFont="1"/>
    <xf numFmtId="0" fontId="129" fillId="0" borderId="0" xfId="5" applyFont="1"/>
    <xf numFmtId="0" fontId="129" fillId="0" borderId="0" xfId="5" applyFont="1" applyAlignment="1">
      <alignment wrapText="1"/>
    </xf>
    <xf numFmtId="0" fontId="138" fillId="0" borderId="0" xfId="5" applyFont="1" applyAlignment="1">
      <alignment vertical="center"/>
    </xf>
    <xf numFmtId="0" fontId="139" fillId="0" borderId="0" xfId="5" applyFont="1"/>
    <xf numFmtId="0" fontId="61" fillId="0" borderId="19" xfId="5" applyFont="1" applyBorder="1" applyAlignment="1">
      <alignment vertical="center" wrapText="1"/>
    </xf>
    <xf numFmtId="0" fontId="61" fillId="0" borderId="29" xfId="5" applyFont="1" applyBorder="1" applyAlignment="1">
      <alignment horizontal="center" vertical="center" wrapText="1"/>
    </xf>
    <xf numFmtId="0" fontId="61" fillId="3" borderId="19" xfId="5" applyFont="1" applyFill="1" applyBorder="1" applyAlignment="1">
      <alignment horizontal="right" vertical="center"/>
    </xf>
    <xf numFmtId="0" fontId="140" fillId="3" borderId="21" xfId="5" applyFont="1" applyFill="1" applyBorder="1" applyAlignment="1">
      <alignment vertical="center"/>
    </xf>
    <xf numFmtId="0" fontId="61" fillId="0" borderId="27" xfId="5" applyFont="1" applyBorder="1" applyAlignment="1">
      <alignment horizontal="center" vertical="center" wrapText="1"/>
    </xf>
    <xf numFmtId="0" fontId="61" fillId="0" borderId="0" xfId="5" applyFont="1" applyAlignment="1">
      <alignment vertical="center"/>
    </xf>
    <xf numFmtId="0" fontId="2" fillId="0" borderId="0" xfId="5" applyFont="1" applyAlignment="1">
      <alignment vertical="center"/>
    </xf>
    <xf numFmtId="0" fontId="4" fillId="0" borderId="0" xfId="5" applyFont="1" applyAlignment="1">
      <alignment horizontal="right" vertical="center"/>
    </xf>
    <xf numFmtId="0" fontId="142" fillId="0" borderId="0" xfId="5" applyFont="1" applyAlignment="1">
      <alignment horizontal="right" vertical="center"/>
    </xf>
    <xf numFmtId="0" fontId="143" fillId="7" borderId="41" xfId="5" applyFont="1" applyFill="1" applyBorder="1" applyAlignment="1">
      <alignment horizontal="center" vertical="center"/>
    </xf>
    <xf numFmtId="0" fontId="4" fillId="0" borderId="0" xfId="5" applyFont="1" applyAlignment="1">
      <alignment horizontal="center" vertical="center"/>
    </xf>
    <xf numFmtId="0" fontId="61" fillId="3" borderId="23" xfId="5" applyFont="1" applyFill="1" applyBorder="1" applyAlignment="1">
      <alignment vertical="top" wrapText="1"/>
    </xf>
    <xf numFmtId="0" fontId="61" fillId="0" borderId="23" xfId="5" applyFont="1" applyBorder="1" applyAlignment="1">
      <alignment vertical="center"/>
    </xf>
    <xf numFmtId="0" fontId="48" fillId="0" borderId="15" xfId="5" applyFont="1" applyBorder="1" applyAlignment="1">
      <alignment horizontal="center" vertical="top" wrapText="1"/>
    </xf>
    <xf numFmtId="0" fontId="48" fillId="0" borderId="24" xfId="5" applyFont="1" applyBorder="1" applyAlignment="1">
      <alignment horizontal="left" vertical="top" wrapText="1"/>
    </xf>
    <xf numFmtId="0" fontId="144" fillId="0" borderId="0" xfId="5" applyFont="1"/>
    <xf numFmtId="0" fontId="61" fillId="3" borderId="26" xfId="5" applyFont="1" applyFill="1" applyBorder="1" applyAlignment="1">
      <alignment vertical="top"/>
    </xf>
    <xf numFmtId="0" fontId="61" fillId="0" borderId="26" xfId="5" applyFont="1" applyBorder="1" applyAlignment="1">
      <alignment vertical="center"/>
    </xf>
    <xf numFmtId="0" fontId="48" fillId="0" borderId="0" xfId="5" applyFont="1" applyAlignment="1">
      <alignment horizontal="center" vertical="top"/>
    </xf>
    <xf numFmtId="0" fontId="48" fillId="0" borderId="27" xfId="5" applyFont="1" applyBorder="1" applyAlignment="1">
      <alignment horizontal="left" vertical="top"/>
    </xf>
    <xf numFmtId="0" fontId="61" fillId="3" borderId="26" xfId="5" applyFont="1" applyFill="1" applyBorder="1" applyAlignment="1">
      <alignment horizontal="right"/>
    </xf>
    <xf numFmtId="0" fontId="61" fillId="3" borderId="28" xfId="5" applyFont="1" applyFill="1" applyBorder="1" applyAlignment="1">
      <alignment vertical="top"/>
    </xf>
    <xf numFmtId="0" fontId="61" fillId="0" borderId="28" xfId="5" applyFont="1" applyBorder="1" applyAlignment="1">
      <alignment vertical="center"/>
    </xf>
    <xf numFmtId="0" fontId="140" fillId="3" borderId="1" xfId="5" applyFont="1" applyFill="1" applyBorder="1" applyAlignment="1">
      <alignment horizontal="left" vertical="center" wrapText="1"/>
    </xf>
    <xf numFmtId="0" fontId="61" fillId="0" borderId="20" xfId="5" applyFont="1" applyBorder="1" applyAlignment="1">
      <alignment horizontal="center" vertical="center" wrapText="1"/>
    </xf>
    <xf numFmtId="0" fontId="60" fillId="0" borderId="0" xfId="5" applyFont="1"/>
    <xf numFmtId="0" fontId="60" fillId="0" borderId="0" xfId="5" applyFont="1" applyAlignment="1">
      <alignment vertical="top" wrapText="1"/>
    </xf>
    <xf numFmtId="0" fontId="111" fillId="0" borderId="0" xfId="0" applyFont="1" applyAlignment="1">
      <alignment horizontal="justify" vertical="center"/>
    </xf>
    <xf numFmtId="0" fontId="148" fillId="0" borderId="0" xfId="0" applyFont="1" applyAlignment="1">
      <alignment horizontal="justify" vertical="center"/>
    </xf>
    <xf numFmtId="0" fontId="151" fillId="0" borderId="0" xfId="0" applyFont="1" applyAlignment="1">
      <alignment horizontal="justify" vertical="center"/>
    </xf>
    <xf numFmtId="0" fontId="111" fillId="0" borderId="22" xfId="0" applyFont="1" applyBorder="1" applyAlignment="1">
      <alignment horizontal="center" vertical="center" wrapText="1"/>
    </xf>
    <xf numFmtId="0" fontId="111" fillId="0" borderId="26" xfId="0" applyFont="1" applyBorder="1" applyAlignment="1">
      <alignment horizontal="justify" vertical="center"/>
    </xf>
    <xf numFmtId="0" fontId="149" fillId="0" borderId="0" xfId="0" applyFont="1" applyAlignment="1">
      <alignment horizontal="justify" vertical="center"/>
    </xf>
    <xf numFmtId="0" fontId="111" fillId="8" borderId="1" xfId="0" applyFont="1" applyFill="1" applyBorder="1" applyAlignment="1">
      <alignment horizontal="center" vertical="center" wrapText="1"/>
    </xf>
    <xf numFmtId="0" fontId="111" fillId="0" borderId="1" xfId="0" applyFont="1" applyBorder="1" applyAlignment="1">
      <alignment horizontal="justify" vertical="top" wrapText="1"/>
    </xf>
    <xf numFmtId="20" fontId="111" fillId="0" borderId="1" xfId="0" applyNumberFormat="1" applyFont="1" applyBorder="1" applyAlignment="1">
      <alignment horizontal="justify" vertical="top" wrapText="1"/>
    </xf>
    <xf numFmtId="0" fontId="0" fillId="0" borderId="166" xfId="0" applyBorder="1">
      <alignment vertical="center"/>
    </xf>
    <xf numFmtId="0" fontId="0" fillId="0" borderId="274" xfId="0" applyBorder="1">
      <alignment vertical="center"/>
    </xf>
    <xf numFmtId="0" fontId="0" fillId="0" borderId="168" xfId="0" applyBorder="1">
      <alignment vertical="center"/>
    </xf>
    <xf numFmtId="0" fontId="0" fillId="0" borderId="275" xfId="0" applyBorder="1">
      <alignment vertical="center"/>
    </xf>
    <xf numFmtId="0" fontId="111" fillId="0" borderId="50" xfId="0" applyFont="1" applyBorder="1" applyAlignment="1">
      <alignment horizontal="center" vertical="center" wrapText="1"/>
    </xf>
    <xf numFmtId="0" fontId="111" fillId="9" borderId="50" xfId="0" applyFont="1" applyFill="1" applyBorder="1" applyAlignment="1">
      <alignment horizontal="center" vertical="center" wrapText="1"/>
    </xf>
    <xf numFmtId="0" fontId="111" fillId="0" borderId="45" xfId="0" applyFont="1" applyBorder="1" applyAlignment="1">
      <alignment horizontal="center" vertical="center" wrapText="1"/>
    </xf>
    <xf numFmtId="0" fontId="111" fillId="9" borderId="45" xfId="0" applyFont="1" applyFill="1" applyBorder="1" applyAlignment="1">
      <alignment horizontal="center" vertical="center" wrapText="1"/>
    </xf>
    <xf numFmtId="0" fontId="111" fillId="0" borderId="44" xfId="0" applyFont="1" applyBorder="1" applyAlignment="1">
      <alignment horizontal="justify" vertical="top" wrapText="1"/>
    </xf>
    <xf numFmtId="0" fontId="0" fillId="0" borderId="169" xfId="0" applyBorder="1">
      <alignment vertical="center"/>
    </xf>
    <xf numFmtId="0" fontId="0" fillId="0" borderId="276" xfId="0" applyBorder="1">
      <alignment vertical="center"/>
    </xf>
    <xf numFmtId="0" fontId="111" fillId="0" borderId="0" xfId="0" applyFont="1" applyAlignment="1">
      <alignment horizontal="justify" vertical="center" wrapText="1"/>
    </xf>
    <xf numFmtId="0" fontId="0" fillId="0" borderId="168" xfId="0" applyBorder="1" applyAlignment="1">
      <alignment horizontal="left" vertical="center"/>
    </xf>
    <xf numFmtId="0" fontId="0" fillId="0" borderId="275" xfId="0" applyBorder="1" applyAlignment="1">
      <alignment horizontal="left" vertical="center"/>
    </xf>
    <xf numFmtId="0" fontId="111" fillId="0" borderId="0" xfId="0" applyFont="1" applyAlignment="1">
      <alignment horizontal="center" vertical="center" wrapText="1"/>
    </xf>
    <xf numFmtId="0" fontId="111" fillId="0" borderId="68" xfId="0" applyFont="1" applyBorder="1" applyAlignment="1">
      <alignment horizontal="center" vertical="center" wrapText="1"/>
    </xf>
    <xf numFmtId="0" fontId="111" fillId="0" borderId="0" xfId="0" applyFont="1" applyAlignment="1">
      <alignment vertical="top" wrapText="1"/>
    </xf>
    <xf numFmtId="0" fontId="149" fillId="0" borderId="41" xfId="0" applyFont="1" applyBorder="1" applyAlignment="1">
      <alignment horizontal="center" vertical="center" wrapText="1"/>
    </xf>
    <xf numFmtId="0" fontId="149" fillId="0" borderId="0" xfId="0" applyFont="1" applyAlignment="1">
      <alignment horizontal="center" vertical="center" wrapText="1"/>
    </xf>
    <xf numFmtId="0" fontId="149" fillId="0" borderId="44" xfId="0" applyFont="1" applyBorder="1" applyAlignment="1">
      <alignment horizontal="center" vertical="center" wrapText="1"/>
    </xf>
    <xf numFmtId="0" fontId="111" fillId="0" borderId="0" xfId="0" applyFont="1" applyAlignment="1">
      <alignment horizontal="left" vertical="top" wrapText="1"/>
    </xf>
    <xf numFmtId="0" fontId="111" fillId="0" borderId="22" xfId="0" applyFont="1" applyBorder="1" applyAlignment="1">
      <alignment vertical="center" wrapText="1"/>
    </xf>
    <xf numFmtId="0" fontId="111" fillId="0" borderId="0" xfId="0" applyFont="1" applyAlignment="1">
      <alignment horizontal="left" vertical="center"/>
    </xf>
    <xf numFmtId="0" fontId="111" fillId="0" borderId="41" xfId="0" applyFont="1" applyBorder="1" applyAlignment="1">
      <alignment horizontal="center" vertical="center" wrapText="1"/>
    </xf>
    <xf numFmtId="0" fontId="109" fillId="0" borderId="0" xfId="0" applyFont="1" applyAlignment="1">
      <alignment horizontal="left" vertical="center"/>
    </xf>
    <xf numFmtId="0" fontId="150" fillId="0" borderId="1" xfId="0" applyFont="1" applyBorder="1" applyAlignment="1">
      <alignment vertical="center" wrapText="1"/>
    </xf>
    <xf numFmtId="0" fontId="150" fillId="0" borderId="0" xfId="0" applyFont="1" applyAlignment="1">
      <alignment vertical="center" wrapText="1"/>
    </xf>
    <xf numFmtId="0" fontId="150" fillId="0" borderId="22" xfId="0" applyFont="1" applyBorder="1" applyAlignment="1">
      <alignment vertical="center" wrapText="1"/>
    </xf>
    <xf numFmtId="0" fontId="21" fillId="0" borderId="0" xfId="7" applyFont="1" applyFill="1" applyAlignment="1">
      <alignment horizontal="left" vertical="center"/>
    </xf>
    <xf numFmtId="0" fontId="72" fillId="0" borderId="0" xfId="8" applyFont="1">
      <alignment vertical="center"/>
    </xf>
    <xf numFmtId="0" fontId="21" fillId="0" borderId="0" xfId="0" applyFont="1" applyAlignment="1">
      <alignment horizontal="left" vertical="center"/>
    </xf>
    <xf numFmtId="0" fontId="21" fillId="0" borderId="0" xfId="3" applyNumberFormat="1" applyFont="1" applyBorder="1" applyAlignment="1">
      <alignment horizontal="left" vertical="center" wrapText="1" shrinkToFit="1"/>
    </xf>
    <xf numFmtId="49" fontId="21" fillId="0" borderId="0" xfId="3" applyNumberFormat="1" applyFont="1" applyBorder="1" applyAlignment="1">
      <alignment horizontal="left" vertical="center" shrinkToFit="1"/>
    </xf>
    <xf numFmtId="0" fontId="37" fillId="0" borderId="0" xfId="3" applyNumberFormat="1" applyFont="1" applyBorder="1" applyAlignment="1">
      <alignment vertical="center"/>
    </xf>
    <xf numFmtId="0" fontId="0" fillId="0" borderId="0" xfId="0">
      <alignmen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0" fillId="0" borderId="21" xfId="0" applyBorder="1">
      <alignment vertical="center"/>
    </xf>
    <xf numFmtId="0" fontId="0" fillId="0" borderId="20" xfId="0" applyBorder="1">
      <alignment vertical="center"/>
    </xf>
    <xf numFmtId="0" fontId="0" fillId="0" borderId="27" xfId="0" applyBorder="1">
      <alignment vertical="center"/>
    </xf>
    <xf numFmtId="0" fontId="7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Alignment="1">
      <alignment horizontal="center" vertical="center"/>
    </xf>
    <xf numFmtId="0" fontId="9" fillId="0" borderId="0" xfId="5" applyFont="1" applyAlignment="1">
      <alignment wrapText="1"/>
    </xf>
    <xf numFmtId="0" fontId="37" fillId="0" borderId="0" xfId="3" applyNumberFormat="1" applyFont="1" applyAlignment="1">
      <alignment horizontal="right" vertical="center"/>
    </xf>
    <xf numFmtId="0" fontId="37" fillId="0" borderId="0" xfId="3" applyFont="1" applyAlignment="1">
      <alignment horizontal="center" vertical="center"/>
    </xf>
    <xf numFmtId="49" fontId="22" fillId="0" borderId="0" xfId="18" applyNumberFormat="1" applyFont="1">
      <alignment vertical="center"/>
    </xf>
    <xf numFmtId="49" fontId="10" fillId="0" borderId="0" xfId="18" applyNumberFormat="1" applyFont="1">
      <alignment vertical="center"/>
    </xf>
    <xf numFmtId="49" fontId="5" fillId="0" borderId="0" xfId="18" applyNumberFormat="1" applyFont="1">
      <alignment vertical="center"/>
    </xf>
    <xf numFmtId="10" fontId="5" fillId="0" borderId="181" xfId="24" applyNumberFormat="1" applyFont="1" applyBorder="1" applyAlignment="1">
      <alignment horizontal="center" vertical="center"/>
    </xf>
    <xf numFmtId="49" fontId="5" fillId="0" borderId="1" xfId="18" applyNumberFormat="1" applyFont="1" applyBorder="1">
      <alignment vertical="center"/>
    </xf>
    <xf numFmtId="49" fontId="5" fillId="0" borderId="1" xfId="18" applyNumberFormat="1" applyFont="1" applyBorder="1" applyAlignment="1">
      <alignment horizontal="left" vertical="center"/>
    </xf>
    <xf numFmtId="189" fontId="5" fillId="13" borderId="20" xfId="24" applyNumberFormat="1" applyFont="1" applyFill="1" applyBorder="1">
      <alignment vertical="center"/>
    </xf>
    <xf numFmtId="49" fontId="5" fillId="0" borderId="180" xfId="18" applyNumberFormat="1" applyFont="1" applyBorder="1">
      <alignment vertical="center"/>
    </xf>
    <xf numFmtId="49" fontId="5" fillId="0" borderId="21" xfId="18" applyNumberFormat="1" applyFont="1" applyBorder="1" applyAlignment="1">
      <alignment horizontal="centerContinuous" vertical="center"/>
    </xf>
    <xf numFmtId="49" fontId="5" fillId="0" borderId="19" xfId="18" applyNumberFormat="1" applyFont="1" applyBorder="1" applyAlignment="1">
      <alignment horizontal="centerContinuous" vertical="center"/>
    </xf>
    <xf numFmtId="49" fontId="5" fillId="0" borderId="180" xfId="18" applyNumberFormat="1" applyFont="1" applyBorder="1" applyAlignment="1">
      <alignment horizontal="left" vertical="center"/>
    </xf>
    <xf numFmtId="49" fontId="5" fillId="0" borderId="181" xfId="18" applyNumberFormat="1" applyFont="1" applyBorder="1" applyAlignment="1">
      <alignment horizontal="center" vertical="center"/>
    </xf>
    <xf numFmtId="181" fontId="5" fillId="6" borderId="19" xfId="18" applyNumberFormat="1" applyFont="1" applyFill="1" applyBorder="1" applyProtection="1">
      <alignment vertical="center"/>
      <protection locked="0"/>
    </xf>
    <xf numFmtId="49" fontId="5" fillId="0" borderId="0" xfId="18" applyNumberFormat="1" applyFont="1" applyAlignment="1">
      <alignment horizontal="left" vertical="center"/>
    </xf>
    <xf numFmtId="49" fontId="5" fillId="0" borderId="0" xfId="18" applyNumberFormat="1" applyFont="1" applyAlignment="1">
      <alignment horizontal="center" vertical="center"/>
    </xf>
    <xf numFmtId="49" fontId="5" fillId="6" borderId="0" xfId="18" applyNumberFormat="1" applyFont="1" applyFill="1" applyAlignment="1">
      <alignment horizontal="center" vertical="center"/>
    </xf>
    <xf numFmtId="49" fontId="5" fillId="6" borderId="0" xfId="18" applyNumberFormat="1" applyFont="1" applyFill="1" applyAlignment="1" applyProtection="1">
      <alignment horizontal="right" vertical="center"/>
      <protection locked="0"/>
    </xf>
    <xf numFmtId="49" fontId="5" fillId="0" borderId="0" xfId="18" applyNumberFormat="1" applyFont="1" applyAlignment="1">
      <alignment horizontal="left" vertical="center" indent="3"/>
    </xf>
    <xf numFmtId="49" fontId="74" fillId="0" borderId="0" xfId="18" applyNumberFormat="1" applyFont="1">
      <alignment vertical="center"/>
    </xf>
    <xf numFmtId="49" fontId="74" fillId="0" borderId="0" xfId="18" applyNumberFormat="1" applyFont="1" applyAlignment="1">
      <alignment horizontal="left" vertical="center"/>
    </xf>
    <xf numFmtId="49" fontId="5" fillId="6" borderId="20" xfId="18" applyNumberFormat="1" applyFont="1" applyFill="1" applyBorder="1" applyAlignment="1" applyProtection="1">
      <alignment horizontal="center" vertical="center"/>
      <protection locked="0"/>
    </xf>
    <xf numFmtId="49" fontId="5" fillId="6" borderId="21" xfId="18" applyNumberFormat="1" applyFont="1" applyFill="1" applyBorder="1" applyAlignment="1" applyProtection="1">
      <alignment horizontal="center" vertical="center"/>
      <protection locked="0"/>
    </xf>
    <xf numFmtId="49" fontId="5" fillId="6" borderId="19" xfId="18" applyNumberFormat="1" applyFont="1" applyFill="1" applyBorder="1" applyAlignment="1" applyProtection="1">
      <alignment horizontal="center" vertical="center"/>
      <protection locked="0"/>
    </xf>
    <xf numFmtId="49" fontId="5" fillId="0" borderId="20" xfId="18" applyNumberFormat="1" applyFont="1" applyBorder="1">
      <alignment vertical="center"/>
    </xf>
    <xf numFmtId="49" fontId="5" fillId="0" borderId="21" xfId="18" applyNumberFormat="1" applyFont="1" applyBorder="1">
      <alignment vertical="center"/>
    </xf>
    <xf numFmtId="49" fontId="5" fillId="0" borderId="21" xfId="18" applyNumberFormat="1" applyFont="1" applyBorder="1" applyAlignment="1">
      <alignment horizontal="left" vertical="center"/>
    </xf>
    <xf numFmtId="49" fontId="5" fillId="0" borderId="19" xfId="18" applyNumberFormat="1" applyFont="1" applyBorder="1" applyAlignment="1">
      <alignment horizontal="left" vertical="center"/>
    </xf>
    <xf numFmtId="49" fontId="9" fillId="0" borderId="0" xfId="18" applyNumberFormat="1" applyFont="1" applyAlignment="1">
      <alignment horizontal="left" vertical="center"/>
    </xf>
    <xf numFmtId="49" fontId="9" fillId="0" borderId="0" xfId="18" applyNumberFormat="1" applyFont="1" applyAlignment="1">
      <alignment horizontal="right" vertical="center" wrapText="1"/>
    </xf>
    <xf numFmtId="49" fontId="12" fillId="0" borderId="0" xfId="18" applyNumberFormat="1" applyFont="1">
      <alignment vertical="center"/>
    </xf>
    <xf numFmtId="49" fontId="12" fillId="0" borderId="0" xfId="18" applyNumberFormat="1" applyFont="1" applyAlignment="1">
      <alignment horizontal="left" vertical="center" indent="4"/>
    </xf>
    <xf numFmtId="0" fontId="36" fillId="0" borderId="0" xfId="0" applyFont="1" applyAlignment="1">
      <alignment horizontal="left" vertical="center"/>
    </xf>
    <xf numFmtId="0" fontId="20"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top" wrapText="1"/>
    </xf>
    <xf numFmtId="0" fontId="9" fillId="0" borderId="0" xfId="5" applyFont="1" applyAlignment="1">
      <alignment horizontal="center" vertical="center" wrapText="1"/>
    </xf>
    <xf numFmtId="0" fontId="10" fillId="0" borderId="0" xfId="5" applyFont="1" applyAlignment="1">
      <alignment vertical="distributed" wrapText="1"/>
    </xf>
    <xf numFmtId="190" fontId="22" fillId="0" borderId="226" xfId="5" applyNumberFormat="1" applyFont="1" applyBorder="1" applyAlignment="1">
      <alignment horizontal="right" vertical="center" wrapText="1"/>
    </xf>
    <xf numFmtId="49" fontId="22" fillId="0" borderId="227" xfId="5" applyNumberFormat="1" applyFont="1" applyBorder="1" applyAlignment="1">
      <alignment vertical="center"/>
    </xf>
    <xf numFmtId="190" fontId="22" fillId="0" borderId="223" xfId="5" applyNumberFormat="1" applyFont="1" applyBorder="1" applyAlignment="1">
      <alignment horizontal="right" vertical="center" wrapText="1"/>
    </xf>
    <xf numFmtId="49" fontId="22" fillId="0" borderId="14" xfId="5" applyNumberFormat="1" applyFont="1" applyBorder="1" applyAlignment="1">
      <alignment vertical="center"/>
    </xf>
    <xf numFmtId="190" fontId="22" fillId="0" borderId="49" xfId="5" applyNumberFormat="1" applyFont="1" applyBorder="1" applyAlignment="1">
      <alignment horizontal="right" vertical="center" wrapText="1"/>
    </xf>
    <xf numFmtId="49" fontId="22" fillId="0" borderId="219" xfId="5" applyNumberFormat="1" applyFont="1" applyBorder="1" applyAlignment="1">
      <alignment vertical="center"/>
    </xf>
    <xf numFmtId="0" fontId="13" fillId="0" borderId="5" xfId="1" applyFill="1" applyBorder="1" applyAlignment="1" applyProtection="1">
      <alignment horizontal="center" vertical="center"/>
    </xf>
    <xf numFmtId="0" fontId="22" fillId="0" borderId="0" xfId="7" applyFont="1">
      <alignment vertical="center"/>
    </xf>
    <xf numFmtId="0" fontId="5" fillId="0" borderId="0" xfId="7" applyFont="1" applyAlignment="1">
      <alignment horizontal="center" vertical="center"/>
    </xf>
    <xf numFmtId="0" fontId="159" fillId="0" borderId="0" xfId="7" applyFont="1" applyAlignment="1">
      <alignment horizontal="left" vertical="center"/>
    </xf>
    <xf numFmtId="0" fontId="5" fillId="0" borderId="0" xfId="7" applyFont="1" applyAlignment="1">
      <alignment horizontal="left" vertical="center"/>
    </xf>
    <xf numFmtId="49" fontId="5" fillId="0" borderId="31" xfId="7" applyNumberFormat="1" applyFont="1" applyBorder="1" applyAlignment="1">
      <alignment horizontal="center" vertical="center"/>
    </xf>
    <xf numFmtId="0" fontId="22" fillId="0" borderId="31" xfId="7" applyFont="1" applyBorder="1">
      <alignment vertical="center"/>
    </xf>
    <xf numFmtId="0" fontId="5" fillId="0" borderId="28" xfId="7" applyFont="1" applyBorder="1">
      <alignment vertical="center"/>
    </xf>
    <xf numFmtId="0" fontId="5" fillId="0" borderId="31" xfId="7" applyFont="1" applyBorder="1">
      <alignment vertical="center"/>
    </xf>
    <xf numFmtId="0" fontId="5" fillId="0" borderId="26" xfId="7" applyFont="1" applyBorder="1" applyAlignment="1">
      <alignment horizontal="left" vertical="center"/>
    </xf>
    <xf numFmtId="0" fontId="22" fillId="0" borderId="0" xfId="7" applyFont="1" applyAlignment="1">
      <alignment horizontal="center" vertical="center"/>
    </xf>
    <xf numFmtId="0" fontId="22" fillId="0" borderId="24" xfId="7" applyFont="1" applyBorder="1">
      <alignment vertical="center"/>
    </xf>
    <xf numFmtId="0" fontId="5" fillId="0" borderId="28" xfId="7" applyFont="1" applyBorder="1" applyAlignment="1">
      <alignment horizontal="left" vertical="center"/>
    </xf>
    <xf numFmtId="0" fontId="5" fillId="0" borderId="31" xfId="7" applyFont="1" applyBorder="1" applyAlignment="1">
      <alignment horizontal="left" vertical="center"/>
    </xf>
    <xf numFmtId="0" fontId="5" fillId="0" borderId="31" xfId="7" applyFont="1" applyBorder="1" applyAlignment="1">
      <alignment horizontal="center" vertical="center"/>
    </xf>
    <xf numFmtId="0" fontId="22" fillId="0" borderId="31" xfId="7" applyFont="1" applyBorder="1" applyAlignment="1">
      <alignment horizontal="center" vertical="center"/>
    </xf>
    <xf numFmtId="0" fontId="22" fillId="0" borderId="27" xfId="7" applyFont="1" applyBorder="1">
      <alignment vertical="center"/>
    </xf>
    <xf numFmtId="0" fontId="5" fillId="0" borderId="23"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49" fontId="74" fillId="0" borderId="28" xfId="7" applyNumberFormat="1" applyFont="1" applyBorder="1">
      <alignment vertical="center"/>
    </xf>
    <xf numFmtId="0" fontId="9" fillId="0" borderId="31" xfId="7" applyFont="1" applyBorder="1" applyAlignment="1">
      <alignment horizontal="center" vertical="center"/>
    </xf>
    <xf numFmtId="0" fontId="22" fillId="0" borderId="29" xfId="7" applyFont="1" applyBorder="1">
      <alignment vertical="center"/>
    </xf>
    <xf numFmtId="0" fontId="5" fillId="2" borderId="15" xfId="7" applyFont="1" applyFill="1" applyBorder="1" applyAlignment="1">
      <alignment horizontal="center" vertical="center" wrapText="1"/>
    </xf>
    <xf numFmtId="0" fontId="5" fillId="2" borderId="0" xfId="7" applyFont="1" applyFill="1" applyAlignment="1">
      <alignment horizontal="center" vertical="center" wrapText="1"/>
    </xf>
    <xf numFmtId="49" fontId="74" fillId="0" borderId="15" xfId="7" applyNumberFormat="1" applyFont="1" applyBorder="1">
      <alignment vertical="center"/>
    </xf>
    <xf numFmtId="0" fontId="5" fillId="0" borderId="15" xfId="7" applyFont="1" applyBorder="1" applyAlignment="1">
      <alignment horizontal="center" vertical="center"/>
    </xf>
    <xf numFmtId="49" fontId="74" fillId="0" borderId="0" xfId="7" applyNumberFormat="1" applyFont="1" applyAlignment="1">
      <alignment horizontal="center" vertical="center"/>
    </xf>
    <xf numFmtId="49" fontId="5" fillId="0" borderId="0" xfId="7" applyNumberFormat="1" applyFont="1" applyAlignment="1">
      <alignment horizontal="center" vertical="center"/>
    </xf>
    <xf numFmtId="0" fontId="5" fillId="2" borderId="31" xfId="7" applyFont="1" applyFill="1" applyBorder="1" applyAlignment="1">
      <alignment horizontal="left" vertical="center"/>
    </xf>
    <xf numFmtId="49" fontId="74" fillId="0" borderId="31" xfId="7" applyNumberFormat="1" applyFont="1" applyBorder="1">
      <alignment vertical="center"/>
    </xf>
    <xf numFmtId="0" fontId="5" fillId="0" borderId="15" xfId="7" applyFont="1" applyBorder="1">
      <alignment vertical="center"/>
    </xf>
    <xf numFmtId="0" fontId="10" fillId="0" borderId="15" xfId="7" applyFont="1" applyBorder="1">
      <alignment vertical="center"/>
    </xf>
    <xf numFmtId="0" fontId="28" fillId="0" borderId="24" xfId="7" applyFont="1" applyBorder="1">
      <alignment vertical="center"/>
    </xf>
    <xf numFmtId="49" fontId="12" fillId="0" borderId="31" xfId="7" applyNumberFormat="1" applyFont="1" applyBorder="1" applyAlignment="1">
      <alignment horizontal="center" vertical="center"/>
    </xf>
    <xf numFmtId="49" fontId="12" fillId="0" borderId="31" xfId="7" applyNumberFormat="1" applyFont="1" applyBorder="1">
      <alignment vertical="center"/>
    </xf>
    <xf numFmtId="0" fontId="5" fillId="0" borderId="20" xfId="7" applyFont="1" applyBorder="1" applyAlignment="1">
      <alignment horizontal="left" vertical="center"/>
    </xf>
    <xf numFmtId="0" fontId="22" fillId="0" borderId="15" xfId="7" applyFont="1" applyBorder="1">
      <alignment vertical="center"/>
    </xf>
    <xf numFmtId="0" fontId="9" fillId="0" borderId="0" xfId="7" applyFont="1">
      <alignment vertical="center"/>
    </xf>
    <xf numFmtId="181" fontId="22" fillId="0" borderId="0" xfId="7" applyNumberFormat="1" applyFont="1">
      <alignment vertical="center"/>
    </xf>
    <xf numFmtId="181" fontId="2" fillId="0" borderId="0" xfId="7" applyNumberFormat="1" applyFont="1">
      <alignment vertical="center"/>
    </xf>
    <xf numFmtId="181" fontId="2" fillId="0" borderId="0" xfId="7" applyNumberFormat="1" applyFont="1" applyAlignment="1">
      <alignment horizontal="center" vertical="center"/>
    </xf>
    <xf numFmtId="181" fontId="36" fillId="0" borderId="0" xfId="7" applyNumberFormat="1" applyFont="1" applyAlignment="1">
      <alignment horizontal="center" vertical="center"/>
    </xf>
    <xf numFmtId="181" fontId="77" fillId="0" borderId="0" xfId="7" applyNumberFormat="1" applyFont="1" applyAlignment="1">
      <alignment horizontal="left" vertical="center"/>
    </xf>
    <xf numFmtId="181" fontId="35" fillId="0" borderId="0" xfId="7" applyNumberFormat="1" applyFont="1">
      <alignment vertical="center"/>
    </xf>
    <xf numFmtId="181" fontId="35" fillId="0" borderId="0" xfId="7" applyNumberFormat="1" applyFont="1" applyAlignment="1">
      <alignment horizontal="left" vertical="center" wrapText="1"/>
    </xf>
    <xf numFmtId="181" fontId="35" fillId="0" borderId="0" xfId="7" applyNumberFormat="1" applyFont="1" applyAlignment="1">
      <alignment horizontal="center" vertical="center" wrapText="1"/>
    </xf>
    <xf numFmtId="181" fontId="39" fillId="0" borderId="0" xfId="7" applyNumberFormat="1" applyFont="1" applyAlignment="1">
      <alignment horizontal="right" vertical="center" wrapText="1"/>
    </xf>
    <xf numFmtId="181" fontId="36" fillId="0" borderId="0" xfId="7" applyNumberFormat="1" applyFont="1" applyAlignment="1">
      <alignment horizontal="center" vertical="center" wrapText="1"/>
    </xf>
    <xf numFmtId="181" fontId="2" fillId="0" borderId="1" xfId="7" applyNumberFormat="1" applyFont="1" applyBorder="1" applyAlignment="1">
      <alignment horizontal="center" vertical="center" wrapText="1"/>
    </xf>
    <xf numFmtId="181" fontId="36" fillId="0" borderId="1" xfId="7" applyNumberFormat="1" applyFont="1" applyBorder="1" applyAlignment="1">
      <alignment horizontal="center" vertical="center"/>
    </xf>
    <xf numFmtId="181" fontId="36" fillId="0" borderId="1" xfId="7" applyNumberFormat="1" applyFont="1" applyBorder="1" applyAlignment="1">
      <alignment horizontal="center" vertical="center" wrapText="1"/>
    </xf>
    <xf numFmtId="181" fontId="36" fillId="0" borderId="0" xfId="7" applyNumberFormat="1" applyFont="1">
      <alignment vertical="center"/>
    </xf>
    <xf numFmtId="181" fontId="2" fillId="0" borderId="1" xfId="7" applyNumberFormat="1" applyFont="1" applyBorder="1">
      <alignment vertical="center"/>
    </xf>
    <xf numFmtId="181" fontId="36" fillId="0" borderId="0" xfId="7" applyNumberFormat="1" applyFont="1" applyAlignment="1">
      <alignment horizontal="left" vertical="center" wrapText="1"/>
    </xf>
    <xf numFmtId="181" fontId="36" fillId="0" borderId="2" xfId="7" applyNumberFormat="1" applyFont="1" applyBorder="1" applyAlignment="1">
      <alignment horizontal="center" vertical="center" wrapText="1"/>
    </xf>
    <xf numFmtId="181" fontId="36" fillId="0" borderId="22" xfId="7" applyNumberFormat="1" applyFont="1" applyBorder="1" applyAlignment="1">
      <alignment horizontal="center" vertical="center" wrapText="1"/>
    </xf>
    <xf numFmtId="181" fontId="36" fillId="0" borderId="215" xfId="7" applyNumberFormat="1" applyFont="1" applyBorder="1" applyAlignment="1">
      <alignment horizontal="center" vertical="center" wrapText="1"/>
    </xf>
    <xf numFmtId="181" fontId="36" fillId="0" borderId="20" xfId="7" applyNumberFormat="1" applyFont="1" applyBorder="1" applyAlignment="1">
      <alignment horizontal="center" vertical="center" wrapText="1"/>
    </xf>
    <xf numFmtId="181" fontId="36" fillId="0" borderId="216" xfId="7" applyNumberFormat="1" applyFont="1" applyBorder="1" applyAlignment="1">
      <alignment horizontal="center" vertical="center" wrapText="1"/>
    </xf>
    <xf numFmtId="181" fontId="36" fillId="0" borderId="217" xfId="7" applyNumberFormat="1" applyFont="1" applyBorder="1" applyAlignment="1">
      <alignment horizontal="center" vertical="center" wrapText="1"/>
    </xf>
    <xf numFmtId="181" fontId="36" fillId="0" borderId="218" xfId="7" applyNumberFormat="1" applyFont="1" applyBorder="1" applyAlignment="1">
      <alignment horizontal="center" vertical="center" wrapText="1"/>
    </xf>
    <xf numFmtId="181" fontId="36" fillId="0" borderId="20" xfId="7" applyNumberFormat="1" applyFont="1" applyBorder="1">
      <alignment vertical="center"/>
    </xf>
    <xf numFmtId="181" fontId="36" fillId="0" borderId="48" xfId="7" applyNumberFormat="1" applyFont="1" applyBorder="1" applyAlignment="1">
      <alignment vertical="center" wrapText="1"/>
    </xf>
    <xf numFmtId="181" fontId="36" fillId="0" borderId="28" xfId="7" applyNumberFormat="1" applyFont="1" applyBorder="1" applyAlignment="1">
      <alignment horizontal="center" vertical="center" wrapText="1"/>
    </xf>
    <xf numFmtId="181" fontId="36" fillId="0" borderId="149" xfId="7" applyNumberFormat="1" applyFont="1" applyBorder="1" applyAlignment="1">
      <alignment horizontal="center" vertical="center" wrapText="1"/>
    </xf>
    <xf numFmtId="181" fontId="36" fillId="0" borderId="19" xfId="7" applyNumberFormat="1" applyFont="1" applyBorder="1" applyAlignment="1">
      <alignment horizontal="center" vertical="center" wrapText="1"/>
    </xf>
    <xf numFmtId="181" fontId="36" fillId="0" borderId="114" xfId="7" applyNumberFormat="1" applyFont="1" applyBorder="1" applyAlignment="1">
      <alignment horizontal="center" vertical="center" wrapText="1"/>
    </xf>
    <xf numFmtId="181" fontId="36" fillId="0" borderId="53" xfId="7" applyNumberFormat="1" applyFont="1" applyBorder="1" applyAlignment="1">
      <alignment vertical="center" wrapText="1"/>
    </xf>
    <xf numFmtId="181" fontId="36" fillId="0" borderId="115" xfId="7" applyNumberFormat="1" applyFont="1" applyBorder="1" applyAlignment="1">
      <alignment horizontal="center" vertical="center" wrapText="1"/>
    </xf>
    <xf numFmtId="181" fontId="36" fillId="0" borderId="48" xfId="7" applyNumberFormat="1" applyFont="1" applyBorder="1" applyAlignment="1">
      <alignment horizontal="center" vertical="center"/>
    </xf>
    <xf numFmtId="181" fontId="36" fillId="0" borderId="48" xfId="7" applyNumberFormat="1" applyFont="1" applyBorder="1">
      <alignment vertical="center"/>
    </xf>
    <xf numFmtId="181" fontId="36" fillId="0" borderId="1" xfId="7" applyNumberFormat="1" applyFont="1" applyBorder="1">
      <alignment vertical="center"/>
    </xf>
    <xf numFmtId="181" fontId="36" fillId="0" borderId="0" xfId="7" applyNumberFormat="1" applyFont="1" applyAlignment="1">
      <alignment horizontal="left" vertical="center"/>
    </xf>
    <xf numFmtId="181" fontId="2" fillId="0" borderId="0" xfId="7" applyNumberFormat="1" applyFont="1" applyAlignment="1">
      <alignment horizontal="left" vertical="center"/>
    </xf>
    <xf numFmtId="181" fontId="9" fillId="0" borderId="0" xfId="7" applyNumberFormat="1" applyFont="1">
      <alignment vertical="center"/>
    </xf>
    <xf numFmtId="181" fontId="9" fillId="0" borderId="0" xfId="7" applyNumberFormat="1" applyFont="1" applyAlignment="1">
      <alignment horizontal="left" vertical="center"/>
    </xf>
    <xf numFmtId="181" fontId="2" fillId="0" borderId="0" xfId="7" applyNumberFormat="1" applyFont="1" applyAlignment="1">
      <alignment horizontal="right" vertical="center"/>
    </xf>
    <xf numFmtId="0" fontId="0" fillId="0" borderId="21" xfId="0" applyBorder="1" applyAlignment="1">
      <alignment vertical="center" shrinkToFit="1"/>
    </xf>
    <xf numFmtId="0" fontId="0" fillId="0" borderId="19" xfId="0" applyBorder="1" applyAlignment="1">
      <alignment vertical="center" shrinkToFit="1"/>
    </xf>
    <xf numFmtId="0" fontId="0" fillId="0" borderId="20" xfId="0" applyBorder="1" applyAlignment="1">
      <alignment horizontal="center" vertical="center" shrinkToFit="1"/>
    </xf>
    <xf numFmtId="0" fontId="0" fillId="0" borderId="277" xfId="0" applyBorder="1">
      <alignment vertical="center"/>
    </xf>
    <xf numFmtId="0" fontId="0" fillId="0" borderId="59" xfId="0" applyBorder="1">
      <alignment vertical="center"/>
    </xf>
    <xf numFmtId="0" fontId="0" fillId="0" borderId="278" xfId="0" applyBorder="1" applyAlignment="1">
      <alignment horizontal="center" vertical="center"/>
    </xf>
    <xf numFmtId="0" fontId="0" fillId="0" borderId="26" xfId="0" applyBorder="1" applyAlignment="1">
      <alignment horizontal="center" vertical="center"/>
    </xf>
    <xf numFmtId="0" fontId="0" fillId="0" borderId="131" xfId="0" applyBorder="1">
      <alignment vertical="center"/>
    </xf>
    <xf numFmtId="0" fontId="0" fillId="0" borderId="130" xfId="0" applyBorder="1">
      <alignment vertical="center"/>
    </xf>
    <xf numFmtId="0" fontId="0" fillId="0" borderId="129" xfId="0" applyBorder="1" applyAlignment="1">
      <alignment horizontal="center" vertical="center"/>
    </xf>
    <xf numFmtId="0" fontId="0" fillId="0" borderId="278" xfId="0" applyBorder="1">
      <alignment vertical="center"/>
    </xf>
    <xf numFmtId="0" fontId="0" fillId="0" borderId="26" xfId="0" applyBorder="1" applyAlignment="1">
      <alignment horizontal="right" vertical="center"/>
    </xf>
    <xf numFmtId="0" fontId="0" fillId="0" borderId="23" xfId="0" applyBorder="1" applyAlignment="1">
      <alignment horizontal="right" vertical="center"/>
    </xf>
    <xf numFmtId="0" fontId="73" fillId="0" borderId="0" xfId="0" applyFont="1" applyAlignment="1">
      <alignment horizontal="left" vertical="center"/>
    </xf>
    <xf numFmtId="49" fontId="22" fillId="0" borderId="0" xfId="0" applyNumberFormat="1" applyFont="1">
      <alignment vertical="center"/>
    </xf>
    <xf numFmtId="49" fontId="5" fillId="0" borderId="0" xfId="0" applyNumberFormat="1" applyFont="1" applyAlignment="1">
      <alignment horizontal="justify" vertical="center" wrapText="1"/>
    </xf>
    <xf numFmtId="0" fontId="101" fillId="0" borderId="0" xfId="0" applyFont="1" applyAlignment="1">
      <alignment horizontal="left" vertical="center"/>
    </xf>
    <xf numFmtId="0" fontId="101" fillId="0" borderId="0" xfId="0" applyFont="1" applyAlignment="1">
      <alignment horizontal="right" vertical="center"/>
    </xf>
    <xf numFmtId="49" fontId="74" fillId="0" borderId="0" xfId="0" applyNumberFormat="1" applyFont="1" applyAlignment="1">
      <alignment horizontal="left" vertical="center"/>
    </xf>
    <xf numFmtId="49" fontId="74" fillId="0" borderId="0" xfId="0" applyNumberFormat="1" applyFont="1">
      <alignment vertical="center"/>
    </xf>
    <xf numFmtId="49" fontId="5" fillId="0" borderId="0" xfId="0" applyNumberFormat="1" applyFont="1">
      <alignment vertical="center"/>
    </xf>
    <xf numFmtId="49" fontId="5" fillId="6" borderId="21" xfId="0" applyNumberFormat="1" applyFont="1" applyFill="1" applyBorder="1" applyAlignment="1" applyProtection="1">
      <alignment horizontal="center" vertical="center"/>
      <protection locked="0"/>
    </xf>
    <xf numFmtId="49" fontId="5" fillId="0" borderId="0" xfId="0" applyNumberFormat="1" applyFont="1" applyAlignment="1">
      <alignment horizontal="left" vertical="center"/>
    </xf>
    <xf numFmtId="49" fontId="5" fillId="0" borderId="0" xfId="0" applyNumberFormat="1" applyFont="1" applyAlignment="1">
      <alignment horizontal="left" vertical="center" indent="3"/>
    </xf>
    <xf numFmtId="49" fontId="5" fillId="6" borderId="0" xfId="0" applyNumberFormat="1" applyFont="1" applyFill="1" applyAlignment="1" applyProtection="1">
      <alignment horizontal="center" vertical="center"/>
      <protection locked="0"/>
    </xf>
    <xf numFmtId="49" fontId="5" fillId="0" borderId="181" xfId="0" applyNumberFormat="1" applyFont="1" applyBorder="1" applyAlignment="1">
      <alignment horizontal="center" vertical="center"/>
    </xf>
    <xf numFmtId="0" fontId="5" fillId="13" borderId="19" xfId="0" applyFont="1" applyFill="1" applyBorder="1" applyAlignment="1">
      <alignment horizontal="center" vertical="center"/>
    </xf>
    <xf numFmtId="0" fontId="98" fillId="0" borderId="15" xfId="0" applyFont="1" applyBorder="1" applyAlignment="1">
      <alignment horizontal="left" vertical="center" wrapText="1"/>
    </xf>
    <xf numFmtId="49" fontId="5" fillId="0" borderId="15" xfId="0" applyNumberFormat="1" applyFont="1" applyBorder="1">
      <alignment vertical="center"/>
    </xf>
    <xf numFmtId="49" fontId="5" fillId="0" borderId="15" xfId="0" applyNumberFormat="1" applyFont="1" applyBorder="1" applyAlignment="1">
      <alignment horizontal="center" vertical="center"/>
    </xf>
    <xf numFmtId="0" fontId="101" fillId="6" borderId="23" xfId="0" applyFont="1" applyFill="1" applyBorder="1" applyProtection="1">
      <alignment vertical="center"/>
      <protection locked="0"/>
    </xf>
    <xf numFmtId="0" fontId="101" fillId="6" borderId="28" xfId="0" applyFont="1" applyFill="1" applyBorder="1" applyProtection="1">
      <alignment vertical="center"/>
      <protection locked="0"/>
    </xf>
    <xf numFmtId="0" fontId="101" fillId="6" borderId="19" xfId="0" applyFont="1" applyFill="1" applyBorder="1" applyAlignment="1" applyProtection="1">
      <alignment horizontal="right" vertical="center" shrinkToFit="1"/>
      <protection locked="0"/>
    </xf>
    <xf numFmtId="193" fontId="101" fillId="0" borderId="181" xfId="0" applyNumberFormat="1" applyFont="1" applyBorder="1" applyAlignment="1">
      <alignment horizontal="center" vertical="center"/>
    </xf>
    <xf numFmtId="0" fontId="101" fillId="6" borderId="21" xfId="0" applyFont="1" applyFill="1" applyBorder="1" applyAlignment="1" applyProtection="1">
      <alignment horizontal="right" vertical="center"/>
      <protection locked="0"/>
    </xf>
    <xf numFmtId="0" fontId="101" fillId="0" borderId="15" xfId="0" applyFont="1" applyBorder="1" applyAlignment="1">
      <alignment horizontal="justify" vertical="center"/>
    </xf>
    <xf numFmtId="0" fontId="98" fillId="0" borderId="0" xfId="0" applyFont="1" applyAlignment="1">
      <alignment horizontal="justify"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7" xfId="0" applyNumberFormat="1" applyFont="1" applyBorder="1">
      <alignment vertical="center"/>
    </xf>
    <xf numFmtId="49" fontId="5" fillId="0" borderId="22" xfId="0" applyNumberFormat="1" applyFont="1" applyBorder="1" applyAlignment="1">
      <alignment horizontal="center" vertical="center"/>
    </xf>
    <xf numFmtId="49" fontId="5" fillId="0" borderId="31" xfId="0" applyNumberFormat="1" applyFont="1" applyBorder="1">
      <alignment vertical="center"/>
    </xf>
    <xf numFmtId="49" fontId="5" fillId="0" borderId="25" xfId="0" applyNumberFormat="1" applyFont="1" applyBorder="1">
      <alignment vertical="center"/>
    </xf>
    <xf numFmtId="49" fontId="5" fillId="0" borderId="2" xfId="0" applyNumberFormat="1" applyFont="1" applyBorder="1">
      <alignment vertical="center"/>
    </xf>
    <xf numFmtId="189" fontId="5" fillId="3" borderId="28" xfId="24" applyNumberFormat="1" applyFont="1" applyFill="1" applyBorder="1" applyAlignment="1">
      <alignment horizontal="center" vertical="center"/>
    </xf>
    <xf numFmtId="49" fontId="5" fillId="0" borderId="25" xfId="0" applyNumberFormat="1" applyFont="1" applyBorder="1" applyAlignment="1">
      <alignment horizontal="left" vertical="center"/>
    </xf>
    <xf numFmtId="49" fontId="5" fillId="0" borderId="21" xfId="0" applyNumberFormat="1" applyFont="1" applyBorder="1">
      <alignment vertical="center"/>
    </xf>
    <xf numFmtId="49" fontId="5" fillId="0" borderId="29" xfId="0" applyNumberFormat="1" applyFont="1" applyBorder="1" applyAlignment="1">
      <alignment horizontal="left" vertical="center"/>
    </xf>
    <xf numFmtId="189" fontId="5" fillId="3" borderId="31" xfId="24" applyNumberFormat="1" applyFont="1" applyFill="1" applyBorder="1" applyAlignment="1">
      <alignment horizontal="center" vertical="center"/>
    </xf>
    <xf numFmtId="49" fontId="5" fillId="0" borderId="22" xfId="0" quotePrefix="1" applyNumberFormat="1" applyFont="1" applyBorder="1" applyAlignment="1">
      <alignment horizontal="center" vertical="center"/>
    </xf>
    <xf numFmtId="49" fontId="5" fillId="0" borderId="25" xfId="0" quotePrefix="1" applyNumberFormat="1" applyFont="1" applyBorder="1" applyAlignment="1">
      <alignment horizontal="center" vertical="center"/>
    </xf>
    <xf numFmtId="0" fontId="104" fillId="0" borderId="0" xfId="0" applyFont="1" applyAlignment="1">
      <alignment horizontal="left" vertical="center" indent="2"/>
    </xf>
    <xf numFmtId="49" fontId="10" fillId="0" borderId="0" xfId="0" applyNumberFormat="1" applyFont="1" applyAlignment="1">
      <alignment horizontal="left" vertical="center" indent="4"/>
    </xf>
    <xf numFmtId="49" fontId="10" fillId="0" borderId="0" xfId="0" applyNumberFormat="1" applyFont="1">
      <alignment vertical="center"/>
    </xf>
    <xf numFmtId="49" fontId="8" fillId="6" borderId="0" xfId="0" applyNumberFormat="1" applyFont="1" applyFill="1" applyAlignment="1" applyProtection="1">
      <alignment horizontal="center" vertical="center" wrapText="1"/>
      <protection locked="0"/>
    </xf>
    <xf numFmtId="49" fontId="9" fillId="0" borderId="0" xfId="0" applyNumberFormat="1" applyFont="1" applyAlignment="1">
      <alignment horizontal="right" vertical="center" wrapText="1"/>
    </xf>
    <xf numFmtId="49" fontId="5" fillId="6" borderId="0" xfId="0" applyNumberFormat="1" applyFont="1" applyFill="1" applyAlignment="1" applyProtection="1">
      <alignment horizontal="right" vertical="center"/>
      <protection locked="0"/>
    </xf>
    <xf numFmtId="0" fontId="5" fillId="0" borderId="181" xfId="0" applyFont="1" applyBorder="1" applyAlignment="1">
      <alignment horizontal="center" vertical="center" wrapText="1"/>
    </xf>
    <xf numFmtId="49" fontId="5" fillId="0" borderId="20" xfId="0" applyNumberFormat="1" applyFont="1" applyBorder="1">
      <alignment vertical="center"/>
    </xf>
    <xf numFmtId="0" fontId="10" fillId="0" borderId="0" xfId="0" applyFont="1">
      <alignment vertical="center"/>
    </xf>
    <xf numFmtId="0" fontId="12" fillId="0" borderId="15" xfId="0" applyFont="1" applyBorder="1" applyAlignment="1">
      <alignment horizontal="right" vertical="top"/>
    </xf>
    <xf numFmtId="0" fontId="12" fillId="0" borderId="0" xfId="0" applyFont="1" applyAlignment="1">
      <alignment horizontal="left" vertical="center" indent="3"/>
    </xf>
    <xf numFmtId="0" fontId="12" fillId="0" borderId="0" xfId="0" applyFont="1" applyAlignment="1">
      <alignment horizontal="left" vertical="center" indent="2"/>
    </xf>
    <xf numFmtId="0" fontId="12" fillId="0" borderId="0" xfId="0" applyFont="1">
      <alignment vertical="center"/>
    </xf>
    <xf numFmtId="49" fontId="12" fillId="0" borderId="0" xfId="0" applyNumberFormat="1" applyFont="1" applyAlignment="1">
      <alignment horizontal="left" vertical="top" indent="2"/>
    </xf>
    <xf numFmtId="49" fontId="12" fillId="0" borderId="0" xfId="0" applyNumberFormat="1" applyFont="1">
      <alignment vertical="center"/>
    </xf>
    <xf numFmtId="49" fontId="12" fillId="0" borderId="0" xfId="0" applyNumberFormat="1" applyFont="1" applyAlignment="1">
      <alignment horizontal="left" vertical="center" indent="4"/>
    </xf>
    <xf numFmtId="0" fontId="7" fillId="0" borderId="0" xfId="18" applyFont="1">
      <alignment vertical="center"/>
    </xf>
    <xf numFmtId="0" fontId="9" fillId="0" borderId="17" xfId="18" applyFont="1" applyBorder="1" applyAlignment="1">
      <alignment horizontal="left" vertical="top" wrapText="1"/>
    </xf>
    <xf numFmtId="49" fontId="9" fillId="0" borderId="17" xfId="18" applyNumberFormat="1" applyFont="1" applyBorder="1" applyAlignment="1">
      <alignment horizontal="left" vertical="top" wrapText="1"/>
    </xf>
    <xf numFmtId="0" fontId="9" fillId="0" borderId="0" xfId="18" applyFont="1" applyAlignment="1">
      <alignment horizontal="left" vertical="center"/>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23" xfId="18" applyFont="1" applyBorder="1" applyAlignment="1">
      <alignment horizontal="left" vertical="center" wrapText="1" indent="1"/>
    </xf>
    <xf numFmtId="0" fontId="11" fillId="0" borderId="24" xfId="18" applyFont="1" applyBorder="1" applyAlignment="1">
      <alignment horizontal="left" vertical="center" wrapText="1" indent="1"/>
    </xf>
    <xf numFmtId="0" fontId="11" fillId="0" borderId="24" xfId="18" applyFont="1" applyBorder="1" applyAlignment="1">
      <alignment vertical="center" wrapText="1"/>
    </xf>
    <xf numFmtId="0" fontId="11" fillId="0" borderId="132" xfId="18" applyFont="1" applyBorder="1" applyAlignment="1">
      <alignment horizontal="left" vertical="center" wrapText="1" indent="1"/>
    </xf>
    <xf numFmtId="0" fontId="11" fillId="0" borderId="37" xfId="18" applyFont="1" applyBorder="1" applyAlignment="1">
      <alignment horizontal="left" vertical="center" wrapText="1" indent="1"/>
    </xf>
    <xf numFmtId="0" fontId="11" fillId="0" borderId="37" xfId="18" applyFont="1" applyBorder="1" applyAlignment="1">
      <alignment vertical="center" wrapText="1"/>
    </xf>
    <xf numFmtId="0" fontId="7" fillId="0" borderId="25" xfId="18" applyFont="1" applyBorder="1" applyAlignment="1">
      <alignment vertical="center" wrapText="1"/>
    </xf>
    <xf numFmtId="0" fontId="11" fillId="0" borderId="26" xfId="18" applyFont="1" applyBorder="1" applyAlignment="1">
      <alignment horizontal="left" vertical="center" wrapText="1" indent="1"/>
    </xf>
    <xf numFmtId="0" fontId="11" fillId="0" borderId="27" xfId="18" applyFont="1" applyBorder="1" applyAlignment="1">
      <alignment horizontal="left" vertical="center" wrapText="1" indent="1"/>
    </xf>
    <xf numFmtId="0" fontId="11" fillId="0" borderId="27" xfId="18" applyFont="1" applyBorder="1" applyAlignment="1">
      <alignment vertical="center" wrapText="1"/>
    </xf>
    <xf numFmtId="0" fontId="7" fillId="0" borderId="19" xfId="18" applyFont="1" applyBorder="1" applyAlignment="1">
      <alignment horizontal="center" vertical="center" wrapText="1"/>
    </xf>
    <xf numFmtId="0" fontId="11" fillId="0" borderId="20" xfId="18" applyFont="1" applyBorder="1" applyAlignment="1">
      <alignment vertical="center" wrapText="1"/>
    </xf>
    <xf numFmtId="0" fontId="11" fillId="0" borderId="2" xfId="18" applyFont="1" applyBorder="1" applyAlignment="1">
      <alignment horizontal="left" vertical="center" wrapText="1"/>
    </xf>
    <xf numFmtId="0" fontId="11" fillId="0" borderId="38" xfId="18" applyFont="1" applyBorder="1" applyAlignment="1">
      <alignment horizontal="right" vertical="center" wrapText="1"/>
    </xf>
    <xf numFmtId="0" fontId="35" fillId="0" borderId="39" xfId="18" applyFont="1" applyBorder="1" applyAlignment="1">
      <alignment horizontal="right" vertical="center"/>
    </xf>
    <xf numFmtId="0" fontId="11" fillId="0" borderId="23" xfId="18" applyFont="1" applyBorder="1" applyAlignment="1">
      <alignment horizontal="right" vertical="center" wrapText="1"/>
    </xf>
    <xf numFmtId="0" fontId="35" fillId="0" borderId="24" xfId="18" applyFont="1" applyBorder="1" applyAlignment="1">
      <alignment horizontal="right" vertical="center"/>
    </xf>
    <xf numFmtId="0" fontId="11" fillId="0" borderId="26" xfId="18" applyFont="1" applyBorder="1" applyAlignment="1">
      <alignment horizontal="right" vertical="center" wrapText="1"/>
    </xf>
    <xf numFmtId="0" fontId="35" fillId="0" borderId="27" xfId="18" applyFont="1" applyBorder="1" applyAlignment="1">
      <alignment horizontal="right" vertical="center"/>
    </xf>
    <xf numFmtId="0" fontId="11" fillId="0" borderId="28" xfId="18" applyFont="1" applyBorder="1" applyAlignment="1">
      <alignment horizontal="right" vertical="center" wrapText="1"/>
    </xf>
    <xf numFmtId="0" fontId="35" fillId="0" borderId="29" xfId="18" applyFont="1" applyBorder="1" applyAlignment="1">
      <alignment horizontal="right" vertical="center"/>
    </xf>
    <xf numFmtId="0" fontId="11" fillId="0" borderId="0" xfId="18" applyFont="1" applyAlignment="1">
      <alignment horizontal="justify" vertical="center"/>
    </xf>
    <xf numFmtId="0" fontId="15" fillId="0" borderId="0" xfId="7">
      <alignment vertical="center"/>
    </xf>
    <xf numFmtId="0" fontId="21" fillId="0" borderId="0" xfId="7" applyFont="1">
      <alignment vertical="center"/>
    </xf>
    <xf numFmtId="0" fontId="165" fillId="0" borderId="0" xfId="7" applyFont="1">
      <alignment vertical="center"/>
    </xf>
    <xf numFmtId="0" fontId="18" fillId="0" borderId="0" xfId="7" applyFont="1" applyAlignment="1">
      <alignment horizontal="center" vertical="center"/>
    </xf>
    <xf numFmtId="49" fontId="18" fillId="0" borderId="0" xfId="7" applyNumberFormat="1" applyFont="1" applyAlignment="1">
      <alignment horizontal="center" vertical="center"/>
    </xf>
    <xf numFmtId="49" fontId="15" fillId="0" borderId="0" xfId="7" applyNumberFormat="1">
      <alignment vertical="center"/>
    </xf>
    <xf numFmtId="49" fontId="21" fillId="0" borderId="31" xfId="7" applyNumberFormat="1" applyFont="1" applyBorder="1" applyAlignment="1">
      <alignment horizontal="left" vertical="center"/>
    </xf>
    <xf numFmtId="49" fontId="18" fillId="0" borderId="31" xfId="7" applyNumberFormat="1" applyFont="1" applyBorder="1" applyAlignment="1">
      <alignment horizontal="center" vertical="center"/>
    </xf>
    <xf numFmtId="49" fontId="20" fillId="0" borderId="0" xfId="7" applyNumberFormat="1" applyFont="1" applyAlignment="1">
      <alignment horizontal="left" vertical="center"/>
    </xf>
    <xf numFmtId="49" fontId="21" fillId="0" borderId="0" xfId="7" applyNumberFormat="1" applyFont="1" applyAlignment="1">
      <alignment horizontal="left" vertical="center"/>
    </xf>
    <xf numFmtId="49" fontId="21" fillId="0" borderId="0" xfId="7" applyNumberFormat="1" applyFont="1">
      <alignment vertical="center"/>
    </xf>
    <xf numFmtId="0" fontId="21" fillId="0" borderId="23" xfId="7" applyFont="1" applyBorder="1" applyAlignment="1">
      <alignment horizontal="left" vertical="center"/>
    </xf>
    <xf numFmtId="0" fontId="21" fillId="0" borderId="15" xfId="7" applyFont="1" applyBorder="1" applyAlignment="1">
      <alignment horizontal="left" vertical="center"/>
    </xf>
    <xf numFmtId="0" fontId="21" fillId="0" borderId="24" xfId="7" applyFont="1" applyBorder="1" applyAlignment="1">
      <alignment horizontal="left" vertical="center"/>
    </xf>
    <xf numFmtId="0" fontId="21" fillId="0" borderId="26" xfId="7" applyFont="1" applyBorder="1" applyAlignment="1">
      <alignment horizontal="left" vertical="center"/>
    </xf>
    <xf numFmtId="0" fontId="21" fillId="0" borderId="27" xfId="7" applyFont="1" applyBorder="1" applyAlignment="1">
      <alignment horizontal="left" vertical="center"/>
    </xf>
    <xf numFmtId="0" fontId="21" fillId="0" borderId="31" xfId="7" applyFont="1" applyBorder="1" applyAlignment="1">
      <alignment horizontal="left" vertical="center"/>
    </xf>
    <xf numFmtId="0" fontId="21" fillId="0" borderId="24" xfId="7" applyFont="1" applyBorder="1">
      <alignment vertical="center"/>
    </xf>
    <xf numFmtId="0" fontId="21" fillId="0" borderId="21" xfId="7" applyFont="1" applyBorder="1" applyAlignment="1">
      <alignment horizontal="left" vertical="center"/>
    </xf>
    <xf numFmtId="0" fontId="21" fillId="0" borderId="21" xfId="7" applyFont="1" applyBorder="1">
      <alignment vertical="center"/>
    </xf>
    <xf numFmtId="0" fontId="21" fillId="0" borderId="19" xfId="7" applyFont="1" applyBorder="1" applyAlignment="1">
      <alignment horizontal="left" vertical="center"/>
    </xf>
    <xf numFmtId="0" fontId="21" fillId="0" borderId="20" xfId="7" applyFont="1" applyBorder="1" applyAlignment="1">
      <alignment horizontal="left" vertical="center"/>
    </xf>
    <xf numFmtId="0" fontId="167" fillId="0" borderId="26" xfId="7" applyFont="1" applyBorder="1" applyAlignment="1">
      <alignment horizontal="left" vertical="center"/>
    </xf>
    <xf numFmtId="0" fontId="21" fillId="0" borderId="27" xfId="7" applyFont="1" applyBorder="1">
      <alignment vertical="center"/>
    </xf>
    <xf numFmtId="0" fontId="19" fillId="0" borderId="0" xfId="7" applyFont="1" applyAlignment="1">
      <alignment horizontal="left" vertical="center"/>
    </xf>
    <xf numFmtId="0" fontId="20" fillId="0" borderId="0" xfId="7" applyFont="1">
      <alignment vertical="center"/>
    </xf>
    <xf numFmtId="0" fontId="19" fillId="0" borderId="15" xfId="7" applyFont="1" applyBorder="1" applyAlignment="1">
      <alignment horizontal="left" vertical="center"/>
    </xf>
    <xf numFmtId="0" fontId="20" fillId="0" borderId="15" xfId="7" applyFont="1" applyBorder="1" applyAlignment="1">
      <alignment horizontal="left" vertical="center"/>
    </xf>
    <xf numFmtId="0" fontId="21" fillId="0" borderId="28" xfId="7" applyFont="1" applyBorder="1" applyAlignment="1">
      <alignment horizontal="left" vertical="center"/>
    </xf>
    <xf numFmtId="0" fontId="21" fillId="0" borderId="29" xfId="7" applyFont="1" applyBorder="1" applyAlignment="1">
      <alignment horizontal="left" vertical="center"/>
    </xf>
    <xf numFmtId="0" fontId="20" fillId="0" borderId="26" xfId="7" applyFont="1" applyBorder="1" applyAlignment="1">
      <alignment horizontal="left" vertical="center"/>
    </xf>
    <xf numFmtId="0" fontId="167" fillId="0" borderId="0" xfId="7" applyFont="1" applyAlignment="1">
      <alignment horizontal="left" vertical="center"/>
    </xf>
    <xf numFmtId="0" fontId="20" fillId="0" borderId="0" xfId="7" applyFont="1" applyAlignment="1">
      <alignment horizontal="left" vertical="center"/>
    </xf>
    <xf numFmtId="0" fontId="167" fillId="0" borderId="27" xfId="7" applyFont="1" applyBorder="1" applyAlignment="1">
      <alignment horizontal="left" vertical="center"/>
    </xf>
    <xf numFmtId="0" fontId="167" fillId="0" borderId="0" xfId="7" applyFont="1">
      <alignment vertical="center"/>
    </xf>
    <xf numFmtId="0" fontId="21" fillId="0" borderId="0" xfId="7" applyFont="1" applyAlignment="1">
      <alignment vertical="center" shrinkToFit="1"/>
    </xf>
    <xf numFmtId="0" fontId="21" fillId="0" borderId="27" xfId="7" applyFont="1" applyBorder="1" applyAlignment="1">
      <alignment vertical="center" shrinkToFit="1"/>
    </xf>
    <xf numFmtId="0" fontId="20" fillId="0" borderId="31" xfId="7" applyFont="1" applyBorder="1" applyAlignment="1">
      <alignment horizontal="left" vertical="center"/>
    </xf>
    <xf numFmtId="0" fontId="21" fillId="0" borderId="31" xfId="7" applyFont="1" applyBorder="1">
      <alignment vertical="center"/>
    </xf>
    <xf numFmtId="0" fontId="21" fillId="0" borderId="2" xfId="7" applyFont="1" applyBorder="1" applyAlignment="1">
      <alignment horizontal="left" vertical="center"/>
    </xf>
    <xf numFmtId="0" fontId="168" fillId="0" borderId="23" xfId="7" applyFont="1" applyBorder="1" applyAlignment="1">
      <alignment horizontal="left" vertical="center"/>
    </xf>
    <xf numFmtId="0" fontId="168" fillId="0" borderId="15" xfId="7" applyFont="1" applyBorder="1" applyAlignment="1">
      <alignment horizontal="left" vertical="center"/>
    </xf>
    <xf numFmtId="0" fontId="168" fillId="0" borderId="15" xfId="7" applyFont="1" applyBorder="1">
      <alignment vertical="center"/>
    </xf>
    <xf numFmtId="0" fontId="169" fillId="0" borderId="28" xfId="7" applyFont="1" applyBorder="1" applyAlignment="1">
      <alignment horizontal="left" vertical="center" readingOrder="1"/>
    </xf>
    <xf numFmtId="0" fontId="168" fillId="0" borderId="31" xfId="7" applyFont="1" applyBorder="1" applyAlignment="1">
      <alignment horizontal="left" vertical="center"/>
    </xf>
    <xf numFmtId="0" fontId="168" fillId="0" borderId="31" xfId="7" applyFont="1" applyBorder="1">
      <alignment vertical="center"/>
    </xf>
    <xf numFmtId="0" fontId="168" fillId="0" borderId="15" xfId="7" applyFont="1" applyBorder="1" applyAlignment="1">
      <alignment horizontal="center" vertical="center"/>
    </xf>
    <xf numFmtId="0" fontId="169" fillId="0" borderId="26" xfId="7" applyFont="1" applyBorder="1" applyAlignment="1">
      <alignment horizontal="left" vertical="center" readingOrder="1"/>
    </xf>
    <xf numFmtId="0" fontId="168" fillId="0" borderId="0" xfId="7" applyFont="1" applyAlignment="1">
      <alignment horizontal="left" vertical="center"/>
    </xf>
    <xf numFmtId="0" fontId="168" fillId="0" borderId="0" xfId="7" applyFont="1">
      <alignment vertical="center"/>
    </xf>
    <xf numFmtId="0" fontId="168" fillId="0" borderId="28" xfId="7" applyFont="1" applyBorder="1" applyAlignment="1">
      <alignment horizontal="left" vertical="center" readingOrder="1"/>
    </xf>
    <xf numFmtId="0" fontId="90" fillId="0" borderId="26" xfId="7" applyFont="1" applyBorder="1" applyAlignment="1">
      <alignment horizontal="left" vertical="center"/>
    </xf>
    <xf numFmtId="0" fontId="168" fillId="0" borderId="0" xfId="7" applyFont="1" applyAlignment="1">
      <alignment horizontal="center" vertical="center"/>
    </xf>
    <xf numFmtId="0" fontId="90" fillId="0" borderId="28" xfId="7" applyFont="1" applyBorder="1" applyAlignment="1">
      <alignment horizontal="left" vertical="center"/>
    </xf>
    <xf numFmtId="0" fontId="168" fillId="0" borderId="31" xfId="7"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9" fillId="0" borderId="0" xfId="0" applyFont="1">
      <alignment vertical="center"/>
    </xf>
    <xf numFmtId="49" fontId="5" fillId="2" borderId="0" xfId="0" applyNumberFormat="1" applyFont="1" applyFill="1">
      <alignment vertical="center"/>
    </xf>
    <xf numFmtId="49" fontId="5" fillId="6" borderId="0" xfId="0" applyNumberFormat="1" applyFont="1" applyFill="1" applyAlignment="1">
      <alignment horizontal="right" vertical="center"/>
    </xf>
    <xf numFmtId="0" fontId="98" fillId="0" borderId="26" xfId="0" applyFont="1" applyBorder="1">
      <alignment vertical="center"/>
    </xf>
    <xf numFmtId="0" fontId="98" fillId="0" borderId="0" xfId="0" applyFont="1">
      <alignment vertical="center"/>
    </xf>
    <xf numFmtId="0" fontId="98" fillId="0" borderId="19" xfId="0" applyFont="1" applyBorder="1">
      <alignment vertical="center"/>
    </xf>
    <xf numFmtId="0" fontId="98" fillId="0" borderId="21" xfId="0" applyFont="1" applyBorder="1">
      <alignment vertical="center"/>
    </xf>
    <xf numFmtId="0" fontId="101" fillId="13" borderId="26" xfId="0" applyFont="1" applyFill="1" applyBorder="1" applyAlignment="1" applyProtection="1">
      <alignment horizontal="right" vertical="center" wrapText="1"/>
      <protection locked="0"/>
    </xf>
    <xf numFmtId="0" fontId="101" fillId="0" borderId="0" xfId="0" applyFont="1" applyAlignment="1">
      <alignment vertical="center" wrapText="1"/>
    </xf>
    <xf numFmtId="0" fontId="101" fillId="0" borderId="27" xfId="0" applyFont="1" applyBorder="1" applyAlignment="1">
      <alignment vertical="top" wrapText="1"/>
    </xf>
    <xf numFmtId="0" fontId="101" fillId="13" borderId="28" xfId="0" applyFont="1" applyFill="1" applyBorder="1" applyAlignment="1" applyProtection="1">
      <alignment horizontal="right" vertical="center" wrapText="1"/>
      <protection locked="0"/>
    </xf>
    <xf numFmtId="0" fontId="101" fillId="0" borderId="23" xfId="0" applyFont="1" applyBorder="1" applyAlignment="1">
      <alignment vertical="center" shrinkToFit="1"/>
    </xf>
    <xf numFmtId="0" fontId="101" fillId="0" borderId="15" xfId="0" applyFont="1" applyBorder="1" applyAlignment="1">
      <alignment horizontal="right" vertical="center" shrinkToFit="1"/>
    </xf>
    <xf numFmtId="193" fontId="101" fillId="0" borderId="15" xfId="0" applyNumberFormat="1" applyFont="1" applyBorder="1" applyAlignment="1">
      <alignment horizontal="center" vertical="center"/>
    </xf>
    <xf numFmtId="0" fontId="98" fillId="6" borderId="1" xfId="0" applyFont="1" applyFill="1" applyBorder="1" applyProtection="1">
      <alignment vertical="center"/>
      <protection locked="0"/>
    </xf>
    <xf numFmtId="0" fontId="2" fillId="0" borderId="41" xfId="0" applyFont="1" applyBorder="1" applyProtection="1">
      <alignment vertical="center"/>
      <protection locked="0"/>
    </xf>
    <xf numFmtId="0" fontId="13" fillId="0" borderId="239" xfId="1" applyFill="1" applyBorder="1" applyAlignment="1" applyProtection="1">
      <alignment horizontal="center" vertical="center"/>
    </xf>
    <xf numFmtId="0" fontId="13" fillId="0" borderId="5" xfId="1" applyFill="1" applyBorder="1" applyAlignment="1" applyProtection="1">
      <alignment horizontal="center" vertical="center" wrapText="1"/>
    </xf>
    <xf numFmtId="0" fontId="13" fillId="0" borderId="240" xfId="1" applyFill="1" applyBorder="1" applyAlignment="1" applyProtection="1">
      <alignment horizontal="center" vertical="center"/>
    </xf>
    <xf numFmtId="181" fontId="0" fillId="0" borderId="0" xfId="0" applyNumberFormat="1">
      <alignment vertical="center"/>
    </xf>
    <xf numFmtId="0" fontId="0" fillId="0" borderId="0" xfId="0">
      <alignment vertical="center"/>
    </xf>
    <xf numFmtId="0" fontId="170" fillId="2" borderId="0" xfId="0" applyFont="1" applyFill="1">
      <alignment vertical="center"/>
    </xf>
    <xf numFmtId="0" fontId="170" fillId="0" borderId="0" xfId="0" applyFont="1">
      <alignment vertical="center"/>
    </xf>
    <xf numFmtId="0" fontId="171" fillId="2" borderId="0" xfId="0" applyFont="1" applyFill="1">
      <alignment vertical="center"/>
    </xf>
    <xf numFmtId="0" fontId="170" fillId="2" borderId="46" xfId="0" applyFont="1" applyFill="1" applyBorder="1">
      <alignment vertical="center"/>
    </xf>
    <xf numFmtId="0" fontId="170" fillId="2" borderId="43" xfId="0" applyFont="1" applyFill="1" applyBorder="1">
      <alignment vertical="center"/>
    </xf>
    <xf numFmtId="0" fontId="170" fillId="2" borderId="42" xfId="0" applyFont="1" applyFill="1" applyBorder="1">
      <alignment vertical="center"/>
    </xf>
    <xf numFmtId="0" fontId="170" fillId="0" borderId="0" xfId="0" applyFont="1" applyAlignment="1">
      <alignment horizontal="center" vertical="center"/>
    </xf>
    <xf numFmtId="0" fontId="170" fillId="2" borderId="47" xfId="0" applyFont="1" applyFill="1" applyBorder="1" applyAlignment="1">
      <alignment horizontal="left" vertical="center"/>
    </xf>
    <xf numFmtId="0" fontId="170" fillId="2" borderId="18" xfId="0" applyFont="1" applyFill="1" applyBorder="1" applyAlignment="1">
      <alignment horizontal="left" vertical="center"/>
    </xf>
    <xf numFmtId="0" fontId="170" fillId="0" borderId="18" xfId="0" applyFont="1" applyBorder="1">
      <alignment vertical="center"/>
    </xf>
    <xf numFmtId="0" fontId="170" fillId="0" borderId="51" xfId="0" applyFont="1" applyBorder="1">
      <alignment vertical="center"/>
    </xf>
    <xf numFmtId="0" fontId="170" fillId="2" borderId="92" xfId="0" applyFont="1" applyFill="1" applyBorder="1" applyAlignment="1">
      <alignment horizontal="left" vertical="center"/>
    </xf>
    <xf numFmtId="0" fontId="170" fillId="2" borderId="31" xfId="0" applyFont="1" applyFill="1" applyBorder="1" applyAlignment="1">
      <alignment horizontal="left" vertical="center"/>
    </xf>
    <xf numFmtId="0" fontId="170" fillId="0" borderId="31" xfId="0" applyFont="1" applyBorder="1">
      <alignment vertical="center"/>
    </xf>
    <xf numFmtId="0" fontId="170" fillId="2" borderId="31" xfId="0" applyFont="1" applyFill="1" applyBorder="1">
      <alignment vertical="center"/>
    </xf>
    <xf numFmtId="0" fontId="170" fillId="2" borderId="93" xfId="0" applyFont="1" applyFill="1" applyBorder="1">
      <alignment vertical="center"/>
    </xf>
    <xf numFmtId="0" fontId="170" fillId="2" borderId="78" xfId="0" applyFont="1" applyFill="1" applyBorder="1">
      <alignment vertical="center"/>
    </xf>
    <xf numFmtId="0" fontId="170" fillId="2" borderId="21" xfId="0" applyFont="1" applyFill="1" applyBorder="1">
      <alignment vertical="center"/>
    </xf>
    <xf numFmtId="0" fontId="170" fillId="2" borderId="79" xfId="0" applyFont="1" applyFill="1" applyBorder="1">
      <alignment vertical="center"/>
    </xf>
    <xf numFmtId="0" fontId="170" fillId="2" borderId="53" xfId="0" applyFont="1" applyFill="1" applyBorder="1">
      <alignment vertical="center"/>
    </xf>
    <xf numFmtId="0" fontId="170" fillId="2" borderId="17" xfId="0" applyFont="1" applyFill="1" applyBorder="1">
      <alignment vertical="center"/>
    </xf>
    <xf numFmtId="0" fontId="170" fillId="2" borderId="45" xfId="0" applyFont="1" applyFill="1" applyBorder="1">
      <alignment vertical="center"/>
    </xf>
    <xf numFmtId="0" fontId="170" fillId="2" borderId="0" xfId="0" applyFont="1" applyFill="1" applyAlignment="1">
      <alignment horizontal="center" vertical="center"/>
    </xf>
    <xf numFmtId="0" fontId="170" fillId="2" borderId="47" xfId="0" applyFont="1" applyFill="1" applyBorder="1">
      <alignment vertical="center"/>
    </xf>
    <xf numFmtId="0" fontId="170" fillId="2" borderId="18" xfId="0" applyFont="1" applyFill="1" applyBorder="1">
      <alignment vertical="center"/>
    </xf>
    <xf numFmtId="0" fontId="170" fillId="2" borderId="51" xfId="0" applyFont="1" applyFill="1" applyBorder="1">
      <alignment vertical="center"/>
    </xf>
    <xf numFmtId="0" fontId="170" fillId="2" borderId="92" xfId="0" applyFont="1" applyFill="1" applyBorder="1">
      <alignment vertical="center"/>
    </xf>
    <xf numFmtId="0" fontId="170" fillId="2" borderId="48" xfId="0" applyFont="1" applyFill="1" applyBorder="1">
      <alignment vertical="center"/>
    </xf>
    <xf numFmtId="0" fontId="170" fillId="2" borderId="50" xfId="0" applyFont="1" applyFill="1" applyBorder="1">
      <alignment vertical="center"/>
    </xf>
    <xf numFmtId="0" fontId="170" fillId="2" borderId="83" xfId="0" applyFont="1" applyFill="1" applyBorder="1">
      <alignment vertical="center"/>
    </xf>
    <xf numFmtId="0" fontId="170" fillId="2" borderId="116" xfId="0" applyFont="1" applyFill="1" applyBorder="1">
      <alignment vertical="center"/>
    </xf>
    <xf numFmtId="0" fontId="170" fillId="2" borderId="84" xfId="0" applyFont="1" applyFill="1" applyBorder="1">
      <alignment vertical="center"/>
    </xf>
    <xf numFmtId="0" fontId="170" fillId="2" borderId="75" xfId="0" applyFont="1" applyFill="1" applyBorder="1">
      <alignment vertical="center"/>
    </xf>
    <xf numFmtId="0" fontId="170" fillId="2" borderId="145" xfId="0" applyFont="1" applyFill="1" applyBorder="1">
      <alignment vertical="center"/>
    </xf>
    <xf numFmtId="0" fontId="170" fillId="2" borderId="76" xfId="0" applyFont="1" applyFill="1" applyBorder="1">
      <alignment vertical="center"/>
    </xf>
    <xf numFmtId="0" fontId="170" fillId="2" borderId="26" xfId="0" applyFont="1" applyFill="1" applyBorder="1">
      <alignment vertical="center"/>
    </xf>
    <xf numFmtId="0" fontId="170" fillId="2" borderId="28" xfId="0" applyFont="1" applyFill="1" applyBorder="1">
      <alignment vertical="center"/>
    </xf>
    <xf numFmtId="0" fontId="170" fillId="2" borderId="115" xfId="0" applyFont="1" applyFill="1" applyBorder="1">
      <alignment vertical="center"/>
    </xf>
    <xf numFmtId="0" fontId="170" fillId="2" borderId="81" xfId="0" applyFont="1" applyFill="1" applyBorder="1">
      <alignment vertical="center"/>
    </xf>
    <xf numFmtId="0" fontId="170" fillId="2" borderId="15" xfId="0" applyFont="1" applyFill="1" applyBorder="1">
      <alignment vertical="center"/>
    </xf>
    <xf numFmtId="0" fontId="170" fillId="0" borderId="15" xfId="0" applyFont="1" applyBorder="1">
      <alignment vertical="center"/>
    </xf>
    <xf numFmtId="0" fontId="170" fillId="0" borderId="100" xfId="0" applyFont="1" applyBorder="1">
      <alignment vertical="center"/>
    </xf>
    <xf numFmtId="0" fontId="170" fillId="0" borderId="93" xfId="0" applyFont="1" applyBorder="1">
      <alignment vertical="center"/>
    </xf>
    <xf numFmtId="0" fontId="170" fillId="0" borderId="15" xfId="0" applyFont="1" applyBorder="1" applyAlignment="1">
      <alignment horizontal="right" vertical="center"/>
    </xf>
    <xf numFmtId="0" fontId="173" fillId="2" borderId="0" xfId="0" applyFont="1" applyFill="1">
      <alignment vertical="center"/>
    </xf>
    <xf numFmtId="0" fontId="170" fillId="2" borderId="100" xfId="0" applyFont="1" applyFill="1" applyBorder="1">
      <alignment vertical="center"/>
    </xf>
    <xf numFmtId="0" fontId="170" fillId="2" borderId="31" xfId="0" applyFont="1" applyFill="1" applyBorder="1" applyAlignment="1">
      <alignment horizontal="center" vertical="center"/>
    </xf>
    <xf numFmtId="0" fontId="170" fillId="2" borderId="15" xfId="0" applyFont="1" applyFill="1" applyBorder="1" applyAlignment="1">
      <alignment horizontal="center" vertical="center"/>
    </xf>
    <xf numFmtId="0" fontId="170" fillId="2" borderId="0" xfId="0" applyFont="1" applyFill="1" applyAlignment="1">
      <alignment horizontal="left" vertical="top" wrapText="1"/>
    </xf>
    <xf numFmtId="0" fontId="173" fillId="0" borderId="0" xfId="0" applyFont="1">
      <alignment vertical="center"/>
    </xf>
    <xf numFmtId="0" fontId="173" fillId="2" borderId="0" xfId="0" applyFont="1" applyFill="1" applyAlignment="1">
      <alignment vertical="top" wrapText="1"/>
    </xf>
    <xf numFmtId="0" fontId="173" fillId="2" borderId="0" xfId="0" applyFont="1" applyFill="1" applyAlignment="1">
      <alignment vertical="top"/>
    </xf>
    <xf numFmtId="0" fontId="9" fillId="2" borderId="0" xfId="0" applyFont="1" applyFill="1" applyAlignment="1">
      <alignment vertical="top"/>
    </xf>
    <xf numFmtId="0" fontId="9" fillId="2" borderId="0" xfId="0" applyFont="1" applyFill="1" applyAlignment="1">
      <alignment vertical="top" wrapText="1"/>
    </xf>
    <xf numFmtId="0" fontId="170" fillId="2" borderId="2" xfId="0" applyFont="1" applyFill="1" applyBorder="1" applyAlignment="1">
      <alignment horizontal="center" vertical="center"/>
    </xf>
    <xf numFmtId="0" fontId="170" fillId="2" borderId="29" xfId="0" applyFont="1" applyFill="1" applyBorder="1" applyAlignment="1">
      <alignment horizontal="center" vertical="center"/>
    </xf>
    <xf numFmtId="0" fontId="170" fillId="2" borderId="19" xfId="0" applyFont="1" applyFill="1" applyBorder="1">
      <alignment vertical="center"/>
    </xf>
    <xf numFmtId="0" fontId="170" fillId="2" borderId="1" xfId="0" applyFont="1" applyFill="1" applyBorder="1" applyAlignment="1">
      <alignment horizontal="center" vertical="center"/>
    </xf>
    <xf numFmtId="0" fontId="170" fillId="2" borderId="21" xfId="0" applyFont="1" applyFill="1" applyBorder="1" applyAlignment="1">
      <alignment horizontal="center" vertical="center"/>
    </xf>
    <xf numFmtId="0" fontId="170" fillId="2" borderId="20" xfId="0" applyFont="1" applyFill="1" applyBorder="1" applyAlignment="1">
      <alignment horizontal="center" vertical="center"/>
    </xf>
    <xf numFmtId="0" fontId="170" fillId="2" borderId="286" xfId="0" applyFont="1" applyFill="1" applyBorder="1">
      <alignment vertical="center"/>
    </xf>
    <xf numFmtId="0" fontId="170" fillId="2" borderId="1" xfId="0" applyFont="1" applyFill="1" applyBorder="1">
      <alignment vertical="center"/>
    </xf>
    <xf numFmtId="0" fontId="170" fillId="2" borderId="22" xfId="0" applyFont="1" applyFill="1" applyBorder="1" applyAlignment="1">
      <alignment horizontal="center" vertical="center"/>
    </xf>
    <xf numFmtId="0" fontId="170" fillId="2" borderId="146" xfId="0" applyFont="1" applyFill="1" applyBorder="1" applyAlignment="1">
      <alignment horizontal="center" vertical="center"/>
    </xf>
    <xf numFmtId="0" fontId="170" fillId="2" borderId="17" xfId="0" applyFont="1" applyFill="1" applyBorder="1" applyAlignment="1">
      <alignment horizontal="center" vertical="center"/>
    </xf>
    <xf numFmtId="0" fontId="170" fillId="2" borderId="55" xfId="0" applyFont="1" applyFill="1" applyBorder="1">
      <alignment vertical="center"/>
    </xf>
    <xf numFmtId="0" fontId="170" fillId="0" borderId="43" xfId="0" applyFont="1" applyBorder="1">
      <alignment vertical="center"/>
    </xf>
    <xf numFmtId="0" fontId="170" fillId="2" borderId="145" xfId="0" applyFont="1" applyFill="1" applyBorder="1" applyAlignment="1">
      <alignment horizontal="right" vertical="center"/>
    </xf>
    <xf numFmtId="0" fontId="170" fillId="0" borderId="48" xfId="0" applyFont="1" applyBorder="1">
      <alignment vertical="center"/>
    </xf>
    <xf numFmtId="0" fontId="170" fillId="0" borderId="53" xfId="0" applyFont="1" applyBorder="1">
      <alignment vertical="center"/>
    </xf>
    <xf numFmtId="0" fontId="170" fillId="0" borderId="50" xfId="0" applyFont="1" applyBorder="1">
      <alignment vertical="center"/>
    </xf>
    <xf numFmtId="0" fontId="170" fillId="2" borderId="23" xfId="0" applyFont="1" applyFill="1" applyBorder="1">
      <alignment vertical="center"/>
    </xf>
    <xf numFmtId="0" fontId="9" fillId="2" borderId="0" xfId="0" applyFont="1" applyFill="1">
      <alignment vertical="center"/>
    </xf>
    <xf numFmtId="0" fontId="5" fillId="0" borderId="0" xfId="0" applyFont="1">
      <alignment vertical="center"/>
    </xf>
    <xf numFmtId="0" fontId="0" fillId="0" borderId="0" xfId="0">
      <alignment vertical="center"/>
    </xf>
    <xf numFmtId="0" fontId="0" fillId="0" borderId="0" xfId="0" applyAlignment="1">
      <alignment horizontal="center" vertical="center"/>
    </xf>
    <xf numFmtId="0" fontId="22" fillId="0" borderId="0" xfId="0" applyFont="1" applyAlignment="1">
      <alignment vertical="center" wrapText="1"/>
    </xf>
    <xf numFmtId="0" fontId="73" fillId="0" borderId="0" xfId="0" applyFont="1" applyAlignment="1">
      <alignment horizontal="center" vertical="center" wrapText="1"/>
    </xf>
    <xf numFmtId="0" fontId="2" fillId="0" borderId="0" xfId="3" applyFont="1" applyAlignment="1">
      <alignment horizontal="left" vertical="top" wrapText="1"/>
    </xf>
    <xf numFmtId="0" fontId="35" fillId="0" borderId="2" xfId="3" applyFont="1" applyBorder="1" applyAlignment="1">
      <alignment horizontal="center" vertical="center"/>
    </xf>
    <xf numFmtId="0" fontId="35" fillId="0" borderId="28" xfId="3" applyFont="1" applyBorder="1" applyAlignment="1">
      <alignment horizontal="center" vertical="center"/>
    </xf>
    <xf numFmtId="0" fontId="2" fillId="0" borderId="0" xfId="3" applyFont="1" applyAlignment="1">
      <alignment horizontal="left" vertical="center" wrapText="1"/>
    </xf>
    <xf numFmtId="0" fontId="2" fillId="0" borderId="0" xfId="3" applyFont="1" applyAlignment="1">
      <alignment horizontal="left" vertical="center"/>
    </xf>
    <xf numFmtId="0" fontId="36" fillId="0" borderId="23" xfId="3" applyFont="1" applyBorder="1" applyAlignment="1">
      <alignment horizontal="left" vertical="center"/>
    </xf>
    <xf numFmtId="0" fontId="35" fillId="0" borderId="0" xfId="3" applyFont="1">
      <alignment vertical="center"/>
    </xf>
    <xf numFmtId="0" fontId="35" fillId="11" borderId="15"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5" xfId="3" applyFont="1" applyFill="1" applyBorder="1" applyAlignment="1">
      <alignment horizontal="center" vertical="center"/>
    </xf>
    <xf numFmtId="0" fontId="35" fillId="11" borderId="2" xfId="3" applyFont="1" applyFill="1" applyBorder="1" applyAlignment="1">
      <alignment horizontal="center" vertical="center"/>
    </xf>
    <xf numFmtId="0" fontId="35" fillId="11" borderId="21" xfId="3" applyFont="1" applyFill="1" applyBorder="1">
      <alignment vertical="center"/>
    </xf>
    <xf numFmtId="0" fontId="35" fillId="11" borderId="20" xfId="3" applyFont="1" applyFill="1" applyBorder="1">
      <alignment vertical="center"/>
    </xf>
    <xf numFmtId="0" fontId="35" fillId="11" borderId="19" xfId="3" applyFont="1" applyFill="1" applyBorder="1" applyAlignment="1">
      <alignment horizontal="center" vertical="center" wrapText="1"/>
    </xf>
    <xf numFmtId="0" fontId="36" fillId="0" borderId="23" xfId="3" applyFont="1" applyBorder="1">
      <alignment vertical="center"/>
    </xf>
    <xf numFmtId="0" fontId="36" fillId="0" borderId="23" xfId="3" applyFont="1" applyBorder="1" applyAlignment="1">
      <alignment horizontal="left" vertical="center" wrapText="1"/>
    </xf>
    <xf numFmtId="0" fontId="36" fillId="0" borderId="22" xfId="3" applyFont="1" applyBorder="1" applyAlignment="1">
      <alignment horizontal="left" vertical="center"/>
    </xf>
    <xf numFmtId="0" fontId="4" fillId="0" borderId="233" xfId="0" applyFont="1" applyBorder="1" applyAlignment="1" applyProtection="1">
      <alignment horizontal="center" vertical="center" wrapText="1"/>
    </xf>
    <xf numFmtId="0" fontId="13" fillId="0" borderId="3" xfId="1" applyFill="1" applyBorder="1" applyAlignment="1" applyProtection="1">
      <alignment horizontal="center" vertical="center" wrapText="1"/>
    </xf>
    <xf numFmtId="49" fontId="177" fillId="0" borderId="0" xfId="18" applyNumberFormat="1" applyFont="1" applyAlignment="1">
      <alignment horizontal="justify" vertical="center" wrapText="1"/>
    </xf>
    <xf numFmtId="49" fontId="90" fillId="0" borderId="0" xfId="18" applyNumberFormat="1" applyFont="1">
      <alignment vertical="center"/>
    </xf>
    <xf numFmtId="49" fontId="178" fillId="0" borderId="0" xfId="18" applyNumberFormat="1" applyFont="1" applyAlignment="1">
      <alignment horizontal="center" vertical="center" wrapText="1"/>
    </xf>
    <xf numFmtId="49" fontId="173" fillId="0" borderId="0" xfId="18" applyNumberFormat="1" applyFont="1" applyAlignment="1">
      <alignment horizontal="right" vertical="center" wrapText="1"/>
    </xf>
    <xf numFmtId="49" fontId="173" fillId="0" borderId="17" xfId="18" applyNumberFormat="1" applyFont="1" applyBorder="1" applyAlignment="1">
      <alignment horizontal="left" vertical="top" wrapText="1"/>
    </xf>
    <xf numFmtId="49" fontId="173" fillId="0" borderId="0" xfId="18" applyNumberFormat="1" applyFont="1" applyAlignment="1">
      <alignment horizontal="left" vertical="center"/>
    </xf>
    <xf numFmtId="49" fontId="180" fillId="0" borderId="1" xfId="18" applyNumberFormat="1" applyFont="1" applyBorder="1" applyAlignment="1">
      <alignment horizontal="left" vertical="center" wrapText="1"/>
    </xf>
    <xf numFmtId="49" fontId="180" fillId="0" borderId="1" xfId="18" applyNumberFormat="1" applyFont="1" applyBorder="1" applyAlignment="1">
      <alignment horizontal="center" vertical="center" wrapText="1"/>
    </xf>
    <xf numFmtId="49" fontId="180" fillId="0" borderId="0" xfId="18" applyNumberFormat="1" applyFont="1" applyAlignment="1">
      <alignment horizontal="left" vertical="center" wrapText="1"/>
    </xf>
    <xf numFmtId="49" fontId="180" fillId="0" borderId="0" xfId="18" applyNumberFormat="1" applyFont="1" applyAlignment="1">
      <alignment horizontal="left" vertical="center" shrinkToFit="1"/>
    </xf>
    <xf numFmtId="49" fontId="180" fillId="0" borderId="0" xfId="18" applyNumberFormat="1" applyFont="1" applyAlignment="1">
      <alignment horizontal="left" vertical="center" wrapText="1" indent="1"/>
    </xf>
    <xf numFmtId="49" fontId="180" fillId="0" borderId="0" xfId="18" applyNumberFormat="1" applyFont="1" applyAlignment="1">
      <alignment vertical="center" wrapText="1"/>
    </xf>
    <xf numFmtId="49" fontId="180" fillId="0" borderId="21" xfId="18" applyNumberFormat="1" applyFont="1" applyBorder="1" applyAlignment="1">
      <alignment horizontal="center" vertical="center" wrapText="1"/>
    </xf>
    <xf numFmtId="49" fontId="180" fillId="0" borderId="0" xfId="18" applyNumberFormat="1" applyFont="1" applyAlignment="1">
      <alignment horizontal="center" vertical="center" wrapText="1"/>
    </xf>
    <xf numFmtId="49" fontId="180" fillId="0" borderId="1" xfId="18" applyNumberFormat="1" applyFont="1" applyBorder="1" applyAlignment="1">
      <alignment vertical="center" wrapText="1"/>
    </xf>
    <xf numFmtId="49" fontId="181" fillId="0" borderId="0" xfId="18" applyNumberFormat="1" applyFont="1">
      <alignment vertical="center"/>
    </xf>
    <xf numFmtId="49" fontId="183" fillId="0" borderId="1" xfId="18" applyNumberFormat="1" applyFont="1" applyBorder="1" applyAlignment="1">
      <alignment horizontal="center" vertical="center" wrapText="1"/>
    </xf>
    <xf numFmtId="49" fontId="180" fillId="0" borderId="0" xfId="18" applyNumberFormat="1" applyFont="1" applyAlignment="1">
      <alignment horizontal="justify" vertical="center"/>
    </xf>
    <xf numFmtId="0" fontId="19" fillId="0" borderId="23" xfId="25" applyFont="1" applyBorder="1">
      <alignment vertical="center"/>
    </xf>
    <xf numFmtId="0" fontId="19" fillId="0" borderId="15" xfId="25" applyFont="1" applyBorder="1">
      <alignment vertical="center"/>
    </xf>
    <xf numFmtId="49" fontId="180" fillId="0" borderId="15" xfId="18" applyNumberFormat="1" applyFont="1" applyBorder="1">
      <alignment vertical="center"/>
    </xf>
    <xf numFmtId="49" fontId="90" fillId="0" borderId="15" xfId="18" applyNumberFormat="1" applyFont="1" applyBorder="1">
      <alignment vertical="center"/>
    </xf>
    <xf numFmtId="49" fontId="90" fillId="0" borderId="24" xfId="18" applyNumberFormat="1" applyFont="1" applyBorder="1">
      <alignment vertical="center"/>
    </xf>
    <xf numFmtId="0" fontId="19" fillId="0" borderId="26" xfId="25" applyFont="1" applyBorder="1">
      <alignment vertical="center"/>
    </xf>
    <xf numFmtId="0" fontId="19" fillId="0" borderId="0" xfId="25" applyFont="1">
      <alignment vertical="center"/>
    </xf>
    <xf numFmtId="49" fontId="180" fillId="0" borderId="0" xfId="18" applyNumberFormat="1" applyFont="1">
      <alignment vertical="center"/>
    </xf>
    <xf numFmtId="49" fontId="90" fillId="0" borderId="27" xfId="18" applyNumberFormat="1" applyFont="1" applyBorder="1">
      <alignment vertical="center"/>
    </xf>
    <xf numFmtId="0" fontId="19" fillId="0" borderId="28" xfId="25" applyFont="1" applyBorder="1">
      <alignment vertical="center"/>
    </xf>
    <xf numFmtId="0" fontId="19" fillId="0" borderId="31" xfId="25" applyFont="1" applyBorder="1">
      <alignment vertical="center"/>
    </xf>
    <xf numFmtId="49" fontId="180" fillId="0" borderId="31" xfId="18" applyNumberFormat="1" applyFont="1" applyBorder="1">
      <alignment vertical="center"/>
    </xf>
    <xf numFmtId="49" fontId="90" fillId="0" borderId="31" xfId="18" applyNumberFormat="1" applyFont="1" applyBorder="1">
      <alignment vertical="center"/>
    </xf>
    <xf numFmtId="49" fontId="90" fillId="0" borderId="29" xfId="18" applyNumberFormat="1" applyFont="1" applyBorder="1">
      <alignment vertical="center"/>
    </xf>
    <xf numFmtId="49" fontId="180" fillId="0" borderId="0" xfId="18" applyNumberFormat="1" applyFont="1" applyAlignment="1">
      <alignment horizontal="justify" vertical="center" wrapText="1"/>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45"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shrinkToFit="1"/>
    </xf>
    <xf numFmtId="0" fontId="3" fillId="0" borderId="63" xfId="0" applyFont="1" applyBorder="1" applyAlignment="1" applyProtection="1">
      <alignment horizontal="center" vertical="center"/>
    </xf>
    <xf numFmtId="0" fontId="2" fillId="0" borderId="62" xfId="0" applyFont="1" applyBorder="1" applyAlignment="1" applyProtection="1">
      <alignment horizontal="center" vertical="center"/>
    </xf>
    <xf numFmtId="0" fontId="49" fillId="0" borderId="0" xfId="0" applyFont="1" applyAlignment="1" applyProtection="1">
      <alignment horizontal="center" vertical="center"/>
    </xf>
    <xf numFmtId="0" fontId="2" fillId="0" borderId="29" xfId="0" applyFont="1" applyBorder="1" applyProtection="1">
      <alignment vertical="center"/>
    </xf>
    <xf numFmtId="0" fontId="2" fillId="0" borderId="6"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0" xfId="0" applyFont="1" applyBorder="1" applyProtection="1">
      <alignment vertical="center"/>
    </xf>
    <xf numFmtId="0" fontId="3" fillId="0" borderId="27" xfId="0" applyFont="1" applyBorder="1" applyProtection="1">
      <alignment vertical="center"/>
    </xf>
    <xf numFmtId="0" fontId="2" fillId="0" borderId="21" xfId="0" applyFont="1" applyBorder="1" applyProtection="1">
      <alignment vertical="center"/>
    </xf>
    <xf numFmtId="0" fontId="2" fillId="0" borderId="21" xfId="0" applyFont="1" applyBorder="1" applyAlignment="1" applyProtection="1">
      <alignment horizontal="center" vertical="center"/>
    </xf>
    <xf numFmtId="0" fontId="2" fillId="0" borderId="31" xfId="0" applyFont="1" applyBorder="1" applyProtection="1">
      <alignment vertical="center"/>
    </xf>
    <xf numFmtId="0" fontId="2" fillId="0" borderId="0" xfId="0" applyFont="1" applyBorder="1" applyAlignment="1" applyProtection="1">
      <alignment horizontal="center" vertical="center"/>
    </xf>
    <xf numFmtId="0" fontId="2" fillId="0" borderId="15" xfId="0" applyFont="1" applyBorder="1" applyProtection="1">
      <alignment vertical="center"/>
    </xf>
    <xf numFmtId="0" fontId="3" fillId="2" borderId="15" xfId="0" applyFont="1" applyFill="1" applyBorder="1" applyProtection="1">
      <alignment vertical="center"/>
    </xf>
    <xf numFmtId="0" fontId="2" fillId="2" borderId="35" xfId="0" applyFont="1" applyFill="1" applyBorder="1" applyAlignment="1" applyProtection="1">
      <alignment vertical="center" wrapText="1"/>
    </xf>
    <xf numFmtId="0" fontId="2" fillId="0" borderId="72" xfId="0" applyFont="1" applyBorder="1" applyAlignment="1" applyProtection="1">
      <alignment horizontal="center" vertical="center"/>
    </xf>
    <xf numFmtId="0" fontId="13" fillId="0" borderId="0" xfId="1" applyAlignment="1" applyProtection="1">
      <alignment horizontal="center" vertical="center"/>
    </xf>
    <xf numFmtId="0" fontId="2" fillId="2" borderId="37" xfId="0" applyFont="1" applyFill="1" applyBorder="1" applyProtection="1">
      <alignment vertical="center"/>
    </xf>
    <xf numFmtId="0" fontId="2" fillId="0" borderId="185" xfId="0" applyFont="1" applyBorder="1" applyAlignment="1" applyProtection="1">
      <alignment horizontal="center" vertical="center"/>
    </xf>
    <xf numFmtId="0" fontId="13" fillId="0" borderId="30" xfId="1" applyBorder="1" applyAlignment="1" applyProtection="1">
      <alignment horizontal="center" vertical="center"/>
    </xf>
    <xf numFmtId="0" fontId="2" fillId="2" borderId="0" xfId="0" applyFont="1" applyFill="1" applyBorder="1" applyProtection="1">
      <alignment vertical="center"/>
    </xf>
    <xf numFmtId="0" fontId="2" fillId="0" borderId="231" xfId="0" applyFont="1" applyBorder="1" applyAlignment="1" applyProtection="1">
      <alignment horizontal="center" vertical="center"/>
    </xf>
    <xf numFmtId="0" fontId="2" fillId="2" borderId="15" xfId="0" applyFont="1" applyFill="1" applyBorder="1" applyProtection="1">
      <alignment vertical="center"/>
    </xf>
    <xf numFmtId="0" fontId="2" fillId="0" borderId="15" xfId="0" applyFont="1" applyBorder="1" applyAlignment="1" applyProtection="1">
      <alignment horizontal="center" vertical="center"/>
    </xf>
    <xf numFmtId="0" fontId="13" fillId="0" borderId="1" xfId="1" applyBorder="1" applyAlignment="1" applyProtection="1">
      <alignment horizontal="center" vertical="center"/>
    </xf>
    <xf numFmtId="0" fontId="2" fillId="0" borderId="31" xfId="0" applyFont="1" applyBorder="1" applyAlignment="1" applyProtection="1">
      <alignment horizontal="center" vertical="center"/>
    </xf>
    <xf numFmtId="0" fontId="3" fillId="0" borderId="21" xfId="0" applyFont="1" applyBorder="1" applyProtection="1">
      <alignment vertical="center"/>
    </xf>
    <xf numFmtId="0" fontId="2" fillId="0" borderId="20" xfId="0" applyFont="1" applyBorder="1" applyAlignment="1" applyProtection="1">
      <alignment horizontal="center" vertical="center"/>
    </xf>
    <xf numFmtId="0" fontId="2" fillId="2" borderId="14" xfId="0" applyFont="1" applyFill="1" applyBorder="1" applyProtection="1">
      <alignment vertical="center"/>
    </xf>
    <xf numFmtId="0" fontId="2" fillId="2" borderId="16" xfId="0" applyFont="1" applyFill="1" applyBorder="1" applyProtection="1">
      <alignment vertical="center"/>
    </xf>
    <xf numFmtId="0" fontId="2" fillId="2" borderId="16" xfId="0" applyFont="1" applyFill="1" applyBorder="1" applyAlignment="1" applyProtection="1">
      <alignment vertical="center" wrapText="1"/>
    </xf>
    <xf numFmtId="0" fontId="13" fillId="0" borderId="30" xfId="1" applyFill="1" applyBorder="1" applyAlignment="1" applyProtection="1">
      <alignment horizontal="center" vertical="center"/>
    </xf>
    <xf numFmtId="0" fontId="2" fillId="0" borderId="71" xfId="0" applyFont="1" applyBorder="1" applyAlignment="1" applyProtection="1">
      <alignment horizontal="center" vertical="center"/>
    </xf>
    <xf numFmtId="0" fontId="2" fillId="0" borderId="235" xfId="0" applyFont="1" applyBorder="1" applyAlignment="1" applyProtection="1">
      <alignment horizontal="center" vertical="center"/>
    </xf>
    <xf numFmtId="0" fontId="2" fillId="2" borderId="7" xfId="0" applyFont="1" applyFill="1" applyBorder="1" applyProtection="1">
      <alignment vertical="center"/>
    </xf>
    <xf numFmtId="0" fontId="2" fillId="0"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26" xfId="0" applyFont="1" applyBorder="1" applyAlignment="1" applyProtection="1">
      <alignment horizontal="center"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2" borderId="13"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 fillId="0" borderId="41"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31" xfId="0" applyFont="1" applyFill="1" applyBorder="1" applyAlignment="1" applyProtection="1">
      <alignment horizontal="center" vertical="center"/>
    </xf>
    <xf numFmtId="0" fontId="2" fillId="2" borderId="238" xfId="0" applyFont="1" applyFill="1" applyBorder="1" applyAlignment="1" applyProtection="1">
      <alignment vertical="center" wrapText="1"/>
    </xf>
    <xf numFmtId="0" fontId="13" fillId="0" borderId="234" xfId="1" applyFill="1" applyBorder="1" applyAlignment="1" applyProtection="1">
      <alignment horizontal="center" vertical="center"/>
    </xf>
    <xf numFmtId="0" fontId="2" fillId="2" borderId="14" xfId="0" applyFont="1" applyFill="1" applyBorder="1" applyAlignment="1" applyProtection="1">
      <alignment vertical="center" wrapText="1"/>
    </xf>
    <xf numFmtId="0" fontId="13" fillId="0" borderId="70" xfId="1" applyFill="1" applyBorder="1" applyAlignment="1" applyProtection="1">
      <alignment horizontal="center" vertical="center"/>
    </xf>
    <xf numFmtId="0" fontId="2" fillId="2" borderId="13" xfId="0"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2" fillId="0" borderId="0" xfId="0" applyFont="1" applyFill="1" applyProtection="1">
      <alignment vertical="center"/>
    </xf>
    <xf numFmtId="0" fontId="2" fillId="2" borderId="14" xfId="0" applyFont="1" applyFill="1" applyBorder="1" applyAlignment="1" applyProtection="1">
      <alignment horizontal="left" vertical="center" wrapText="1"/>
    </xf>
    <xf numFmtId="0" fontId="13" fillId="0" borderId="283" xfId="1" applyFill="1" applyBorder="1" applyAlignment="1" applyProtection="1">
      <alignment horizontal="center" vertical="center"/>
    </xf>
    <xf numFmtId="0" fontId="2" fillId="2" borderId="7" xfId="0" applyFont="1" applyFill="1" applyBorder="1" applyAlignment="1" applyProtection="1">
      <alignment vertical="center" wrapText="1"/>
    </xf>
    <xf numFmtId="0" fontId="13" fillId="0" borderId="285" xfId="1" applyFill="1" applyBorder="1" applyAlignment="1" applyProtection="1">
      <alignment horizontal="center" vertical="center"/>
    </xf>
    <xf numFmtId="0" fontId="2" fillId="0" borderId="41" xfId="0" applyFont="1" applyBorder="1" applyAlignment="1" applyProtection="1">
      <alignment horizontal="center" vertical="center" wrapText="1"/>
    </xf>
    <xf numFmtId="0" fontId="47" fillId="0" borderId="53" xfId="0" applyFont="1" applyBorder="1" applyAlignment="1" applyProtection="1">
      <alignment horizontal="justify" vertical="center" wrapText="1"/>
    </xf>
    <xf numFmtId="0" fontId="48" fillId="0" borderId="0" xfId="0" applyFont="1" applyBorder="1" applyAlignment="1" applyProtection="1">
      <alignment horizontal="justify" vertical="center" wrapText="1"/>
    </xf>
    <xf numFmtId="0" fontId="2" fillId="0" borderId="41" xfId="0" applyFont="1" applyBorder="1" applyAlignment="1" applyProtection="1">
      <alignment vertical="center" wrapText="1"/>
    </xf>
    <xf numFmtId="0" fontId="2" fillId="0" borderId="41" xfId="0"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31"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237" xfId="0" applyFont="1" applyBorder="1" applyProtection="1">
      <alignment vertical="center"/>
      <protection locked="0"/>
    </xf>
    <xf numFmtId="0" fontId="2" fillId="0" borderId="146" xfId="0" applyFont="1" applyBorder="1" applyAlignment="1" applyProtection="1">
      <alignment horizontal="center" vertical="center"/>
      <protection locked="0"/>
    </xf>
    <xf numFmtId="0" fontId="2" fillId="0" borderId="68" xfId="0" applyFont="1" applyBorder="1" applyAlignment="1" applyProtection="1">
      <alignment vertical="center"/>
      <protection locked="0"/>
    </xf>
    <xf numFmtId="0" fontId="2" fillId="0" borderId="109" xfId="0" applyFont="1" applyBorder="1" applyAlignment="1" applyProtection="1">
      <alignment vertical="center"/>
      <protection locked="0"/>
    </xf>
    <xf numFmtId="0" fontId="2" fillId="0" borderId="21" xfId="0" applyFont="1" applyBorder="1" applyProtection="1">
      <alignment vertical="center"/>
      <protection locked="0"/>
    </xf>
    <xf numFmtId="0" fontId="2" fillId="0" borderId="68" xfId="0" applyFont="1" applyBorder="1" applyAlignment="1" applyProtection="1">
      <alignment horizontal="center" vertical="center"/>
      <protection locked="0"/>
    </xf>
    <xf numFmtId="0" fontId="2" fillId="0" borderId="68" xfId="0" applyFont="1" applyBorder="1" applyProtection="1">
      <alignment vertical="center"/>
      <protection locked="0"/>
    </xf>
    <xf numFmtId="0" fontId="0" fillId="0" borderId="0" xfId="0">
      <alignment vertical="center"/>
    </xf>
    <xf numFmtId="0" fontId="0" fillId="0" borderId="0" xfId="0" applyAlignment="1">
      <alignment wrapText="1"/>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0" fillId="0" borderId="0" xfId="0" applyNumberFormat="1" applyAlignment="1"/>
    <xf numFmtId="0" fontId="2" fillId="2" borderId="0" xfId="0" applyFont="1" applyFill="1" applyAlignment="1">
      <alignment horizontal="left" vertical="center" wrapText="1"/>
    </xf>
    <xf numFmtId="0" fontId="127"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2" fillId="0" borderId="68"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46" fillId="0" borderId="0" xfId="0" applyFont="1" applyAlignment="1" applyProtection="1">
      <alignment horizontal="center" vertical="center"/>
    </xf>
    <xf numFmtId="0" fontId="49"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3" fillId="0" borderId="30" xfId="1" applyFill="1" applyBorder="1" applyAlignment="1" applyProtection="1">
      <alignment horizontal="center" vertical="center"/>
    </xf>
    <xf numFmtId="0" fontId="13" fillId="0" borderId="70" xfId="1" applyFill="1" applyBorder="1" applyAlignment="1" applyProtection="1">
      <alignment horizontal="center" vertical="center"/>
    </xf>
    <xf numFmtId="0" fontId="2" fillId="2" borderId="1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0" fontId="2" fillId="0" borderId="282" xfId="0" applyFont="1" applyBorder="1" applyAlignment="1" applyProtection="1">
      <alignment horizontal="center" vertical="center"/>
    </xf>
    <xf numFmtId="0" fontId="0" fillId="0" borderId="284" xfId="0" applyBorder="1" applyAlignment="1" applyProtection="1">
      <alignment horizontal="center" vertical="center"/>
    </xf>
    <xf numFmtId="0" fontId="13" fillId="0" borderId="239" xfId="1" applyFill="1" applyBorder="1" applyAlignment="1" applyProtection="1">
      <alignment horizontal="center" vertical="center" wrapText="1"/>
    </xf>
    <xf numFmtId="0" fontId="0" fillId="0" borderId="239" xfId="0" applyBorder="1" applyAlignment="1" applyProtection="1">
      <alignment horizontal="center" vertical="center" wrapText="1"/>
    </xf>
    <xf numFmtId="0" fontId="2" fillId="2" borderId="16"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0" borderId="232" xfId="0" applyFont="1" applyBorder="1" applyAlignment="1" applyProtection="1">
      <alignment horizontal="center" vertical="center"/>
    </xf>
    <xf numFmtId="0" fontId="2" fillId="0" borderId="236" xfId="0" applyFont="1" applyBorder="1" applyAlignment="1" applyProtection="1">
      <alignment horizontal="center" vertical="center"/>
    </xf>
    <xf numFmtId="0" fontId="51" fillId="0" borderId="0" xfId="3" applyFont="1" applyAlignment="1">
      <alignment horizontal="left" vertical="center" indent="8"/>
    </xf>
    <xf numFmtId="0" fontId="37" fillId="0" borderId="0" xfId="3" applyFont="1" applyAlignment="1">
      <alignment horizontal="left" vertical="center" indent="8"/>
    </xf>
    <xf numFmtId="0" fontId="51" fillId="0" borderId="0" xfId="3" applyFont="1" applyAlignment="1">
      <alignment horizontal="distributed" vertical="center" indent="1"/>
    </xf>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1" fillId="0" borderId="0" xfId="3" applyFont="1" applyAlignment="1">
      <alignment horizontal="left" vertical="center" wrapText="1"/>
    </xf>
    <xf numFmtId="0" fontId="51" fillId="0" borderId="31" xfId="3" applyFont="1" applyBorder="1">
      <alignment vertical="center"/>
    </xf>
    <xf numFmtId="0" fontId="33" fillId="0" borderId="15" xfId="3" applyFont="1" applyBorder="1" applyAlignment="1">
      <alignment horizontal="right" vertical="center" shrinkToFit="1"/>
    </xf>
    <xf numFmtId="0" fontId="52" fillId="0" borderId="0" xfId="3" applyFont="1" applyAlignment="1">
      <alignment horizontal="center" vertical="center" shrinkToFit="1"/>
    </xf>
    <xf numFmtId="0" fontId="37"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91" fillId="0" borderId="0" xfId="23" applyFont="1" applyAlignment="1">
      <alignment horizontal="left" vertical="center" indent="3"/>
    </xf>
    <xf numFmtId="0" fontId="7" fillId="0" borderId="0" xfId="23" applyAlignment="1">
      <alignment horizontal="left" vertical="center" indent="3"/>
    </xf>
    <xf numFmtId="0" fontId="0" fillId="0" borderId="68" xfId="0" applyBorder="1" applyAlignment="1">
      <alignment horizontal="center" vertical="center"/>
    </xf>
    <xf numFmtId="0" fontId="0" fillId="0" borderId="44" xfId="0" applyBorder="1" applyAlignment="1">
      <alignment horizontal="center" vertical="center"/>
    </xf>
    <xf numFmtId="0" fontId="5" fillId="0" borderId="47" xfId="0" applyFont="1" applyBorder="1" applyAlignment="1">
      <alignment horizontal="left" vertical="center"/>
    </xf>
    <xf numFmtId="0" fontId="73" fillId="0" borderId="18" xfId="0" applyFont="1" applyBorder="1" applyAlignment="1">
      <alignment horizontal="left" vertical="center"/>
    </xf>
    <xf numFmtId="0" fontId="73" fillId="0" borderId="51" xfId="0" applyFont="1" applyBorder="1" applyAlignment="1">
      <alignment horizontal="left" vertical="center"/>
    </xf>
    <xf numFmtId="0" fontId="73" fillId="0" borderId="53" xfId="0" applyFont="1" applyBorder="1" applyAlignment="1">
      <alignment horizontal="left" vertical="center"/>
    </xf>
    <xf numFmtId="0" fontId="73" fillId="0" borderId="17" xfId="0" applyFont="1" applyBorder="1" applyAlignment="1">
      <alignment horizontal="left" vertical="center"/>
    </xf>
    <xf numFmtId="0" fontId="73" fillId="0" borderId="45" xfId="0" applyFont="1" applyBorder="1" applyAlignment="1">
      <alignment horizontal="left" vertical="center"/>
    </xf>
    <xf numFmtId="0" fontId="174" fillId="0" borderId="0" xfId="0" applyFont="1" applyAlignment="1">
      <alignment horizontal="center" vertical="center"/>
    </xf>
    <xf numFmtId="0" fontId="5" fillId="0" borderId="0" xfId="0" applyFont="1" applyAlignment="1">
      <alignment horizontal="center" vertical="top" wrapText="1"/>
    </xf>
    <xf numFmtId="0" fontId="22"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175" fillId="0" borderId="0" xfId="0" applyFont="1" applyAlignment="1">
      <alignment horizontal="left" vertical="top" wrapText="1"/>
    </xf>
    <xf numFmtId="0" fontId="5" fillId="0" borderId="47"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51"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45" xfId="0" applyFont="1" applyBorder="1" applyAlignment="1">
      <alignment horizontal="center" vertical="center" wrapText="1"/>
    </xf>
    <xf numFmtId="0" fontId="74" fillId="0" borderId="47" xfId="0" applyFont="1" applyBorder="1" applyAlignment="1">
      <alignment horizontal="left" vertical="center"/>
    </xf>
    <xf numFmtId="0" fontId="75" fillId="0" borderId="18" xfId="0" applyFont="1" applyBorder="1" applyAlignment="1">
      <alignment horizontal="left" vertical="center"/>
    </xf>
    <xf numFmtId="0" fontId="75" fillId="0" borderId="51" xfId="0" applyFont="1" applyBorder="1" applyAlignment="1">
      <alignment horizontal="left" vertical="center"/>
    </xf>
    <xf numFmtId="0" fontId="0" fillId="0" borderId="287" xfId="0" applyBorder="1" applyAlignment="1">
      <alignment horizontal="center" vertical="center"/>
    </xf>
    <xf numFmtId="0" fontId="0" fillId="0" borderId="67" xfId="0" applyBorder="1" applyAlignment="1">
      <alignment horizontal="center" vertical="center"/>
    </xf>
    <xf numFmtId="0" fontId="0" fillId="0" borderId="288"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176" fillId="0" borderId="48" xfId="0" applyFont="1" applyBorder="1" applyAlignment="1">
      <alignment horizontal="center" vertical="center"/>
    </xf>
    <xf numFmtId="0" fontId="73" fillId="0" borderId="0" xfId="0" applyFont="1" applyAlignment="1">
      <alignment horizontal="center" vertical="center"/>
    </xf>
    <xf numFmtId="0" fontId="73" fillId="0" borderId="50" xfId="0" applyFont="1" applyBorder="1" applyAlignment="1">
      <alignment horizontal="center" vertical="center"/>
    </xf>
    <xf numFmtId="0" fontId="73" fillId="0" borderId="53" xfId="0" applyFont="1" applyBorder="1" applyAlignment="1">
      <alignment horizontal="center" vertical="center"/>
    </xf>
    <xf numFmtId="0" fontId="73" fillId="0" borderId="17" xfId="0" applyFont="1" applyBorder="1" applyAlignment="1">
      <alignment horizontal="center" vertical="center"/>
    </xf>
    <xf numFmtId="0" fontId="73" fillId="0" borderId="45" xfId="0" applyFont="1" applyBorder="1" applyAlignment="1">
      <alignment horizontal="center" vertical="center"/>
    </xf>
    <xf numFmtId="0" fontId="61" fillId="0" borderId="0" xfId="5" applyFont="1" applyAlignment="1">
      <alignment horizontal="left" vertical="center" wrapText="1"/>
    </xf>
    <xf numFmtId="0" fontId="60" fillId="0" borderId="46" xfId="5" applyFont="1" applyBorder="1" applyAlignment="1">
      <alignment horizontal="center" vertical="center"/>
    </xf>
    <xf numFmtId="0" fontId="60" fillId="0" borderId="43" xfId="5" applyFont="1" applyBorder="1" applyAlignment="1">
      <alignment horizontal="center" vertical="center"/>
    </xf>
    <xf numFmtId="0" fontId="60" fillId="0" borderId="42" xfId="5" applyFont="1" applyBorder="1" applyAlignment="1">
      <alignment horizontal="center" vertical="center"/>
    </xf>
    <xf numFmtId="0" fontId="61" fillId="0" borderId="18" xfId="5" applyFont="1" applyBorder="1" applyAlignment="1">
      <alignment horizontal="left" vertical="center" wrapText="1"/>
    </xf>
    <xf numFmtId="0" fontId="63" fillId="3" borderId="46" xfId="5" applyFont="1" applyFill="1" applyBorder="1" applyAlignment="1">
      <alignment horizontal="left" vertical="center"/>
    </xf>
    <xf numFmtId="0" fontId="63" fillId="3" borderId="43" xfId="5" applyFont="1" applyFill="1" applyBorder="1" applyAlignment="1">
      <alignment horizontal="left" vertical="center"/>
    </xf>
    <xf numFmtId="0" fontId="63" fillId="3" borderId="42" xfId="5" applyFont="1" applyFill="1" applyBorder="1" applyAlignment="1">
      <alignment horizontal="left" vertical="center"/>
    </xf>
    <xf numFmtId="0" fontId="60" fillId="3" borderId="68" xfId="5" applyFont="1" applyFill="1" applyBorder="1" applyAlignment="1">
      <alignment horizontal="center" vertical="center" textRotation="255" wrapText="1"/>
    </xf>
    <xf numFmtId="0" fontId="60" fillId="3" borderId="49" xfId="5" applyFont="1" applyFill="1" applyBorder="1" applyAlignment="1">
      <alignment horizontal="center" vertical="center" textRotation="255" wrapText="1"/>
    </xf>
    <xf numFmtId="0" fontId="60" fillId="3" borderId="44" xfId="5" applyFont="1" applyFill="1" applyBorder="1" applyAlignment="1">
      <alignment horizontal="center" vertical="center" textRotation="255" wrapText="1"/>
    </xf>
    <xf numFmtId="0" fontId="64" fillId="12" borderId="68" xfId="5" applyFont="1" applyFill="1" applyBorder="1" applyAlignment="1">
      <alignment horizontal="center" vertical="center" textRotation="255" wrapText="1"/>
    </xf>
    <xf numFmtId="0" fontId="64" fillId="12" borderId="49" xfId="5" applyFont="1" applyFill="1" applyBorder="1" applyAlignment="1">
      <alignment horizontal="center" vertical="center" textRotation="255" wrapText="1"/>
    </xf>
    <xf numFmtId="0" fontId="60" fillId="3" borderId="53" xfId="5" applyFont="1" applyFill="1" applyBorder="1" applyAlignment="1">
      <alignment horizontal="center" vertical="center" wrapText="1"/>
    </xf>
    <xf numFmtId="0" fontId="60" fillId="3" borderId="17" xfId="5" applyFont="1" applyFill="1" applyBorder="1" applyAlignment="1">
      <alignment horizontal="center" vertical="center" wrapText="1"/>
    </xf>
    <xf numFmtId="0" fontId="60" fillId="3" borderId="45" xfId="5" applyFont="1" applyFill="1" applyBorder="1" applyAlignment="1">
      <alignment horizontal="center" vertical="center" wrapText="1"/>
    </xf>
    <xf numFmtId="0" fontId="60" fillId="3" borderId="68" xfId="5" applyFont="1" applyFill="1" applyBorder="1" applyAlignment="1">
      <alignment horizontal="center" vertical="center" textRotation="255"/>
    </xf>
    <xf numFmtId="0" fontId="60" fillId="3" borderId="49" xfId="5" applyFont="1" applyFill="1" applyBorder="1" applyAlignment="1">
      <alignment horizontal="center" vertical="center" textRotation="255"/>
    </xf>
    <xf numFmtId="0" fontId="60" fillId="3" borderId="44" xfId="5" applyFont="1" applyFill="1" applyBorder="1" applyAlignment="1">
      <alignment horizontal="center" vertical="center" textRotation="255"/>
    </xf>
    <xf numFmtId="0" fontId="63" fillId="3" borderId="46" xfId="5" applyFont="1" applyFill="1" applyBorder="1" applyAlignment="1">
      <alignment horizontal="center" vertical="center" wrapText="1"/>
    </xf>
    <xf numFmtId="0" fontId="63" fillId="3" borderId="43" xfId="5" applyFont="1" applyFill="1" applyBorder="1" applyAlignment="1">
      <alignment horizontal="center" vertical="center" wrapText="1"/>
    </xf>
    <xf numFmtId="0" fontId="63" fillId="3" borderId="42" xfId="5" applyFont="1" applyFill="1" applyBorder="1" applyAlignment="1">
      <alignment horizontal="center" vertical="center" wrapText="1"/>
    </xf>
    <xf numFmtId="0" fontId="63" fillId="3" borderId="46" xfId="5" applyFont="1" applyFill="1" applyBorder="1" applyAlignment="1">
      <alignment horizontal="center" vertical="center"/>
    </xf>
    <xf numFmtId="0" fontId="63" fillId="3" borderId="43" xfId="5" applyFont="1" applyFill="1" applyBorder="1" applyAlignment="1">
      <alignment horizontal="center" vertical="center"/>
    </xf>
    <xf numFmtId="0" fontId="63" fillId="3" borderId="42" xfId="5" applyFont="1" applyFill="1" applyBorder="1" applyAlignment="1">
      <alignment horizontal="center" vertical="center"/>
    </xf>
    <xf numFmtId="0" fontId="63" fillId="3" borderId="68" xfId="5" applyFont="1" applyFill="1" applyBorder="1" applyAlignment="1">
      <alignment horizontal="center" vertical="center" textRotation="255" wrapText="1"/>
    </xf>
    <xf numFmtId="0" fontId="63" fillId="3" borderId="49" xfId="5" applyFont="1" applyFill="1" applyBorder="1" applyAlignment="1">
      <alignment horizontal="center" vertical="center" textRotation="255" wrapText="1"/>
    </xf>
    <xf numFmtId="0" fontId="60" fillId="3" borderId="47" xfId="5" applyFont="1" applyFill="1" applyBorder="1" applyAlignment="1">
      <alignment horizontal="center" vertical="center" wrapText="1"/>
    </xf>
    <xf numFmtId="0" fontId="60" fillId="3" borderId="18" xfId="5" applyFont="1" applyFill="1" applyBorder="1" applyAlignment="1">
      <alignment horizontal="center" vertical="center" wrapText="1"/>
    </xf>
    <xf numFmtId="0" fontId="60" fillId="3" borderId="51" xfId="5" applyFont="1" applyFill="1" applyBorder="1" applyAlignment="1">
      <alignment horizontal="center" vertical="center" wrapText="1"/>
    </xf>
    <xf numFmtId="0" fontId="60" fillId="3" borderId="48" xfId="5" applyFont="1" applyFill="1" applyBorder="1" applyAlignment="1">
      <alignment horizontal="center" vertical="center" wrapText="1"/>
    </xf>
    <xf numFmtId="0" fontId="60" fillId="3" borderId="0" xfId="5" applyFont="1" applyFill="1" applyAlignment="1">
      <alignment horizontal="center" vertical="center" wrapText="1"/>
    </xf>
    <xf numFmtId="0" fontId="60" fillId="3" borderId="50" xfId="5" applyFont="1" applyFill="1" applyBorder="1" applyAlignment="1">
      <alignment horizontal="center" vertical="center" wrapText="1"/>
    </xf>
    <xf numFmtId="0" fontId="60" fillId="3" borderId="46" xfId="5" applyFont="1" applyFill="1" applyBorder="1" applyAlignment="1">
      <alignment horizontal="center" vertical="center"/>
    </xf>
    <xf numFmtId="0" fontId="60" fillId="3" borderId="18" xfId="5" applyFont="1" applyFill="1" applyBorder="1" applyAlignment="1">
      <alignment horizontal="center" vertical="center"/>
    </xf>
    <xf numFmtId="0" fontId="60" fillId="3" borderId="107" xfId="5" applyFont="1" applyFill="1" applyBorder="1" applyAlignment="1">
      <alignment horizontal="center" vertical="center"/>
    </xf>
    <xf numFmtId="0" fontId="57" fillId="3" borderId="104" xfId="5" applyFont="1" applyFill="1" applyBorder="1" applyAlignment="1">
      <alignment horizontal="center" vertical="center"/>
    </xf>
    <xf numFmtId="0" fontId="57" fillId="3" borderId="270" xfId="5" applyFont="1" applyFill="1" applyBorder="1" applyAlignment="1">
      <alignment horizontal="center" vertical="center"/>
    </xf>
    <xf numFmtId="0" fontId="63" fillId="3" borderId="47" xfId="5" applyFont="1" applyFill="1" applyBorder="1" applyAlignment="1">
      <alignment horizontal="center" vertical="center"/>
    </xf>
    <xf numFmtId="0" fontId="63" fillId="3" borderId="18" xfId="5" applyFont="1" applyFill="1" applyBorder="1" applyAlignment="1">
      <alignment horizontal="center" vertical="center"/>
    </xf>
    <xf numFmtId="0" fontId="63" fillId="3" borderId="51" xfId="5" applyFont="1" applyFill="1" applyBorder="1" applyAlignment="1">
      <alignment horizontal="center" vertical="center"/>
    </xf>
    <xf numFmtId="0" fontId="63" fillId="3" borderId="48" xfId="5" applyFont="1" applyFill="1" applyBorder="1" applyAlignment="1">
      <alignment horizontal="center" vertical="center"/>
    </xf>
    <xf numFmtId="0" fontId="63" fillId="3" borderId="0" xfId="5" applyFont="1" applyFill="1" applyAlignment="1">
      <alignment horizontal="center" vertical="center"/>
    </xf>
    <xf numFmtId="0" fontId="63" fillId="3" borderId="50" xfId="5" applyFont="1" applyFill="1" applyBorder="1" applyAlignment="1">
      <alignment horizontal="center" vertical="center"/>
    </xf>
    <xf numFmtId="0" fontId="60" fillId="3" borderId="43" xfId="5" applyFont="1" applyFill="1" applyBorder="1" applyAlignment="1">
      <alignment horizontal="center" vertical="distributed"/>
    </xf>
    <xf numFmtId="0" fontId="60" fillId="3" borderId="42" xfId="5" applyFont="1" applyFill="1" applyBorder="1" applyAlignment="1">
      <alignment horizontal="center" vertical="distributed"/>
    </xf>
    <xf numFmtId="0" fontId="60" fillId="12" borderId="46" xfId="5" applyFont="1" applyFill="1" applyBorder="1" applyAlignment="1">
      <alignment horizontal="center" vertical="distributed" wrapText="1"/>
    </xf>
    <xf numFmtId="0" fontId="60" fillId="12" borderId="43" xfId="5" applyFont="1" applyFill="1" applyBorder="1" applyAlignment="1">
      <alignment horizontal="center" vertical="distributed" wrapText="1"/>
    </xf>
    <xf numFmtId="0" fontId="57" fillId="0" borderId="0" xfId="5" applyFont="1" applyAlignment="1">
      <alignment horizontal="center" vertical="center"/>
    </xf>
    <xf numFmtId="0" fontId="70" fillId="0" borderId="0" xfId="5" applyFont="1" applyAlignment="1">
      <alignment horizontal="left" vertical="center" wrapText="1"/>
    </xf>
    <xf numFmtId="0" fontId="63" fillId="0" borderId="256" xfId="5" applyFont="1" applyBorder="1" applyAlignment="1">
      <alignment horizontal="center" vertical="top" wrapText="1"/>
    </xf>
    <xf numFmtId="0" fontId="60" fillId="0" borderId="17" xfId="5" applyFont="1" applyBorder="1" applyAlignment="1">
      <alignment horizontal="center" vertical="top"/>
    </xf>
    <xf numFmtId="0" fontId="60" fillId="3" borderId="47" xfId="5" applyFont="1" applyFill="1" applyBorder="1" applyAlignment="1">
      <alignment horizontal="left" vertical="center"/>
    </xf>
    <xf numFmtId="0" fontId="60" fillId="3" borderId="18" xfId="5" applyFont="1" applyFill="1" applyBorder="1" applyAlignment="1">
      <alignment horizontal="left" vertical="center"/>
    </xf>
    <xf numFmtId="0" fontId="60" fillId="3" borderId="53" xfId="5" applyFont="1" applyFill="1" applyBorder="1" applyAlignment="1">
      <alignment horizontal="left" vertical="center"/>
    </xf>
    <xf numFmtId="0" fontId="60" fillId="3" borderId="17" xfId="5" applyFont="1" applyFill="1" applyBorder="1" applyAlignment="1">
      <alignment horizontal="left" vertical="center"/>
    </xf>
    <xf numFmtId="0" fontId="61" fillId="0" borderId="145" xfId="5" applyFont="1" applyBorder="1" applyAlignment="1">
      <alignment horizontal="center" vertical="center"/>
    </xf>
    <xf numFmtId="0" fontId="61" fillId="0" borderId="76" xfId="5" applyFont="1" applyBorder="1" applyAlignment="1">
      <alignment horizontal="center" vertical="center"/>
    </xf>
    <xf numFmtId="0" fontId="60" fillId="0" borderId="116" xfId="5" applyFont="1" applyBorder="1" applyAlignment="1">
      <alignment horizontal="center" vertical="center" wrapText="1"/>
    </xf>
    <xf numFmtId="0" fontId="60" fillId="0" borderId="84" xfId="5" applyFont="1" applyBorder="1" applyAlignment="1">
      <alignment horizontal="center" vertical="center" wrapText="1"/>
    </xf>
    <xf numFmtId="0" fontId="60" fillId="0" borderId="21" xfId="5" applyFont="1" applyBorder="1" applyAlignment="1">
      <alignment horizontal="center" vertical="center" wrapText="1"/>
    </xf>
    <xf numFmtId="0" fontId="60" fillId="0" borderId="79" xfId="5" applyFont="1" applyBorder="1" applyAlignment="1">
      <alignment horizontal="center" vertical="center" wrapText="1"/>
    </xf>
    <xf numFmtId="0" fontId="66" fillId="3" borderId="78" xfId="5" applyFont="1" applyFill="1" applyBorder="1" applyAlignment="1">
      <alignment vertical="center" wrapText="1"/>
    </xf>
    <xf numFmtId="0" fontId="66" fillId="3" borderId="21" xfId="5" applyFont="1" applyFill="1" applyBorder="1" applyAlignment="1">
      <alignment vertical="center" wrapText="1"/>
    </xf>
    <xf numFmtId="186" fontId="61" fillId="0" borderId="116" xfId="5" applyNumberFormat="1" applyFont="1" applyBorder="1" applyAlignment="1">
      <alignment horizontal="center" vertical="center"/>
    </xf>
    <xf numFmtId="186" fontId="61" fillId="0" borderId="84" xfId="5" applyNumberFormat="1" applyFont="1" applyBorder="1" applyAlignment="1">
      <alignment horizontal="center" vertical="center"/>
    </xf>
    <xf numFmtId="0" fontId="60" fillId="3" borderId="47" xfId="5" applyFont="1" applyFill="1" applyBorder="1" applyAlignment="1">
      <alignment horizontal="left" vertical="center" wrapText="1"/>
    </xf>
    <xf numFmtId="0" fontId="60" fillId="3" borderId="18" xfId="5" applyFont="1" applyFill="1" applyBorder="1" applyAlignment="1">
      <alignment horizontal="left" vertical="center" wrapText="1"/>
    </xf>
    <xf numFmtId="0" fontId="60" fillId="3" borderId="53" xfId="5" applyFont="1" applyFill="1" applyBorder="1" applyAlignment="1">
      <alignment horizontal="left" vertical="center" wrapText="1"/>
    </xf>
    <xf numFmtId="0" fontId="60" fillId="3" borderId="17" xfId="5" applyFont="1" applyFill="1" applyBorder="1" applyAlignment="1">
      <alignment horizontal="left" vertical="center" wrapText="1"/>
    </xf>
    <xf numFmtId="0" fontId="61" fillId="0" borderId="21" xfId="5" applyFont="1" applyBorder="1" applyAlignment="1">
      <alignment horizontal="center" vertical="center"/>
    </xf>
    <xf numFmtId="0" fontId="61" fillId="0" borderId="79" xfId="5" applyFont="1" applyBorder="1" applyAlignment="1">
      <alignment horizontal="center" vertical="center"/>
    </xf>
    <xf numFmtId="0" fontId="65" fillId="3" borderId="81" xfId="5" applyFont="1" applyFill="1" applyBorder="1" applyAlignment="1">
      <alignment vertical="center" wrapText="1"/>
    </xf>
    <xf numFmtId="0" fontId="65" fillId="3" borderId="15" xfId="5" applyFont="1" applyFill="1" applyBorder="1" applyAlignment="1">
      <alignment vertical="center" wrapText="1"/>
    </xf>
    <xf numFmtId="0" fontId="65" fillId="3" borderId="92" xfId="5" applyFont="1" applyFill="1" applyBorder="1" applyAlignment="1">
      <alignment vertical="center" wrapText="1"/>
    </xf>
    <xf numFmtId="0" fontId="65" fillId="3" borderId="31" xfId="5" applyFont="1" applyFill="1" applyBorder="1" applyAlignment="1">
      <alignment vertical="center" wrapText="1"/>
    </xf>
    <xf numFmtId="0" fontId="61" fillId="0" borderId="268" xfId="5" applyFont="1" applyBorder="1" applyAlignment="1">
      <alignment horizontal="center" vertical="center"/>
    </xf>
    <xf numFmtId="0" fontId="61" fillId="0" borderId="101" xfId="5" applyFont="1" applyBorder="1" applyAlignment="1">
      <alignment horizontal="center" vertical="center"/>
    </xf>
    <xf numFmtId="0" fontId="61" fillId="0" borderId="116" xfId="5" applyFont="1" applyBorder="1" applyAlignment="1">
      <alignment horizontal="center" vertical="center"/>
    </xf>
    <xf numFmtId="0" fontId="61" fillId="0" borderId="84" xfId="5" applyFont="1" applyBorder="1" applyAlignment="1">
      <alignment horizontal="center" vertical="center"/>
    </xf>
    <xf numFmtId="0" fontId="65" fillId="3" borderId="53" xfId="5" applyFont="1" applyFill="1" applyBorder="1" applyAlignment="1">
      <alignment horizontal="center" vertical="center" wrapText="1"/>
    </xf>
    <xf numFmtId="0" fontId="65" fillId="3" borderId="45" xfId="5" applyFont="1" applyFill="1" applyBorder="1" applyAlignment="1">
      <alignment horizontal="center" vertical="center" wrapText="1"/>
    </xf>
    <xf numFmtId="0" fontId="60" fillId="3" borderId="68" xfId="5" applyFont="1" applyFill="1" applyBorder="1" applyAlignment="1">
      <alignment vertical="center" textRotation="255"/>
    </xf>
    <xf numFmtId="0" fontId="60" fillId="3" borderId="49" xfId="5" applyFont="1" applyFill="1" applyBorder="1" applyAlignment="1">
      <alignment vertical="center" textRotation="255"/>
    </xf>
    <xf numFmtId="0" fontId="60" fillId="3" borderId="44" xfId="5" applyFont="1" applyFill="1" applyBorder="1" applyAlignment="1">
      <alignment vertical="center" textRotation="255"/>
    </xf>
    <xf numFmtId="0" fontId="60" fillId="3" borderId="47" xfId="5" applyFont="1" applyFill="1" applyBorder="1" applyAlignment="1">
      <alignment vertical="center" wrapText="1"/>
    </xf>
    <xf numFmtId="0" fontId="60" fillId="3" borderId="18" xfId="5" applyFont="1" applyFill="1" applyBorder="1" applyAlignment="1">
      <alignment vertical="center" wrapText="1"/>
    </xf>
    <xf numFmtId="0" fontId="60" fillId="3" borderId="48" xfId="5" applyFont="1" applyFill="1" applyBorder="1" applyAlignment="1">
      <alignment vertical="center" wrapText="1"/>
    </xf>
    <xf numFmtId="0" fontId="60" fillId="3" borderId="0" xfId="5" applyFont="1" applyFill="1" applyAlignment="1">
      <alignment vertical="center" wrapText="1"/>
    </xf>
    <xf numFmtId="0" fontId="60" fillId="3" borderId="53" xfId="5" applyFont="1" applyFill="1" applyBorder="1" applyAlignment="1">
      <alignment vertical="center" wrapText="1"/>
    </xf>
    <xf numFmtId="0" fontId="60" fillId="3" borderId="17" xfId="5" applyFont="1" applyFill="1" applyBorder="1" applyAlignment="1">
      <alignment vertical="center" wrapText="1"/>
    </xf>
    <xf numFmtId="0" fontId="60" fillId="0" borderId="116" xfId="5" applyFont="1" applyBorder="1" applyAlignment="1">
      <alignment horizontal="center" vertical="center" wrapText="1" shrinkToFit="1"/>
    </xf>
    <xf numFmtId="0" fontId="60" fillId="0" borderId="84" xfId="5" applyFont="1" applyBorder="1" applyAlignment="1">
      <alignment horizontal="center" vertical="center" wrapText="1" shrinkToFit="1"/>
    </xf>
    <xf numFmtId="0" fontId="60" fillId="3" borderId="92" xfId="5" applyFont="1" applyFill="1" applyBorder="1" applyAlignment="1">
      <alignment vertical="center" wrapText="1"/>
    </xf>
    <xf numFmtId="0" fontId="60" fillId="3" borderId="31" xfId="5" applyFont="1" applyFill="1" applyBorder="1" applyAlignment="1">
      <alignment vertical="center" wrapText="1"/>
    </xf>
    <xf numFmtId="0" fontId="63" fillId="3" borderId="47" xfId="5" applyFont="1" applyFill="1" applyBorder="1" applyAlignment="1">
      <alignment horizontal="center" vertical="center" textRotation="255" wrapText="1"/>
    </xf>
    <xf numFmtId="0" fontId="63" fillId="3" borderId="48" xfId="5" applyFont="1" applyFill="1" applyBorder="1" applyAlignment="1">
      <alignment horizontal="center" vertical="center" textRotation="255" wrapText="1"/>
    </xf>
    <xf numFmtId="0" fontId="63" fillId="3" borderId="51" xfId="5" applyFont="1" applyFill="1" applyBorder="1" applyAlignment="1">
      <alignment horizontal="center" vertical="center" textRotation="255" wrapText="1"/>
    </xf>
    <xf numFmtId="0" fontId="63" fillId="3" borderId="50" xfId="5" applyFont="1" applyFill="1" applyBorder="1" applyAlignment="1">
      <alignment horizontal="center" vertical="center" textRotation="255" wrapText="1"/>
    </xf>
    <xf numFmtId="0" fontId="60" fillId="3" borderId="92" xfId="5" applyFont="1" applyFill="1" applyBorder="1" applyAlignment="1">
      <alignment horizontal="left" vertical="center" wrapText="1"/>
    </xf>
    <xf numFmtId="0" fontId="60" fillId="3" borderId="31" xfId="5" applyFont="1" applyFill="1" applyBorder="1" applyAlignment="1">
      <alignment horizontal="left" vertical="center" wrapText="1"/>
    </xf>
    <xf numFmtId="0" fontId="60" fillId="3" borderId="257" xfId="5" applyFont="1" applyFill="1" applyBorder="1" applyAlignment="1">
      <alignment horizontal="center" vertical="center" textRotation="255" wrapText="1"/>
    </xf>
    <xf numFmtId="0" fontId="60" fillId="3" borderId="258" xfId="5" applyFont="1" applyFill="1" applyBorder="1" applyAlignment="1">
      <alignment horizontal="center" vertical="center" textRotation="255" wrapText="1"/>
    </xf>
    <xf numFmtId="0" fontId="60" fillId="3" borderId="259" xfId="5" applyFont="1" applyFill="1" applyBorder="1" applyAlignment="1">
      <alignment horizontal="center" vertical="center" textRotation="255" wrapText="1"/>
    </xf>
    <xf numFmtId="0" fontId="60" fillId="3" borderId="260" xfId="5" applyFont="1" applyFill="1" applyBorder="1" applyAlignment="1">
      <alignment horizontal="center" vertical="center" textRotation="255" wrapText="1"/>
    </xf>
    <xf numFmtId="0" fontId="60" fillId="3" borderId="261" xfId="5" applyFont="1" applyFill="1" applyBorder="1" applyAlignment="1">
      <alignment horizontal="center" vertical="center" textRotation="255" wrapText="1"/>
    </xf>
    <xf numFmtId="0" fontId="60" fillId="3" borderId="262" xfId="5" applyFont="1" applyFill="1" applyBorder="1" applyAlignment="1">
      <alignment horizontal="center" vertical="center" textRotation="255" wrapText="1"/>
    </xf>
    <xf numFmtId="0" fontId="60" fillId="3" borderId="263" xfId="5" applyFont="1" applyFill="1" applyBorder="1" applyAlignment="1">
      <alignment horizontal="center" vertical="center" textRotation="255" wrapText="1"/>
    </xf>
    <xf numFmtId="0" fontId="60" fillId="3" borderId="264" xfId="5" applyFont="1" applyFill="1" applyBorder="1" applyAlignment="1">
      <alignment horizontal="center" vertical="center" textRotation="255" wrapText="1"/>
    </xf>
    <xf numFmtId="0" fontId="60" fillId="3" borderId="265" xfId="5" applyFont="1" applyFill="1" applyBorder="1" applyAlignment="1">
      <alignment horizontal="center" vertical="center" textRotation="255" wrapText="1"/>
    </xf>
    <xf numFmtId="0" fontId="60" fillId="0" borderId="47" xfId="5" applyFont="1" applyBorder="1" applyAlignment="1">
      <alignment horizontal="center" vertical="center" wrapText="1"/>
    </xf>
    <xf numFmtId="0" fontId="60" fillId="0" borderId="18" xfId="5" applyFont="1" applyBorder="1" applyAlignment="1">
      <alignment horizontal="center" vertical="center" wrapText="1"/>
    </xf>
    <xf numFmtId="0" fontId="60" fillId="0" borderId="51" xfId="5" applyFont="1" applyBorder="1" applyAlignment="1">
      <alignment horizontal="center" vertical="center" wrapText="1"/>
    </xf>
    <xf numFmtId="0" fontId="60" fillId="0" borderId="53" xfId="5" applyFont="1" applyBorder="1" applyAlignment="1">
      <alignment horizontal="center" vertical="center" wrapText="1"/>
    </xf>
    <xf numFmtId="0" fontId="60" fillId="0" borderId="17" xfId="5" applyFont="1" applyBorder="1" applyAlignment="1">
      <alignment horizontal="center" vertical="center" wrapText="1"/>
    </xf>
    <xf numFmtId="0" fontId="60" fillId="0" borderId="45" xfId="5" applyFont="1" applyBorder="1" applyAlignment="1">
      <alignment horizontal="center" vertical="center" wrapText="1"/>
    </xf>
    <xf numFmtId="0" fontId="62" fillId="0" borderId="47" xfId="5" applyFont="1" applyBorder="1" applyAlignment="1">
      <alignment horizontal="center" vertical="center" wrapText="1"/>
    </xf>
    <xf numFmtId="0" fontId="62" fillId="0" borderId="18" xfId="5" applyFont="1" applyBorder="1" applyAlignment="1">
      <alignment horizontal="center" vertical="center" wrapText="1"/>
    </xf>
    <xf numFmtId="0" fontId="62" fillId="0" borderId="51" xfId="5" applyFont="1" applyBorder="1" applyAlignment="1">
      <alignment horizontal="center" vertical="center" wrapText="1"/>
    </xf>
    <xf numFmtId="0" fontId="62" fillId="0" borderId="48" xfId="5" applyFont="1" applyBorder="1" applyAlignment="1">
      <alignment horizontal="center" vertical="center" wrapText="1"/>
    </xf>
    <xf numFmtId="0" fontId="62" fillId="0" borderId="0" xfId="5" applyFont="1" applyAlignment="1">
      <alignment horizontal="center" vertical="center" wrapText="1"/>
    </xf>
    <xf numFmtId="0" fontId="62" fillId="0" borderId="50" xfId="5" applyFont="1" applyBorder="1" applyAlignment="1">
      <alignment horizontal="center" vertical="center" wrapText="1"/>
    </xf>
    <xf numFmtId="0" fontId="62" fillId="0" borderId="53" xfId="5" applyFont="1" applyBorder="1" applyAlignment="1">
      <alignment horizontal="center" vertical="center" wrapText="1"/>
    </xf>
    <xf numFmtId="0" fontId="62" fillId="0" borderId="17" xfId="5" applyFont="1" applyBorder="1" applyAlignment="1">
      <alignment horizontal="center" vertical="center" wrapText="1"/>
    </xf>
    <xf numFmtId="0" fontId="62" fillId="0" borderId="45" xfId="5" applyFont="1" applyBorder="1" applyAlignment="1">
      <alignment horizontal="center" vertical="center" wrapText="1"/>
    </xf>
    <xf numFmtId="0" fontId="60" fillId="0" borderId="47" xfId="5" applyFont="1" applyBorder="1" applyAlignment="1">
      <alignment horizontal="center" vertical="center" textRotation="255" wrapText="1"/>
    </xf>
    <xf numFmtId="0" fontId="60" fillId="0" borderId="18" xfId="5" applyFont="1" applyBorder="1" applyAlignment="1">
      <alignment horizontal="center" vertical="center" textRotation="255" wrapText="1"/>
    </xf>
    <xf numFmtId="0" fontId="60" fillId="0" borderId="51" xfId="5" applyFont="1" applyBorder="1" applyAlignment="1">
      <alignment horizontal="center" vertical="center" textRotation="255" wrapText="1"/>
    </xf>
    <xf numFmtId="0" fontId="60" fillId="0" borderId="48" xfId="5" applyFont="1" applyBorder="1" applyAlignment="1">
      <alignment horizontal="center" vertical="center" textRotation="255" wrapText="1"/>
    </xf>
    <xf numFmtId="0" fontId="60" fillId="0" borderId="0" xfId="5" applyFont="1" applyAlignment="1">
      <alignment horizontal="center" vertical="center" textRotation="255" wrapText="1"/>
    </xf>
    <xf numFmtId="0" fontId="60" fillId="0" borderId="50" xfId="5" applyFont="1" applyBorder="1" applyAlignment="1">
      <alignment horizontal="center" vertical="center" textRotation="255" wrapText="1"/>
    </xf>
    <xf numFmtId="0" fontId="60" fillId="0" borderId="53" xfId="5" applyFont="1" applyBorder="1" applyAlignment="1">
      <alignment horizontal="center" vertical="center" textRotation="255" wrapText="1"/>
    </xf>
    <xf numFmtId="0" fontId="60" fillId="0" borderId="17" xfId="5" applyFont="1" applyBorder="1" applyAlignment="1">
      <alignment horizontal="center" vertical="center" textRotation="255" wrapText="1"/>
    </xf>
    <xf numFmtId="0" fontId="60" fillId="0" borderId="45" xfId="5" applyFont="1" applyBorder="1" applyAlignment="1">
      <alignment horizontal="center" vertical="center" textRotation="255" wrapText="1"/>
    </xf>
    <xf numFmtId="0" fontId="60" fillId="3" borderId="47" xfId="5" applyFont="1" applyFill="1" applyBorder="1" applyAlignment="1">
      <alignment horizontal="center" vertical="center"/>
    </xf>
    <xf numFmtId="0" fontId="60" fillId="3" borderId="43" xfId="5" applyFont="1" applyFill="1" applyBorder="1" applyAlignment="1">
      <alignment horizontal="center" vertical="center"/>
    </xf>
    <xf numFmtId="0" fontId="60" fillId="3" borderId="73" xfId="5" applyFont="1" applyFill="1" applyBorder="1" applyAlignment="1">
      <alignment horizontal="center" vertical="center"/>
    </xf>
    <xf numFmtId="0" fontId="60" fillId="0" borderId="48" xfId="5" applyFont="1" applyBorder="1" applyAlignment="1">
      <alignment horizontal="center" vertical="center" wrapText="1"/>
    </xf>
    <xf numFmtId="0" fontId="60" fillId="0" borderId="50" xfId="5" applyFont="1" applyBorder="1" applyAlignment="1">
      <alignment horizontal="center" vertical="center" wrapText="1"/>
    </xf>
    <xf numFmtId="0" fontId="60" fillId="0" borderId="0" xfId="5" applyFont="1" applyAlignment="1">
      <alignment horizontal="center" vertical="center" wrapText="1"/>
    </xf>
    <xf numFmtId="0" fontId="60" fillId="0" borderId="0" xfId="5" applyFont="1" applyAlignment="1">
      <alignment vertical="center" wrapText="1"/>
    </xf>
    <xf numFmtId="0" fontId="62" fillId="3" borderId="23" xfId="5" applyFont="1" applyFill="1" applyBorder="1" applyAlignment="1">
      <alignment horizontal="center" vertical="top" wrapText="1"/>
    </xf>
    <xf numFmtId="0" fontId="62" fillId="3" borderId="100" xfId="5" applyFont="1" applyFill="1" applyBorder="1" applyAlignment="1">
      <alignment horizontal="center" vertical="top" wrapText="1"/>
    </xf>
    <xf numFmtId="0" fontId="62" fillId="3" borderId="26" xfId="5" applyFont="1" applyFill="1" applyBorder="1" applyAlignment="1">
      <alignment horizontal="center" vertical="top" wrapText="1"/>
    </xf>
    <xf numFmtId="0" fontId="62" fillId="3" borderId="50" xfId="5" applyFont="1" applyFill="1" applyBorder="1" applyAlignment="1">
      <alignment horizontal="center" vertical="top" wrapText="1"/>
    </xf>
    <xf numFmtId="0" fontId="62" fillId="3" borderId="55" xfId="5" applyFont="1" applyFill="1" applyBorder="1" applyAlignment="1">
      <alignment horizontal="center" vertical="top" wrapText="1"/>
    </xf>
    <xf numFmtId="0" fontId="62" fillId="3" borderId="45" xfId="5" applyFont="1" applyFill="1" applyBorder="1" applyAlignment="1">
      <alignment horizontal="center" vertical="top" wrapText="1"/>
    </xf>
    <xf numFmtId="0" fontId="62" fillId="12" borderId="46" xfId="5" applyFont="1" applyFill="1" applyBorder="1" applyAlignment="1">
      <alignment horizontal="center" vertical="center" wrapText="1"/>
    </xf>
    <xf numFmtId="0" fontId="62" fillId="12" borderId="43" xfId="5" applyFont="1" applyFill="1" applyBorder="1" applyAlignment="1">
      <alignment horizontal="center" vertical="center" wrapText="1"/>
    </xf>
    <xf numFmtId="0" fontId="62" fillId="12" borderId="42" xfId="5" applyFont="1" applyFill="1" applyBorder="1" applyAlignment="1">
      <alignment horizontal="center" vertical="center" wrapText="1"/>
    </xf>
    <xf numFmtId="0" fontId="62" fillId="3" borderId="117" xfId="5" applyFont="1" applyFill="1" applyBorder="1" applyAlignment="1">
      <alignment horizontal="center" vertical="center" wrapText="1"/>
    </xf>
    <xf numFmtId="0" fontId="62" fillId="3" borderId="118" xfId="5" applyFont="1" applyFill="1" applyBorder="1" applyAlignment="1">
      <alignment horizontal="center" vertical="center" wrapText="1"/>
    </xf>
    <xf numFmtId="0" fontId="62" fillId="3" borderId="119" xfId="5" applyFont="1" applyFill="1" applyBorder="1" applyAlignment="1">
      <alignment horizontal="center" vertical="center" wrapText="1"/>
    </xf>
    <xf numFmtId="0" fontId="62" fillId="3" borderId="19" xfId="5" applyFont="1" applyFill="1" applyBorder="1" applyAlignment="1">
      <alignment horizontal="center" vertical="center" wrapText="1"/>
    </xf>
    <xf numFmtId="0" fontId="62" fillId="3" borderId="120" xfId="5" applyFont="1" applyFill="1" applyBorder="1" applyAlignment="1">
      <alignment horizontal="center" vertical="center" wrapText="1"/>
    </xf>
    <xf numFmtId="0" fontId="62" fillId="3" borderId="115" xfId="5" applyFont="1" applyFill="1" applyBorder="1" applyAlignment="1">
      <alignment horizontal="center" vertical="center" wrapText="1"/>
    </xf>
    <xf numFmtId="0" fontId="62" fillId="3" borderId="112" xfId="5" applyFont="1" applyFill="1" applyBorder="1" applyAlignment="1">
      <alignment horizontal="center" vertical="center" wrapText="1"/>
    </xf>
    <xf numFmtId="0" fontId="62" fillId="3" borderId="113" xfId="5" applyFont="1" applyFill="1" applyBorder="1" applyAlignment="1">
      <alignment horizontal="center" vertical="center" wrapText="1"/>
    </xf>
    <xf numFmtId="0" fontId="62" fillId="3" borderId="81" xfId="5" applyFont="1" applyFill="1" applyBorder="1" applyAlignment="1">
      <alignment horizontal="center" vertical="top" wrapText="1"/>
    </xf>
    <xf numFmtId="0" fontId="62" fillId="3" borderId="24" xfId="5" applyFont="1" applyFill="1" applyBorder="1" applyAlignment="1">
      <alignment horizontal="center" vertical="top" wrapText="1"/>
    </xf>
    <xf numFmtId="0" fontId="62" fillId="3" borderId="48" xfId="5" applyFont="1" applyFill="1" applyBorder="1" applyAlignment="1">
      <alignment horizontal="center" vertical="top" wrapText="1"/>
    </xf>
    <xf numFmtId="0" fontId="62" fillId="3" borderId="27" xfId="5" applyFont="1" applyFill="1" applyBorder="1" applyAlignment="1">
      <alignment horizontal="center" vertical="top" wrapText="1"/>
    </xf>
    <xf numFmtId="0" fontId="62" fillId="3" borderId="53" xfId="5" applyFont="1" applyFill="1" applyBorder="1" applyAlignment="1">
      <alignment horizontal="center" vertical="top" wrapText="1"/>
    </xf>
    <xf numFmtId="0" fontId="62" fillId="3" borderId="57" xfId="5" applyFont="1" applyFill="1" applyBorder="1" applyAlignment="1">
      <alignment horizontal="center" vertical="top" wrapText="1"/>
    </xf>
    <xf numFmtId="0" fontId="58" fillId="0" borderId="0" xfId="5" applyFont="1" applyAlignment="1">
      <alignment horizontal="center" vertical="center"/>
    </xf>
    <xf numFmtId="0" fontId="64" fillId="0" borderId="256" xfId="5" applyFont="1" applyBorder="1" applyAlignment="1">
      <alignment horizontal="center" vertical="top" wrapText="1"/>
    </xf>
    <xf numFmtId="0" fontId="64" fillId="0" borderId="17" xfId="5" applyFont="1" applyBorder="1" applyAlignment="1">
      <alignment horizontal="center" vertical="top"/>
    </xf>
    <xf numFmtId="0" fontId="129" fillId="0" borderId="0" xfId="5" applyFont="1" applyAlignment="1">
      <alignment horizontal="left" wrapText="1"/>
    </xf>
    <xf numFmtId="0" fontId="129" fillId="3" borderId="46" xfId="5" applyFont="1" applyFill="1" applyBorder="1" applyAlignment="1">
      <alignment horizontal="center" vertical="center"/>
    </xf>
    <xf numFmtId="0" fontId="129" fillId="3" borderId="43" xfId="5" applyFont="1" applyFill="1" applyBorder="1" applyAlignment="1">
      <alignment horizontal="center" vertical="center"/>
    </xf>
    <xf numFmtId="0" fontId="129" fillId="3" borderId="42" xfId="5" applyFont="1" applyFill="1" applyBorder="1" applyAlignment="1">
      <alignment horizontal="center" vertical="center"/>
    </xf>
    <xf numFmtId="0" fontId="70" fillId="3" borderId="47" xfId="5" applyFont="1" applyFill="1" applyBorder="1" applyAlignment="1">
      <alignment horizontal="center" vertical="center"/>
    </xf>
    <xf numFmtId="0" fontId="70" fillId="3" borderId="111" xfId="5" applyFont="1" applyFill="1" applyBorder="1" applyAlignment="1">
      <alignment horizontal="center" vertical="center"/>
    </xf>
    <xf numFmtId="0" fontId="70" fillId="3" borderId="48" xfId="5" applyFont="1" applyFill="1" applyBorder="1" applyAlignment="1">
      <alignment horizontal="center" vertical="center"/>
    </xf>
    <xf numFmtId="0" fontId="70" fillId="3" borderId="27" xfId="5" applyFont="1" applyFill="1" applyBorder="1" applyAlignment="1">
      <alignment horizontal="center" vertical="center"/>
    </xf>
    <xf numFmtId="0" fontId="70" fillId="3" borderId="112" xfId="5" applyFont="1" applyFill="1" applyBorder="1" applyAlignment="1">
      <alignment horizontal="center" vertical="center"/>
    </xf>
    <xf numFmtId="0" fontId="70" fillId="3" borderId="113" xfId="5" applyFont="1" applyFill="1" applyBorder="1" applyAlignment="1">
      <alignment horizontal="center" vertical="center"/>
    </xf>
    <xf numFmtId="0" fontId="62" fillId="3" borderId="47" xfId="5" applyFont="1" applyFill="1" applyBorder="1" applyAlignment="1">
      <alignment horizontal="left" vertical="center" wrapText="1"/>
    </xf>
    <xf numFmtId="0" fontId="62" fillId="3" borderId="111" xfId="5" applyFont="1" applyFill="1" applyBorder="1" applyAlignment="1">
      <alignment horizontal="left" vertical="center" wrapText="1"/>
    </xf>
    <xf numFmtId="0" fontId="62" fillId="3" borderId="48" xfId="5" applyFont="1" applyFill="1" applyBorder="1" applyAlignment="1">
      <alignment horizontal="left" vertical="center" wrapText="1"/>
    </xf>
    <xf numFmtId="0" fontId="62" fillId="3" borderId="27" xfId="5" applyFont="1" applyFill="1" applyBorder="1" applyAlignment="1">
      <alignment horizontal="left" vertical="center" wrapText="1"/>
    </xf>
    <xf numFmtId="0" fontId="56" fillId="0" borderId="1" xfId="5" applyFont="1" applyBorder="1" applyAlignment="1">
      <alignment horizontal="center" vertical="center"/>
    </xf>
    <xf numFmtId="0" fontId="56" fillId="0" borderId="114" xfId="5" applyFont="1" applyBorder="1" applyAlignment="1">
      <alignment horizontal="center" vertical="center"/>
    </xf>
    <xf numFmtId="0" fontId="56" fillId="0" borderId="23" xfId="5" applyFont="1" applyBorder="1" applyAlignment="1">
      <alignment horizontal="center" vertical="center"/>
    </xf>
    <xf numFmtId="0" fontId="56" fillId="0" borderId="15" xfId="5" applyFont="1" applyBorder="1" applyAlignment="1">
      <alignment horizontal="center" vertical="center"/>
    </xf>
    <xf numFmtId="0" fontId="56" fillId="0" borderId="100" xfId="5" applyFont="1" applyBorder="1" applyAlignment="1">
      <alignment horizontal="center" vertical="center"/>
    </xf>
    <xf numFmtId="0" fontId="56" fillId="0" borderId="28" xfId="5" applyFont="1" applyBorder="1" applyAlignment="1">
      <alignment horizontal="center" vertical="center"/>
    </xf>
    <xf numFmtId="0" fontId="56" fillId="0" borderId="31" xfId="5" applyFont="1" applyBorder="1" applyAlignment="1">
      <alignment horizontal="center" vertical="center"/>
    </xf>
    <xf numFmtId="0" fontId="56" fillId="0" borderId="93" xfId="5" applyFont="1" applyBorder="1" applyAlignment="1">
      <alignment horizontal="center" vertical="center"/>
    </xf>
    <xf numFmtId="0" fontId="62" fillId="3" borderId="28" xfId="5" applyFont="1" applyFill="1" applyBorder="1" applyAlignment="1">
      <alignment horizontal="center" vertical="center" wrapText="1"/>
    </xf>
    <xf numFmtId="0" fontId="62" fillId="3" borderId="31" xfId="5" applyFont="1" applyFill="1" applyBorder="1" applyAlignment="1">
      <alignment horizontal="center" vertical="center"/>
    </xf>
    <xf numFmtId="0" fontId="62" fillId="3" borderId="29" xfId="5" applyFont="1" applyFill="1" applyBorder="1" applyAlignment="1">
      <alignment horizontal="center" vertical="center"/>
    </xf>
    <xf numFmtId="0" fontId="62" fillId="3" borderId="19" xfId="5" applyFont="1" applyFill="1" applyBorder="1" applyAlignment="1">
      <alignment horizontal="center" vertical="center"/>
    </xf>
    <xf numFmtId="0" fontId="62" fillId="3" borderId="21" xfId="5" applyFont="1" applyFill="1" applyBorder="1" applyAlignment="1">
      <alignment horizontal="center" vertical="center"/>
    </xf>
    <xf numFmtId="0" fontId="62" fillId="3" borderId="79" xfId="5" applyFont="1" applyFill="1" applyBorder="1" applyAlignment="1">
      <alignment horizontal="center" vertical="center"/>
    </xf>
    <xf numFmtId="0" fontId="62" fillId="2" borderId="115" xfId="5" applyFont="1" applyFill="1" applyBorder="1" applyAlignment="1">
      <alignment horizontal="center" vertical="center"/>
    </xf>
    <xf numFmtId="0" fontId="62" fillId="2" borderId="116" xfId="5" applyFont="1" applyFill="1" applyBorder="1" applyAlignment="1">
      <alignment horizontal="center" vertical="center"/>
    </xf>
    <xf numFmtId="0" fontId="62" fillId="2" borderId="84" xfId="5" applyFont="1" applyFill="1" applyBorder="1" applyAlignment="1">
      <alignment horizontal="center" vertical="center"/>
    </xf>
    <xf numFmtId="0" fontId="145" fillId="7" borderId="46" xfId="5" applyFont="1" applyFill="1" applyBorder="1" applyAlignment="1">
      <alignment horizontal="center" vertical="center"/>
    </xf>
    <xf numFmtId="0" fontId="145" fillId="7" borderId="42" xfId="5" applyFont="1" applyFill="1" applyBorder="1" applyAlignment="1">
      <alignment horizontal="center" vertical="center"/>
    </xf>
    <xf numFmtId="0" fontId="61" fillId="0" borderId="19" xfId="5" applyFont="1" applyBorder="1" applyAlignment="1">
      <alignment horizontal="center" vertical="center" wrapText="1"/>
    </xf>
    <xf numFmtId="0" fontId="61" fillId="0" borderId="21" xfId="5" applyFont="1" applyBorder="1" applyAlignment="1">
      <alignment horizontal="center" vertical="center" wrapText="1"/>
    </xf>
    <xf numFmtId="0" fontId="4" fillId="0" borderId="15" xfId="5" applyFont="1" applyBorder="1" applyAlignment="1">
      <alignment horizontal="center" vertical="center"/>
    </xf>
    <xf numFmtId="0" fontId="48" fillId="0" borderId="0" xfId="5" applyFont="1" applyAlignment="1">
      <alignment horizontal="left" vertical="top"/>
    </xf>
    <xf numFmtId="0" fontId="48" fillId="0" borderId="27" xfId="5" applyFont="1" applyBorder="1" applyAlignment="1">
      <alignment horizontal="left" vertical="top"/>
    </xf>
    <xf numFmtId="0" fontId="62" fillId="3" borderId="23" xfId="5" applyFont="1" applyFill="1" applyBorder="1" applyAlignment="1">
      <alignment horizontal="right" vertical="center"/>
    </xf>
    <xf numFmtId="0" fontId="62" fillId="3" borderId="26" xfId="5" applyFont="1" applyFill="1" applyBorder="1" applyAlignment="1">
      <alignment horizontal="right" vertical="center"/>
    </xf>
    <xf numFmtId="0" fontId="62" fillId="3" borderId="28" xfId="5" applyFont="1" applyFill="1" applyBorder="1" applyAlignment="1">
      <alignment horizontal="right" vertical="center"/>
    </xf>
    <xf numFmtId="0" fontId="62" fillId="3" borderId="15" xfId="5" applyFont="1" applyFill="1" applyBorder="1" applyAlignment="1">
      <alignment horizontal="left" vertical="center" wrapText="1"/>
    </xf>
    <xf numFmtId="0" fontId="62" fillId="3" borderId="24" xfId="5" applyFont="1" applyFill="1" applyBorder="1" applyAlignment="1">
      <alignment horizontal="left" vertical="center" wrapText="1"/>
    </xf>
    <xf numFmtId="0" fontId="62" fillId="3" borderId="0" xfId="5" applyFont="1" applyFill="1" applyAlignment="1">
      <alignment horizontal="left" vertical="center" wrapText="1"/>
    </xf>
    <xf numFmtId="0" fontId="62" fillId="3" borderId="31" xfId="5" applyFont="1" applyFill="1" applyBorder="1" applyAlignment="1">
      <alignment horizontal="left" vertical="center" wrapText="1"/>
    </xf>
    <xf numFmtId="0" fontId="62" fillId="3" borderId="29" xfId="5" applyFont="1" applyFill="1" applyBorder="1" applyAlignment="1">
      <alignment horizontal="left" vertical="center" wrapText="1"/>
    </xf>
    <xf numFmtId="0" fontId="55" fillId="3" borderId="19" xfId="5" applyFont="1" applyFill="1" applyBorder="1" applyAlignment="1">
      <alignment horizontal="left" vertical="center" wrapText="1"/>
    </xf>
    <xf numFmtId="0" fontId="55" fillId="3" borderId="21" xfId="5" applyFont="1" applyFill="1" applyBorder="1" applyAlignment="1">
      <alignment horizontal="left" vertical="center" wrapText="1"/>
    </xf>
    <xf numFmtId="0" fontId="55" fillId="3" borderId="20" xfId="5" applyFont="1" applyFill="1" applyBorder="1" applyAlignment="1">
      <alignment horizontal="left" vertical="center" wrapText="1"/>
    </xf>
    <xf numFmtId="0" fontId="61" fillId="3" borderId="0" xfId="5" applyFont="1" applyFill="1" applyAlignment="1">
      <alignment horizontal="left" vertical="top" wrapText="1"/>
    </xf>
    <xf numFmtId="0" fontId="61" fillId="3" borderId="27" xfId="5" applyFont="1" applyFill="1" applyBorder="1" applyAlignment="1">
      <alignment horizontal="left" vertical="top" wrapText="1"/>
    </xf>
    <xf numFmtId="0" fontId="61" fillId="3" borderId="31" xfId="5" applyFont="1" applyFill="1" applyBorder="1" applyAlignment="1">
      <alignment horizontal="left" vertical="top" wrapText="1"/>
    </xf>
    <xf numFmtId="0" fontId="61" fillId="3" borderId="29" xfId="5" applyFont="1" applyFill="1" applyBorder="1" applyAlignment="1">
      <alignment horizontal="left" vertical="top" wrapText="1"/>
    </xf>
    <xf numFmtId="0" fontId="48" fillId="0" borderId="31" xfId="5" applyFont="1" applyBorder="1" applyAlignment="1">
      <alignment horizontal="left" vertical="top"/>
    </xf>
    <xf numFmtId="0" fontId="48" fillId="0" borderId="29" xfId="5" applyFont="1" applyBorder="1" applyAlignment="1">
      <alignment horizontal="left" vertical="top"/>
    </xf>
    <xf numFmtId="0" fontId="70" fillId="3" borderId="41" xfId="5" applyFont="1" applyFill="1" applyBorder="1" applyAlignment="1">
      <alignment horizontal="center" vertical="center"/>
    </xf>
    <xf numFmtId="0" fontId="70" fillId="3" borderId="46" xfId="5" applyFont="1" applyFill="1" applyBorder="1" applyAlignment="1">
      <alignment horizontal="center" vertical="center"/>
    </xf>
    <xf numFmtId="0" fontId="61" fillId="3" borderId="23" xfId="5" applyFont="1" applyFill="1" applyBorder="1" applyAlignment="1">
      <alignment horizontal="center" vertical="center"/>
    </xf>
    <xf numFmtId="0" fontId="61" fillId="3" borderId="15" xfId="5" applyFont="1" applyFill="1" applyBorder="1" applyAlignment="1">
      <alignment horizontal="center" vertical="center"/>
    </xf>
    <xf numFmtId="0" fontId="61" fillId="3" borderId="24" xfId="5" applyFont="1" applyFill="1" applyBorder="1" applyAlignment="1">
      <alignment horizontal="center" vertical="center"/>
    </xf>
    <xf numFmtId="0" fontId="61" fillId="3" borderId="28" xfId="5" applyFont="1" applyFill="1" applyBorder="1" applyAlignment="1">
      <alignment horizontal="center" vertical="center"/>
    </xf>
    <xf numFmtId="0" fontId="61" fillId="3" borderId="31" xfId="5" applyFont="1" applyFill="1" applyBorder="1" applyAlignment="1">
      <alignment horizontal="center" vertical="center"/>
    </xf>
    <xf numFmtId="0" fontId="61" fillId="3" borderId="29" xfId="5" applyFont="1" applyFill="1" applyBorder="1" applyAlignment="1">
      <alignment horizontal="center" vertical="center"/>
    </xf>
    <xf numFmtId="0" fontId="138" fillId="3" borderId="19" xfId="5" applyFont="1" applyFill="1" applyBorder="1" applyAlignment="1">
      <alignment horizontal="center" vertical="center" wrapText="1"/>
    </xf>
    <xf numFmtId="0" fontId="138" fillId="3" borderId="24" xfId="5" applyFont="1" applyFill="1" applyBorder="1" applyAlignment="1">
      <alignment horizontal="center" vertical="center" wrapText="1"/>
    </xf>
    <xf numFmtId="0" fontId="138" fillId="3" borderId="23" xfId="5" applyFont="1" applyFill="1" applyBorder="1" applyAlignment="1">
      <alignment horizontal="center" vertical="center" wrapText="1"/>
    </xf>
    <xf numFmtId="0" fontId="138" fillId="0" borderId="26" xfId="5" applyFont="1" applyBorder="1" applyAlignment="1">
      <alignment horizontal="center" vertical="center"/>
    </xf>
    <xf numFmtId="0" fontId="71" fillId="3" borderId="92" xfId="5" applyFont="1" applyFill="1" applyBorder="1" applyAlignment="1">
      <alignment horizontal="left" vertical="center" wrapText="1"/>
    </xf>
    <xf numFmtId="0" fontId="71" fillId="3" borderId="29" xfId="5" applyFont="1" applyFill="1" applyBorder="1" applyAlignment="1">
      <alignment horizontal="left" vertical="center" wrapText="1"/>
    </xf>
    <xf numFmtId="0" fontId="61" fillId="3" borderId="15" xfId="5" applyFont="1" applyFill="1" applyBorder="1" applyAlignment="1">
      <alignment horizontal="left" wrapText="1"/>
    </xf>
    <xf numFmtId="0" fontId="61" fillId="3" borderId="24" xfId="5" applyFont="1" applyFill="1" applyBorder="1" applyAlignment="1">
      <alignment horizontal="left" wrapText="1"/>
    </xf>
    <xf numFmtId="0" fontId="61" fillId="3" borderId="0" xfId="5" applyFont="1" applyFill="1" applyAlignment="1">
      <alignment horizontal="left" wrapText="1"/>
    </xf>
    <xf numFmtId="0" fontId="61" fillId="3" borderId="27" xfId="5" applyFont="1" applyFill="1" applyBorder="1" applyAlignment="1">
      <alignment horizontal="left" wrapText="1"/>
    </xf>
    <xf numFmtId="0" fontId="48" fillId="0" borderId="15" xfId="5" applyFont="1" applyBorder="1" applyAlignment="1">
      <alignment horizontal="left" vertical="top"/>
    </xf>
    <xf numFmtId="0" fontId="111" fillId="0" borderId="0" xfId="0" applyFont="1" applyAlignment="1">
      <alignment horizontal="justify" vertical="center" wrapText="1"/>
    </xf>
    <xf numFmtId="0" fontId="0" fillId="0" borderId="0" xfId="0">
      <alignment vertical="center"/>
    </xf>
    <xf numFmtId="0" fontId="111" fillId="0" borderId="0" xfId="0" applyFont="1" applyAlignment="1">
      <alignment horizontal="center" vertical="center" wrapText="1"/>
    </xf>
    <xf numFmtId="0" fontId="111" fillId="0" borderId="23" xfId="0" applyFont="1" applyBorder="1" applyAlignment="1">
      <alignment horizontal="justify" vertical="center" wrapText="1"/>
    </xf>
    <xf numFmtId="0" fontId="0" fillId="0" borderId="15" xfId="0" applyBorder="1">
      <alignment vertical="center"/>
    </xf>
    <xf numFmtId="0" fontId="0" fillId="0" borderId="24" xfId="0" applyBorder="1">
      <alignment vertical="center"/>
    </xf>
    <xf numFmtId="0" fontId="111" fillId="0" borderId="28" xfId="0" applyFont="1" applyBorder="1" applyAlignment="1">
      <alignment horizontal="justify" vertical="center" wrapText="1"/>
    </xf>
    <xf numFmtId="0" fontId="0" fillId="0" borderId="31" xfId="0" applyBorder="1">
      <alignment vertical="center"/>
    </xf>
    <xf numFmtId="0" fontId="0" fillId="0" borderId="29" xfId="0" applyBorder="1">
      <alignment vertical="center"/>
    </xf>
    <xf numFmtId="0" fontId="111" fillId="0" borderId="19" xfId="0" applyFont="1" applyBorder="1" applyAlignment="1">
      <alignment horizontal="justify" vertical="center" wrapText="1"/>
    </xf>
    <xf numFmtId="0" fontId="0" fillId="0" borderId="21" xfId="0" applyBorder="1">
      <alignment vertical="center"/>
    </xf>
    <xf numFmtId="0" fontId="0" fillId="0" borderId="20" xfId="0" applyBorder="1">
      <alignment vertical="center"/>
    </xf>
    <xf numFmtId="0" fontId="147" fillId="0" borderId="0" xfId="0" applyFont="1" applyAlignment="1">
      <alignment horizontal="justify" vertical="center" wrapText="1"/>
    </xf>
    <xf numFmtId="0" fontId="111" fillId="0" borderId="0" xfId="0" applyFont="1" applyAlignment="1">
      <alignment horizontal="center" vertical="top" wrapText="1"/>
    </xf>
    <xf numFmtId="0" fontId="111" fillId="0" borderId="0" xfId="0" applyFont="1" applyAlignment="1">
      <alignment horizontal="left" vertical="top" wrapText="1"/>
    </xf>
    <xf numFmtId="0" fontId="111" fillId="0" borderId="65" xfId="0" applyFont="1" applyBorder="1" applyAlignment="1">
      <alignment horizontal="left" vertical="top" wrapText="1"/>
    </xf>
    <xf numFmtId="0" fontId="111" fillId="0" borderId="46" xfId="0" applyFont="1" applyBorder="1" applyAlignment="1">
      <alignment horizontal="center" vertical="center" wrapText="1"/>
    </xf>
    <xf numFmtId="0" fontId="111" fillId="0" borderId="42" xfId="0" applyFont="1" applyBorder="1" applyAlignment="1">
      <alignment horizontal="center" vertical="center" wrapText="1"/>
    </xf>
    <xf numFmtId="0" fontId="149" fillId="0" borderId="46" xfId="0" applyFont="1" applyBorder="1" applyAlignment="1">
      <alignment horizontal="center" vertical="center" wrapText="1"/>
    </xf>
    <xf numFmtId="0" fontId="111" fillId="0" borderId="46" xfId="0" applyFont="1" applyBorder="1" applyAlignment="1">
      <alignment horizontal="center" vertical="top" wrapText="1"/>
    </xf>
    <xf numFmtId="0" fontId="111" fillId="0" borderId="42" xfId="0" applyFont="1" applyBorder="1" applyAlignment="1">
      <alignment horizontal="center" vertical="top" wrapText="1"/>
    </xf>
    <xf numFmtId="0" fontId="149" fillId="0" borderId="53" xfId="0" applyFont="1" applyBorder="1" applyAlignment="1">
      <alignment horizontal="center" vertical="center" wrapText="1"/>
    </xf>
    <xf numFmtId="0" fontId="111" fillId="0" borderId="45" xfId="0" applyFont="1" applyBorder="1" applyAlignment="1">
      <alignment horizontal="center" vertical="center" wrapText="1"/>
    </xf>
    <xf numFmtId="0" fontId="111" fillId="0" borderId="0" xfId="0" applyFont="1" applyAlignment="1">
      <alignment horizontal="left" vertical="center" wrapText="1"/>
    </xf>
    <xf numFmtId="0" fontId="147" fillId="0" borderId="66" xfId="0" applyFont="1" applyBorder="1" applyAlignment="1">
      <alignment horizontal="left" vertical="top" wrapText="1"/>
    </xf>
    <xf numFmtId="0" fontId="111" fillId="0" borderId="66" xfId="0" applyFont="1" applyBorder="1" applyAlignment="1">
      <alignment horizontal="left" vertical="top" wrapText="1"/>
    </xf>
    <xf numFmtId="0" fontId="111" fillId="0" borderId="23" xfId="0" applyFont="1" applyBorder="1" applyAlignment="1">
      <alignment horizontal="left" vertical="center" wrapText="1"/>
    </xf>
    <xf numFmtId="0" fontId="111" fillId="0" borderId="15" xfId="0" applyFont="1" applyBorder="1" applyAlignment="1">
      <alignment horizontal="left" vertical="center" wrapText="1"/>
    </xf>
    <xf numFmtId="0" fontId="111" fillId="0" borderId="24" xfId="0" applyFont="1" applyBorder="1" applyAlignment="1">
      <alignment horizontal="left" vertical="center" wrapText="1"/>
    </xf>
    <xf numFmtId="0" fontId="111" fillId="0" borderId="28" xfId="0" applyFont="1" applyBorder="1" applyAlignment="1">
      <alignment horizontal="left" vertical="center" wrapText="1"/>
    </xf>
    <xf numFmtId="0" fontId="111" fillId="0" borderId="31" xfId="0" applyFont="1" applyBorder="1" applyAlignment="1">
      <alignment horizontal="left" vertical="center" wrapText="1"/>
    </xf>
    <xf numFmtId="0" fontId="111" fillId="0" borderId="29" xfId="0" applyFont="1" applyBorder="1" applyAlignment="1">
      <alignment horizontal="left" vertical="center" wrapText="1"/>
    </xf>
    <xf numFmtId="0" fontId="111" fillId="0" borderId="26" xfId="0" applyFont="1" applyBorder="1" applyAlignment="1">
      <alignment horizontal="justify" vertical="center" wrapText="1"/>
    </xf>
    <xf numFmtId="0" fontId="0" fillId="0" borderId="27" xfId="0" applyBorder="1">
      <alignment vertical="center"/>
    </xf>
    <xf numFmtId="0" fontId="111" fillId="0" borderId="23" xfId="0" applyFont="1" applyBorder="1" applyAlignment="1">
      <alignment horizontal="center" vertical="center" wrapText="1"/>
    </xf>
    <xf numFmtId="0" fontId="111" fillId="0" borderId="15" xfId="0" applyFont="1" applyBorder="1" applyAlignment="1">
      <alignment horizontal="center" vertical="center" wrapText="1"/>
    </xf>
    <xf numFmtId="0" fontId="111" fillId="0" borderId="24" xfId="0" applyFont="1" applyBorder="1" applyAlignment="1">
      <alignment horizontal="center" vertical="center" wrapText="1"/>
    </xf>
    <xf numFmtId="0" fontId="109" fillId="0" borderId="0" xfId="0" applyFont="1" applyAlignment="1">
      <alignment horizontal="justify" vertical="center" wrapText="1"/>
    </xf>
    <xf numFmtId="0" fontId="111" fillId="0" borderId="0" xfId="0" applyFont="1" applyAlignment="1">
      <alignment vertical="top" wrapText="1"/>
    </xf>
    <xf numFmtId="0" fontId="111" fillId="0" borderId="47" xfId="0" applyFont="1" applyBorder="1" applyAlignment="1">
      <alignment horizontal="center" vertical="top" wrapText="1"/>
    </xf>
    <xf numFmtId="0" fontId="111" fillId="0" borderId="51" xfId="0" applyFont="1" applyBorder="1" applyAlignment="1">
      <alignment horizontal="center" vertical="top" wrapText="1"/>
    </xf>
    <xf numFmtId="0" fontId="111" fillId="0" borderId="0" xfId="0" applyFont="1" applyAlignment="1">
      <alignment horizontal="left" vertical="center"/>
    </xf>
    <xf numFmtId="0" fontId="111" fillId="0" borderId="19" xfId="0" applyFont="1" applyBorder="1" applyAlignment="1">
      <alignment horizontal="center" vertical="center" wrapText="1"/>
    </xf>
    <xf numFmtId="0" fontId="111" fillId="0" borderId="20" xfId="0" applyFont="1" applyBorder="1" applyAlignment="1">
      <alignment horizontal="center" vertical="center" wrapText="1"/>
    </xf>
    <xf numFmtId="0" fontId="111" fillId="0" borderId="21" xfId="0" applyFont="1" applyBorder="1" applyAlignment="1">
      <alignment horizontal="center" vertical="center" wrapText="1"/>
    </xf>
    <xf numFmtId="0" fontId="155" fillId="0" borderId="0" xfId="0" applyFont="1" applyAlignment="1">
      <alignment horizontal="justify" vertical="center" wrapText="1"/>
    </xf>
    <xf numFmtId="0" fontId="153" fillId="0" borderId="0" xfId="0" applyFont="1">
      <alignment vertical="center"/>
    </xf>
    <xf numFmtId="0" fontId="154" fillId="0" borderId="0" xfId="0" applyFont="1" applyAlignment="1">
      <alignment horizontal="justify" vertical="center" wrapText="1"/>
    </xf>
    <xf numFmtId="0" fontId="111" fillId="0" borderId="68" xfId="0" applyFont="1" applyBorder="1" applyAlignment="1">
      <alignment horizontal="center" vertical="center" wrapText="1"/>
    </xf>
    <xf numFmtId="0" fontId="111" fillId="0" borderId="44" xfId="0" applyFont="1" applyBorder="1" applyAlignment="1">
      <alignment horizontal="center" vertical="center" wrapText="1"/>
    </xf>
    <xf numFmtId="0" fontId="111" fillId="9" borderId="68" xfId="0" applyFont="1" applyFill="1" applyBorder="1" applyAlignment="1">
      <alignment horizontal="center" vertical="center" wrapText="1"/>
    </xf>
    <xf numFmtId="0" fontId="111" fillId="9" borderId="44" xfId="0" applyFont="1" applyFill="1" applyBorder="1" applyAlignment="1">
      <alignment horizontal="center" vertical="center" wrapText="1"/>
    </xf>
    <xf numFmtId="0" fontId="111" fillId="0" borderId="18" xfId="0" applyFont="1" applyBorder="1" applyAlignment="1">
      <alignment horizontal="justify" vertical="top" wrapText="1"/>
    </xf>
    <xf numFmtId="0" fontId="111" fillId="0" borderId="65" xfId="0" applyFont="1" applyBorder="1" applyAlignment="1">
      <alignment horizontal="justify" vertical="top" wrapText="1"/>
    </xf>
    <xf numFmtId="0" fontId="111" fillId="0" borderId="0" xfId="0" applyFont="1" applyAlignment="1">
      <alignment horizontal="justify" vertical="top" wrapText="1"/>
    </xf>
    <xf numFmtId="0" fontId="111" fillId="0" borderId="17" xfId="0" applyFont="1" applyBorder="1" applyAlignment="1">
      <alignment horizontal="justify" vertical="top" wrapText="1"/>
    </xf>
    <xf numFmtId="0" fontId="111" fillId="0" borderId="49" xfId="0" applyFont="1" applyBorder="1" applyAlignment="1">
      <alignment horizontal="center" vertical="center" wrapText="1"/>
    </xf>
    <xf numFmtId="0" fontId="111" fillId="0" borderId="43" xfId="0" applyFont="1" applyBorder="1" applyAlignment="1">
      <alignment horizontal="center" vertical="center" wrapText="1"/>
    </xf>
    <xf numFmtId="0" fontId="111" fillId="9" borderId="46" xfId="0" applyFont="1" applyFill="1" applyBorder="1" applyAlignment="1">
      <alignment horizontal="center" vertical="center" wrapText="1"/>
    </xf>
    <xf numFmtId="0" fontId="111" fillId="9" borderId="42" xfId="0" applyFont="1" applyFill="1" applyBorder="1" applyAlignment="1">
      <alignment horizontal="center" vertical="center" wrapText="1"/>
    </xf>
    <xf numFmtId="0" fontId="111" fillId="0" borderId="1" xfId="0" applyFont="1" applyBorder="1" applyAlignment="1">
      <alignment horizontal="left" vertical="top" wrapText="1"/>
    </xf>
    <xf numFmtId="0" fontId="147" fillId="0" borderId="66" xfId="0" applyFont="1" applyBorder="1" applyAlignment="1">
      <alignment horizontal="justify" vertical="top" wrapText="1"/>
    </xf>
    <xf numFmtId="0" fontId="111" fillId="0" borderId="1" xfId="0" applyFont="1" applyBorder="1" applyAlignment="1">
      <alignment horizontal="justify" vertical="top" wrapText="1"/>
    </xf>
    <xf numFmtId="0" fontId="111" fillId="8" borderId="19" xfId="0" applyFont="1" applyFill="1" applyBorder="1" applyAlignment="1">
      <alignment horizontal="center" vertical="center" wrapText="1"/>
    </xf>
    <xf numFmtId="0" fontId="111" fillId="8" borderId="21"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0" fillId="0" borderId="28" xfId="0" applyBorder="1" applyAlignment="1">
      <alignment horizontal="left" vertical="center"/>
    </xf>
    <xf numFmtId="0" fontId="0" fillId="0" borderId="31" xfId="0" applyBorder="1" applyAlignment="1">
      <alignment horizontal="left" vertical="center"/>
    </xf>
    <xf numFmtId="0" fontId="150" fillId="0" borderId="0" xfId="0" applyFont="1" applyAlignment="1">
      <alignment horizontal="justify" vertical="center" wrapText="1"/>
    </xf>
    <xf numFmtId="0" fontId="111" fillId="0" borderId="23" xfId="0" applyFont="1" applyBorder="1" applyAlignment="1">
      <alignment horizontal="justify" wrapText="1"/>
    </xf>
    <xf numFmtId="0" fontId="0" fillId="0" borderId="15" xfId="0" applyBorder="1" applyAlignment="1"/>
    <xf numFmtId="0" fontId="0" fillId="0" borderId="24" xfId="0" applyBorder="1" applyAlignment="1"/>
    <xf numFmtId="0" fontId="20" fillId="0" borderId="0" xfId="2" applyFont="1" applyFill="1" applyAlignment="1">
      <alignment vertical="top" wrapText="1"/>
    </xf>
    <xf numFmtId="0" fontId="20" fillId="0" borderId="0" xfId="2" applyFont="1" applyFill="1" applyAlignment="1">
      <alignment vertical="center" wrapText="1"/>
    </xf>
    <xf numFmtId="0" fontId="20" fillId="0" borderId="0" xfId="2" applyFont="1" applyFill="1" applyAlignment="1">
      <alignment horizontal="right" vertical="top" wrapText="1"/>
    </xf>
    <xf numFmtId="0" fontId="18" fillId="0" borderId="0" xfId="2" applyFont="1" applyFill="1" applyAlignment="1">
      <alignment horizontal="center" vertical="center" wrapText="1"/>
    </xf>
    <xf numFmtId="0" fontId="21" fillId="0" borderId="0" xfId="2" applyFont="1" applyFill="1" applyAlignment="1">
      <alignment horizontal="center" vertical="top" wrapText="1"/>
    </xf>
    <xf numFmtId="179" fontId="26" fillId="0" borderId="123" xfId="2" applyNumberFormat="1" applyFont="1" applyFill="1" applyBorder="1" applyAlignment="1">
      <alignment horizontal="center" vertical="center" wrapText="1"/>
    </xf>
    <xf numFmtId="179" fontId="26" fillId="0" borderId="124" xfId="2" applyNumberFormat="1" applyFont="1" applyFill="1" applyBorder="1" applyAlignment="1">
      <alignment horizontal="center" vertical="center" wrapText="1"/>
    </xf>
    <xf numFmtId="0" fontId="15" fillId="0" borderId="31" xfId="2" applyFont="1" applyFill="1" applyBorder="1" applyAlignment="1">
      <alignment horizontal="left" vertical="center" shrinkToFit="1"/>
    </xf>
    <xf numFmtId="0" fontId="21" fillId="0" borderId="31" xfId="2" applyFont="1" applyFill="1" applyBorder="1" applyAlignment="1">
      <alignment horizontal="left" vertical="center" wrapText="1" indent="1"/>
    </xf>
    <xf numFmtId="0" fontId="15" fillId="0" borderId="21" xfId="2" applyFont="1" applyFill="1" applyBorder="1" applyAlignment="1">
      <alignment horizontal="left" vertical="center" shrinkToFit="1"/>
    </xf>
    <xf numFmtId="49" fontId="21" fillId="0" borderId="21" xfId="2" applyNumberFormat="1" applyFont="1" applyFill="1" applyBorder="1" applyAlignment="1">
      <alignment horizontal="left" vertical="center" wrapText="1" indent="1"/>
    </xf>
    <xf numFmtId="0" fontId="20" fillId="0" borderId="0" xfId="2" applyFont="1" applyFill="1" applyBorder="1" applyAlignment="1">
      <alignment horizontal="left" vertical="center" wrapText="1"/>
    </xf>
    <xf numFmtId="0" fontId="20" fillId="0" borderId="0" xfId="2" applyFont="1" applyFill="1" applyAlignment="1">
      <alignment horizontal="center" vertical="center"/>
    </xf>
    <xf numFmtId="0" fontId="20" fillId="0" borderId="31" xfId="2" applyFont="1" applyFill="1" applyBorder="1" applyAlignment="1">
      <alignment horizontal="left" vertical="center" wrapText="1"/>
    </xf>
    <xf numFmtId="0" fontId="20" fillId="0" borderId="125" xfId="2" applyFont="1" applyFill="1" applyBorder="1" applyAlignment="1">
      <alignment horizontal="center" vertical="center" wrapText="1"/>
    </xf>
    <xf numFmtId="0" fontId="20" fillId="0" borderId="126" xfId="2" applyFont="1" applyFill="1" applyBorder="1" applyAlignment="1">
      <alignment horizontal="center" vertical="center" wrapText="1"/>
    </xf>
    <xf numFmtId="0" fontId="20" fillId="0" borderId="127" xfId="2" applyFont="1" applyFill="1" applyBorder="1" applyAlignment="1">
      <alignment horizontal="center" vertical="center" wrapText="1"/>
    </xf>
    <xf numFmtId="0" fontId="20" fillId="0" borderId="128"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128" xfId="2" applyFont="1" applyFill="1" applyBorder="1" applyAlignment="1">
      <alignment horizontal="left" vertical="center" wrapText="1" indent="1"/>
    </xf>
    <xf numFmtId="0" fontId="20" fillId="0" borderId="25" xfId="2" applyFont="1" applyFill="1" applyBorder="1" applyAlignment="1">
      <alignment horizontal="left" vertical="center" wrapText="1" indent="1"/>
    </xf>
    <xf numFmtId="0" fontId="20" fillId="0" borderId="137" xfId="2" applyFont="1" applyFill="1" applyBorder="1" applyAlignment="1">
      <alignment horizontal="left" vertical="center" wrapText="1" indent="1"/>
    </xf>
    <xf numFmtId="0" fontId="20" fillId="0" borderId="129" xfId="2" applyFont="1" applyFill="1" applyBorder="1" applyAlignment="1">
      <alignment horizontal="left" vertical="center" wrapText="1" indent="1"/>
    </xf>
    <xf numFmtId="0" fontId="15" fillId="0" borderId="130" xfId="2" applyFont="1" applyBorder="1" applyAlignment="1">
      <alignment horizontal="left" vertical="center" wrapText="1" indent="1"/>
    </xf>
    <xf numFmtId="0" fontId="15" fillId="0" borderId="130" xfId="2" applyFont="1" applyFill="1" applyBorder="1" applyAlignment="1">
      <alignment horizontal="left" vertical="center" wrapText="1" indent="1"/>
    </xf>
    <xf numFmtId="0" fontId="26" fillId="0" borderId="130" xfId="2" applyFont="1" applyFill="1" applyBorder="1" applyAlignment="1">
      <alignment horizontal="left" vertical="center" wrapText="1"/>
    </xf>
    <xf numFmtId="0" fontId="15" fillId="0" borderId="130" xfId="2" applyFont="1" applyBorder="1" applyAlignment="1">
      <alignment horizontal="left" vertical="center" wrapText="1"/>
    </xf>
    <xf numFmtId="0" fontId="15" fillId="0" borderId="131" xfId="2" applyFont="1" applyBorder="1" applyAlignment="1">
      <alignment horizontal="left" vertical="center" wrapText="1"/>
    </xf>
    <xf numFmtId="0" fontId="20" fillId="0" borderId="132" xfId="2" applyFont="1" applyFill="1" applyBorder="1" applyAlignment="1">
      <alignment horizontal="left" vertical="center" wrapText="1" indent="1" shrinkToFit="1"/>
    </xf>
    <xf numFmtId="0" fontId="20" fillId="0" borderId="36" xfId="2" applyFont="1" applyFill="1" applyBorder="1" applyAlignment="1">
      <alignment horizontal="left" vertical="center" wrapText="1" indent="1" shrinkToFit="1"/>
    </xf>
    <xf numFmtId="0" fontId="20" fillId="0" borderId="36" xfId="2" applyFont="1" applyFill="1" applyBorder="1" applyAlignment="1">
      <alignment horizontal="center" vertical="center" wrapText="1"/>
    </xf>
    <xf numFmtId="0" fontId="20" fillId="0" borderId="133" xfId="2" applyFont="1" applyFill="1" applyBorder="1" applyAlignment="1">
      <alignment horizontal="left" vertical="center" wrapText="1" indent="1" shrinkToFit="1"/>
    </xf>
    <xf numFmtId="0" fontId="20" fillId="0" borderId="67" xfId="2" applyFont="1" applyFill="1" applyBorder="1" applyAlignment="1">
      <alignment horizontal="left" vertical="center" wrapText="1" indent="1" shrinkToFit="1"/>
    </xf>
    <xf numFmtId="0" fontId="26" fillId="0" borderId="67" xfId="2" applyFont="1" applyFill="1" applyBorder="1" applyAlignment="1">
      <alignment horizontal="left" vertical="center" wrapText="1" shrinkToFit="1"/>
    </xf>
    <xf numFmtId="180" fontId="18" fillId="0" borderId="67" xfId="2" applyNumberFormat="1" applyFont="1" applyFill="1" applyBorder="1" applyAlignment="1">
      <alignment vertical="center" shrinkToFit="1"/>
    </xf>
    <xf numFmtId="0" fontId="20" fillId="0" borderId="67" xfId="2" applyFont="1" applyFill="1" applyBorder="1" applyAlignment="1">
      <alignment horizontal="left" vertical="center" wrapText="1"/>
    </xf>
    <xf numFmtId="0" fontId="20" fillId="0" borderId="134" xfId="2" applyFont="1" applyFill="1" applyBorder="1" applyAlignment="1">
      <alignment horizontal="left" vertical="center" wrapText="1"/>
    </xf>
    <xf numFmtId="0" fontId="19" fillId="0" borderId="26" xfId="2" applyFont="1" applyFill="1" applyBorder="1" applyAlignment="1">
      <alignment horizontal="left" vertical="center" wrapText="1" indent="2" shrinkToFit="1"/>
    </xf>
    <xf numFmtId="0" fontId="19" fillId="0" borderId="0" xfId="2" applyFont="1" applyFill="1" applyBorder="1" applyAlignment="1">
      <alignment horizontal="left" vertical="center" wrapText="1" indent="2" shrinkToFit="1"/>
    </xf>
    <xf numFmtId="178" fontId="18" fillId="0" borderId="0" xfId="2" applyNumberFormat="1" applyFont="1" applyFill="1" applyBorder="1" applyAlignment="1">
      <alignment vertical="center" shrinkToFit="1"/>
    </xf>
    <xf numFmtId="0" fontId="20" fillId="0" borderId="27" xfId="2" applyFont="1" applyFill="1" applyBorder="1" applyAlignment="1">
      <alignment horizontal="left" vertical="center" wrapText="1"/>
    </xf>
    <xf numFmtId="0" fontId="19" fillId="0" borderId="135" xfId="2" applyFont="1" applyFill="1" applyBorder="1" applyAlignment="1">
      <alignment horizontal="left" vertical="center" wrapText="1" indent="2" shrinkToFit="1"/>
    </xf>
    <xf numFmtId="0" fontId="19" fillId="0" borderId="64" xfId="2" applyFont="1" applyFill="1" applyBorder="1" applyAlignment="1">
      <alignment horizontal="left" vertical="center" wrapText="1" indent="2" shrinkToFit="1"/>
    </xf>
    <xf numFmtId="178" fontId="18" fillId="0" borderId="64" xfId="2" applyNumberFormat="1" applyFont="1" applyFill="1" applyBorder="1" applyAlignment="1">
      <alignment vertical="center" shrinkToFit="1"/>
    </xf>
    <xf numFmtId="0" fontId="20" fillId="0" borderId="64" xfId="2" applyFont="1" applyFill="1" applyBorder="1" applyAlignment="1">
      <alignment horizontal="left" vertical="center" wrapText="1"/>
    </xf>
    <xf numFmtId="0" fontId="20" fillId="0" borderId="136" xfId="2" applyFont="1" applyFill="1" applyBorder="1" applyAlignment="1">
      <alignment horizontal="left" vertical="center" wrapText="1"/>
    </xf>
    <xf numFmtId="0" fontId="20" fillId="0" borderId="26" xfId="2" applyFont="1" applyFill="1" applyBorder="1" applyAlignment="1">
      <alignment horizontal="left" vertical="center" wrapText="1" indent="1" shrinkToFit="1"/>
    </xf>
    <xf numFmtId="0" fontId="20" fillId="0" borderId="0" xfId="2" applyFont="1" applyFill="1" applyBorder="1" applyAlignment="1">
      <alignment horizontal="left" vertical="center" wrapText="1" indent="1" shrinkToFit="1"/>
    </xf>
    <xf numFmtId="0" fontId="19" fillId="0" borderId="0" xfId="2" applyFont="1" applyFill="1" applyBorder="1" applyAlignment="1">
      <alignment horizontal="center" vertical="center" wrapText="1"/>
    </xf>
    <xf numFmtId="0" fontId="26" fillId="0" borderId="0" xfId="2" applyFont="1" applyFill="1" applyBorder="1" applyAlignment="1">
      <alignment horizontal="left" vertical="center" wrapText="1"/>
    </xf>
    <xf numFmtId="0" fontId="26" fillId="0" borderId="27" xfId="2" applyFont="1" applyFill="1" applyBorder="1" applyAlignment="1">
      <alignment horizontal="left" vertical="center" wrapText="1"/>
    </xf>
    <xf numFmtId="0" fontId="20" fillId="0" borderId="26" xfId="2" applyFont="1" applyFill="1" applyBorder="1" applyAlignment="1">
      <alignment horizontal="left" vertical="center" wrapText="1" shrinkToFit="1"/>
    </xf>
    <xf numFmtId="0" fontId="20" fillId="0" borderId="0" xfId="2" applyFont="1" applyFill="1" applyBorder="1" applyAlignment="1">
      <alignment horizontal="left" vertical="center" wrapText="1" shrinkToFit="1"/>
    </xf>
    <xf numFmtId="181" fontId="18" fillId="0" borderId="0" xfId="2" applyNumberFormat="1" applyFont="1" applyFill="1" applyBorder="1" applyAlignment="1">
      <alignment vertical="center" shrinkToFit="1"/>
    </xf>
    <xf numFmtId="178" fontId="20" fillId="0" borderId="0" xfId="2" applyNumberFormat="1" applyFont="1" applyFill="1" applyBorder="1" applyAlignment="1">
      <alignment horizontal="left" vertical="center" shrinkToFit="1"/>
    </xf>
    <xf numFmtId="0" fontId="20" fillId="0" borderId="0" xfId="2" applyFont="1" applyFill="1" applyBorder="1" applyAlignment="1">
      <alignment horizontal="center" vertical="center" wrapText="1"/>
    </xf>
    <xf numFmtId="0" fontId="20" fillId="0" borderId="27" xfId="2" applyFont="1" applyFill="1" applyBorder="1" applyAlignment="1">
      <alignment horizontal="center" vertical="center" wrapText="1"/>
    </xf>
    <xf numFmtId="178" fontId="25" fillId="0" borderId="0" xfId="2" applyNumberFormat="1" applyFont="1" applyFill="1" applyBorder="1" applyAlignment="1">
      <alignment horizontal="left" vertical="center" wrapText="1" shrinkToFit="1"/>
    </xf>
    <xf numFmtId="0" fontId="20" fillId="0" borderId="138" xfId="2" applyFont="1" applyFill="1" applyBorder="1" applyAlignment="1">
      <alignment horizontal="center" vertical="center" wrapText="1"/>
    </xf>
    <xf numFmtId="0" fontId="20" fillId="0" borderId="138" xfId="2" applyFont="1" applyFill="1" applyBorder="1"/>
    <xf numFmtId="0" fontId="20" fillId="0" borderId="128" xfId="2" applyFont="1" applyFill="1" applyBorder="1"/>
    <xf numFmtId="0" fontId="20" fillId="0" borderId="25" xfId="2" applyFont="1" applyFill="1" applyBorder="1" applyAlignment="1">
      <alignment horizontal="center" vertical="center"/>
    </xf>
    <xf numFmtId="0" fontId="20" fillId="0" borderId="137" xfId="2" applyFont="1" applyFill="1" applyBorder="1" applyAlignment="1">
      <alignment horizontal="center" vertical="center"/>
    </xf>
    <xf numFmtId="0" fontId="19" fillId="0" borderId="139" xfId="2" applyFont="1" applyFill="1" applyBorder="1" applyAlignment="1">
      <alignment horizontal="center" vertical="center"/>
    </xf>
    <xf numFmtId="0" fontId="19" fillId="0" borderId="140" xfId="2" applyFont="1" applyFill="1" applyBorder="1" applyAlignment="1">
      <alignment horizontal="center" vertical="center"/>
    </xf>
    <xf numFmtId="0" fontId="19" fillId="0" borderId="135" xfId="2" applyFont="1" applyFill="1" applyBorder="1" applyAlignment="1">
      <alignment horizontal="center" vertical="center"/>
    </xf>
    <xf numFmtId="0" fontId="19" fillId="0" borderId="64"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142" xfId="2" applyFont="1" applyFill="1" applyBorder="1" applyAlignment="1">
      <alignment horizontal="left" vertical="center" wrapText="1" indent="1"/>
    </xf>
    <xf numFmtId="0" fontId="19" fillId="0" borderId="143" xfId="2" applyFont="1" applyFill="1" applyBorder="1" applyAlignment="1">
      <alignment horizontal="left" vertical="center" wrapText="1" indent="1"/>
    </xf>
    <xf numFmtId="0" fontId="19" fillId="0" borderId="144" xfId="2" applyFont="1" applyFill="1" applyBorder="1" applyAlignment="1">
      <alignment horizontal="left" vertical="center" wrapText="1" indent="1"/>
    </xf>
    <xf numFmtId="0" fontId="20" fillId="0" borderId="142" xfId="2" applyFont="1" applyFill="1" applyBorder="1" applyAlignment="1">
      <alignment horizontal="left" vertical="top"/>
    </xf>
    <xf numFmtId="0" fontId="20" fillId="0" borderId="143" xfId="2" applyFont="1" applyFill="1" applyBorder="1" applyAlignment="1">
      <alignment horizontal="left" vertical="top"/>
    </xf>
    <xf numFmtId="0" fontId="20" fillId="0" borderId="144" xfId="2" applyFont="1" applyFill="1" applyBorder="1" applyAlignment="1">
      <alignment horizontal="left" vertical="top"/>
    </xf>
    <xf numFmtId="0" fontId="19" fillId="0" borderId="133" xfId="2" applyFont="1" applyFill="1" applyBorder="1" applyAlignment="1">
      <alignment horizontal="center" vertical="center" wrapText="1"/>
    </xf>
    <xf numFmtId="0" fontId="19" fillId="0" borderId="67" xfId="2" applyFont="1" applyFill="1" applyBorder="1" applyAlignment="1">
      <alignment horizontal="center" vertical="center" wrapText="1"/>
    </xf>
    <xf numFmtId="0" fontId="19" fillId="0" borderId="135" xfId="2" applyFont="1" applyFill="1" applyBorder="1" applyAlignment="1">
      <alignment horizontal="center" vertical="center" wrapText="1"/>
    </xf>
    <xf numFmtId="0" fontId="19" fillId="0" borderId="64" xfId="2" applyFont="1" applyFill="1" applyBorder="1" applyAlignment="1">
      <alignment horizontal="center" vertical="center" wrapText="1"/>
    </xf>
    <xf numFmtId="181" fontId="21" fillId="0" borderId="36" xfId="2" applyNumberFormat="1" applyFont="1" applyFill="1" applyBorder="1" applyAlignment="1">
      <alignment vertical="center"/>
    </xf>
    <xf numFmtId="0" fontId="20" fillId="0" borderId="0" xfId="2" applyFont="1" applyFill="1" applyBorder="1" applyAlignment="1">
      <alignment horizontal="center" vertical="center"/>
    </xf>
    <xf numFmtId="0" fontId="20" fillId="0" borderId="0" xfId="2" applyFont="1" applyFill="1" applyBorder="1" applyAlignment="1">
      <alignment horizontal="left" vertical="center" wrapText="1" indent="1"/>
    </xf>
    <xf numFmtId="0" fontId="15" fillId="0" borderId="0" xfId="2" applyFont="1" applyBorder="1" applyAlignment="1">
      <alignment horizontal="right" vertical="center" wrapText="1"/>
    </xf>
    <xf numFmtId="0" fontId="15" fillId="0" borderId="0" xfId="2" applyFont="1" applyBorder="1" applyAlignment="1">
      <alignment horizontal="center" vertical="center" wrapText="1"/>
    </xf>
    <xf numFmtId="0" fontId="20" fillId="0" borderId="2" xfId="2" applyFont="1" applyFill="1" applyBorder="1" applyAlignment="1">
      <alignment horizontal="center" vertical="center" wrapText="1"/>
    </xf>
    <xf numFmtId="0" fontId="20" fillId="0" borderId="2" xfId="2" applyFont="1" applyFill="1" applyBorder="1" applyAlignment="1">
      <alignment horizontal="left" vertical="center" wrapText="1" indent="1"/>
    </xf>
    <xf numFmtId="0" fontId="20" fillId="0" borderId="129" xfId="2" applyFont="1" applyFill="1" applyBorder="1" applyAlignment="1">
      <alignment horizontal="left" vertical="center" wrapText="1" indent="1" shrinkToFit="1"/>
    </xf>
    <xf numFmtId="0" fontId="20" fillId="0" borderId="130" xfId="2" applyFont="1" applyFill="1" applyBorder="1" applyAlignment="1">
      <alignment horizontal="left" vertical="center" wrapText="1" indent="1" shrinkToFit="1"/>
    </xf>
    <xf numFmtId="0" fontId="20" fillId="0" borderId="131" xfId="2" applyFont="1" applyFill="1" applyBorder="1" applyAlignment="1">
      <alignment horizontal="left" vertical="center" wrapText="1" indent="1" shrinkToFit="1"/>
    </xf>
    <xf numFmtId="0" fontId="20" fillId="0" borderId="26" xfId="2" applyFont="1" applyFill="1" applyBorder="1" applyAlignment="1">
      <alignment horizontal="center" vertical="center" wrapText="1" shrinkToFit="1"/>
    </xf>
    <xf numFmtId="0" fontId="20" fillId="0" borderId="0" xfId="2" applyFont="1" applyFill="1" applyBorder="1" applyAlignment="1">
      <alignment horizontal="center" vertical="center" wrapText="1" shrinkToFit="1"/>
    </xf>
    <xf numFmtId="0" fontId="20" fillId="0" borderId="27" xfId="2" applyFont="1" applyFill="1" applyBorder="1" applyAlignment="1">
      <alignment horizontal="center" vertical="center" wrapText="1" shrinkToFit="1"/>
    </xf>
    <xf numFmtId="0" fontId="19" fillId="0" borderId="27" xfId="2" applyFont="1" applyFill="1" applyBorder="1" applyAlignment="1">
      <alignment horizontal="left" vertical="center" wrapText="1" indent="2" shrinkToFit="1"/>
    </xf>
    <xf numFmtId="0" fontId="20" fillId="0" borderId="28" xfId="2" applyFont="1" applyFill="1" applyBorder="1" applyAlignment="1">
      <alignment horizontal="left" vertical="center" wrapText="1" indent="1" shrinkToFit="1"/>
    </xf>
    <xf numFmtId="0" fontId="20" fillId="0" borderId="31" xfId="2" applyFont="1" applyFill="1" applyBorder="1" applyAlignment="1">
      <alignment horizontal="left" vertical="center" wrapText="1" indent="1" shrinkToFit="1"/>
    </xf>
    <xf numFmtId="0" fontId="20" fillId="0" borderId="36" xfId="2" applyFont="1" applyFill="1" applyBorder="1" applyAlignment="1">
      <alignment horizontal="center" vertical="center" shrinkToFit="1"/>
    </xf>
    <xf numFmtId="0" fontId="26" fillId="0" borderId="36" xfId="2" applyFont="1" applyFill="1" applyBorder="1" applyAlignment="1">
      <alignment horizontal="center" vertical="center" wrapText="1"/>
    </xf>
    <xf numFmtId="178" fontId="20" fillId="0" borderId="38" xfId="2" applyNumberFormat="1" applyFont="1" applyFill="1" applyBorder="1" applyAlignment="1">
      <alignment horizontal="center" vertical="center" shrinkToFit="1"/>
    </xf>
    <xf numFmtId="0" fontId="20" fillId="0" borderId="38" xfId="2" applyFont="1" applyFill="1" applyBorder="1" applyAlignment="1">
      <alignment horizontal="center" vertical="center" wrapText="1" shrinkToFit="1"/>
    </xf>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xf>
    <xf numFmtId="0" fontId="0" fillId="0" borderId="79" xfId="0" applyBorder="1" applyAlignment="1">
      <alignment horizontal="center" vertical="center"/>
    </xf>
    <xf numFmtId="0" fontId="75" fillId="0" borderId="0" xfId="0" applyFont="1" applyAlignment="1">
      <alignment horizontal="center" vertical="center"/>
    </xf>
    <xf numFmtId="0" fontId="7" fillId="0" borderId="31" xfId="4" applyFont="1" applyBorder="1" applyAlignment="1">
      <alignment horizontal="left" vertical="center" shrinkToFit="1"/>
    </xf>
    <xf numFmtId="0" fontId="0" fillId="0" borderId="31" xfId="4" applyFont="1" applyBorder="1" applyAlignment="1">
      <alignment horizontal="left" vertical="center" shrinkToFit="1"/>
    </xf>
    <xf numFmtId="0" fontId="15" fillId="0" borderId="31" xfId="4" applyFont="1" applyBorder="1" applyAlignment="1">
      <alignment horizontal="center" vertical="center" shrinkToFit="1"/>
    </xf>
    <xf numFmtId="0" fontId="72" fillId="0" borderId="21" xfId="4" applyFont="1" applyBorder="1" applyAlignment="1">
      <alignment horizontal="left" vertical="center"/>
    </xf>
    <xf numFmtId="0" fontId="7" fillId="0" borderId="21" xfId="4" applyFont="1" applyBorder="1" applyAlignment="1">
      <alignment horizontal="left" vertical="center"/>
    </xf>
    <xf numFmtId="49" fontId="15" fillId="0" borderId="21" xfId="4" applyNumberFormat="1" applyFont="1" applyBorder="1" applyAlignment="1">
      <alignment horizontal="center" vertical="center" shrinkToFit="1"/>
    </xf>
    <xf numFmtId="0" fontId="0" fillId="0" borderId="43" xfId="0" applyBorder="1" applyAlignment="1">
      <alignment horizontal="center" vertical="center"/>
    </xf>
    <xf numFmtId="0" fontId="0" fillId="0" borderId="42" xfId="0" applyBorder="1" applyAlignment="1">
      <alignment horizontal="center" vertical="center"/>
    </xf>
    <xf numFmtId="49" fontId="0" fillId="0" borderId="121" xfId="0" applyNumberFormat="1" applyBorder="1" applyAlignment="1">
      <alignment horizontal="right" vertical="center"/>
    </xf>
    <xf numFmtId="49" fontId="0" fillId="0" borderId="43" xfId="0" applyNumberFormat="1" applyBorder="1" applyAlignment="1">
      <alignment horizontal="right" vertical="center"/>
    </xf>
    <xf numFmtId="0" fontId="0" fillId="0" borderId="18" xfId="0" applyBorder="1" applyAlignment="1">
      <alignment horizontal="left" vertical="center"/>
    </xf>
    <xf numFmtId="0" fontId="0" fillId="0" borderId="51"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center"/>
    </xf>
    <xf numFmtId="0" fontId="0" fillId="0" borderId="75" xfId="0" applyBorder="1" applyAlignment="1">
      <alignment horizontal="left" vertical="center"/>
    </xf>
    <xf numFmtId="0" fontId="0" fillId="0" borderId="145" xfId="0" applyBorder="1" applyAlignment="1">
      <alignment horizontal="left" vertical="center"/>
    </xf>
    <xf numFmtId="0" fontId="0" fillId="0" borderId="76" xfId="0" applyBorder="1" applyAlignment="1">
      <alignment horizontal="left" vertical="center"/>
    </xf>
    <xf numFmtId="0" fontId="0" fillId="0" borderId="145" xfId="0" applyBorder="1" applyAlignment="1">
      <alignment horizontal="center" vertical="center"/>
    </xf>
    <xf numFmtId="0" fontId="0" fillId="0" borderId="76" xfId="0" applyBorder="1" applyAlignment="1">
      <alignment horizontal="center" vertical="center"/>
    </xf>
    <xf numFmtId="0" fontId="0" fillId="0" borderId="148" xfId="0" applyBorder="1" applyAlignment="1">
      <alignment horizontal="center" vertical="center"/>
    </xf>
    <xf numFmtId="0" fontId="0" fillId="0" borderId="2" xfId="0" applyBorder="1" applyAlignment="1">
      <alignment horizontal="center" vertical="center"/>
    </xf>
    <xf numFmtId="0" fontId="0" fillId="0" borderId="149" xfId="0" applyBorder="1" applyAlignment="1">
      <alignment horizontal="center" vertical="center"/>
    </xf>
    <xf numFmtId="0" fontId="0" fillId="0" borderId="119" xfId="0" applyBorder="1" applyAlignment="1">
      <alignment horizontal="center" vertical="center"/>
    </xf>
    <xf numFmtId="0" fontId="0" fillId="0" borderId="114" xfId="0" applyBorder="1" applyAlignment="1">
      <alignment horizontal="center" vertical="center"/>
    </xf>
    <xf numFmtId="0" fontId="0" fillId="0" borderId="0" xfId="0" applyAlignment="1">
      <alignment horizontal="left" vertical="top" wrapText="1"/>
    </xf>
    <xf numFmtId="0" fontId="0" fillId="0" borderId="120" xfId="0" applyBorder="1" applyAlignment="1">
      <alignment horizontal="center" vertical="center"/>
    </xf>
    <xf numFmtId="0" fontId="0" fillId="0" borderId="146" xfId="0" applyBorder="1" applyAlignment="1">
      <alignment horizontal="center" vertical="center"/>
    </xf>
    <xf numFmtId="0" fontId="0" fillId="0" borderId="150" xfId="0" applyBorder="1" applyAlignment="1">
      <alignment horizontal="center" vertical="center"/>
    </xf>
    <xf numFmtId="0" fontId="0" fillId="0" borderId="47" xfId="0" applyBorder="1" applyAlignment="1">
      <alignment horizontal="left" vertical="center" wrapText="1"/>
    </xf>
    <xf numFmtId="0" fontId="0" fillId="0" borderId="18"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49" fontId="2" fillId="0" borderId="21" xfId="6" applyNumberFormat="1" applyFont="1" applyBorder="1" applyAlignment="1">
      <alignment horizontal="left" vertical="center"/>
    </xf>
    <xf numFmtId="49" fontId="2" fillId="0" borderId="21" xfId="6" applyNumberFormat="1" applyFont="1" applyBorder="1" applyAlignment="1">
      <alignment horizontal="center" vertical="center"/>
    </xf>
    <xf numFmtId="0" fontId="51" fillId="0" borderId="0" xfId="3" applyFont="1" applyAlignment="1">
      <alignment horizontal="right" vertical="center" wrapText="1"/>
    </xf>
    <xf numFmtId="0" fontId="39" fillId="0" borderId="0" xfId="7" applyFont="1" applyFill="1" applyAlignment="1">
      <alignment horizontal="center" vertical="center"/>
    </xf>
    <xf numFmtId="0" fontId="2" fillId="0" borderId="31" xfId="6" applyFont="1" applyBorder="1" applyAlignment="1">
      <alignment horizontal="left" vertical="center"/>
    </xf>
    <xf numFmtId="0" fontId="2" fillId="0" borderId="31" xfId="6" applyFont="1" applyBorder="1" applyAlignment="1">
      <alignment horizontal="center"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35" fillId="0" borderId="0" xfId="7" applyFont="1" applyFill="1" applyBorder="1" applyAlignment="1">
      <alignment horizontal="left" vertical="center" shrinkToFit="1"/>
    </xf>
    <xf numFmtId="0" fontId="35" fillId="0" borderId="27" xfId="7" applyFont="1" applyFill="1" applyBorder="1" applyAlignment="1">
      <alignment horizontal="left" vertical="center" shrinkToFit="1"/>
    </xf>
    <xf numFmtId="0" fontId="35" fillId="0" borderId="23" xfId="7" applyFont="1" applyFill="1" applyBorder="1" applyAlignment="1">
      <alignment horizontal="left" vertical="top" wrapText="1"/>
    </xf>
    <xf numFmtId="0" fontId="35" fillId="0" borderId="15" xfId="7" applyFont="1" applyFill="1" applyBorder="1" applyAlignment="1">
      <alignment horizontal="left" vertical="top" wrapText="1"/>
    </xf>
    <xf numFmtId="0" fontId="35" fillId="0" borderId="26" xfId="7" applyFont="1" applyFill="1" applyBorder="1" applyAlignment="1">
      <alignment horizontal="left" vertical="top" wrapText="1"/>
    </xf>
    <xf numFmtId="0" fontId="35" fillId="0" borderId="0" xfId="7" applyFont="1" applyFill="1" applyBorder="1" applyAlignment="1">
      <alignment horizontal="left" vertical="top" wrapText="1"/>
    </xf>
    <xf numFmtId="0" fontId="35" fillId="0" borderId="15" xfId="7" applyFont="1" applyFill="1" applyBorder="1" applyAlignment="1">
      <alignment horizontal="left" vertical="center" shrinkToFit="1"/>
    </xf>
    <xf numFmtId="0" fontId="35" fillId="0" borderId="24" xfId="7" applyFont="1" applyFill="1" applyBorder="1" applyAlignment="1">
      <alignment horizontal="left" vertical="center" shrinkToFit="1"/>
    </xf>
    <xf numFmtId="0" fontId="35" fillId="0" borderId="31" xfId="7" applyFont="1" applyFill="1" applyBorder="1" applyAlignment="1">
      <alignment horizontal="left" vertical="center" shrinkToFit="1"/>
    </xf>
    <xf numFmtId="0" fontId="35" fillId="0" borderId="29" xfId="7" applyFont="1" applyFill="1" applyBorder="1" applyAlignment="1">
      <alignment horizontal="left" vertical="center" shrinkToFit="1"/>
    </xf>
    <xf numFmtId="0" fontId="35" fillId="0" borderId="15" xfId="7" applyFont="1" applyFill="1" applyBorder="1" applyAlignment="1">
      <alignment horizontal="left" vertical="center" wrapText="1"/>
    </xf>
    <xf numFmtId="0" fontId="35" fillId="0" borderId="0" xfId="0" applyFont="1" applyAlignment="1">
      <alignment horizontal="center" vertical="center"/>
    </xf>
    <xf numFmtId="0" fontId="2" fillId="0" borderId="0" xfId="0" applyFont="1" applyAlignment="1">
      <alignment horizontal="center" vertical="center"/>
    </xf>
    <xf numFmtId="0" fontId="35" fillId="0" borderId="31" xfId="4" applyFont="1" applyBorder="1" applyAlignment="1">
      <alignment horizontal="left" vertical="center" shrinkToFit="1"/>
    </xf>
    <xf numFmtId="49" fontId="15" fillId="0" borderId="31" xfId="4" applyNumberFormat="1" applyFont="1" applyBorder="1" applyAlignment="1">
      <alignment horizontal="left" vertical="center" shrinkToFit="1"/>
    </xf>
    <xf numFmtId="0" fontId="2" fillId="0" borderId="21" xfId="4" applyFont="1" applyBorder="1" applyAlignment="1">
      <alignment horizontal="center" vertical="center" shrinkToFit="1"/>
    </xf>
    <xf numFmtId="49" fontId="15" fillId="0" borderId="21" xfId="4" applyNumberFormat="1" applyFont="1" applyBorder="1" applyAlignment="1">
      <alignment horizontal="left" vertical="center" shrinkToFit="1"/>
    </xf>
    <xf numFmtId="0" fontId="2" fillId="0" borderId="1"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Border="1" applyAlignment="1">
      <alignment horizontal="left" vertical="center" wrapText="1"/>
    </xf>
    <xf numFmtId="0" fontId="2" fillId="0" borderId="27" xfId="0" applyFont="1" applyBorder="1" applyAlignment="1">
      <alignment horizontal="left" vertical="center" wrapText="1"/>
    </xf>
    <xf numFmtId="0" fontId="2" fillId="0" borderId="31"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7"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15" xfId="0" applyFont="1" applyBorder="1" applyAlignment="1">
      <alignment horizontal="left" vertical="top"/>
    </xf>
    <xf numFmtId="0" fontId="2" fillId="0" borderId="24" xfId="0" applyFont="1" applyBorder="1" applyAlignment="1">
      <alignment horizontal="left" vertical="top"/>
    </xf>
    <xf numFmtId="0" fontId="2" fillId="0" borderId="28" xfId="0" applyFont="1" applyBorder="1" applyAlignment="1">
      <alignment horizontal="left" vertical="top"/>
    </xf>
    <xf numFmtId="0" fontId="2" fillId="0" borderId="31" xfId="0" applyFont="1" applyBorder="1" applyAlignment="1">
      <alignment horizontal="left" vertical="top"/>
    </xf>
    <xf numFmtId="0" fontId="2" fillId="0" borderId="29" xfId="0" applyFont="1" applyBorder="1" applyAlignment="1">
      <alignment horizontal="left" vertical="top"/>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26" xfId="0" applyFont="1" applyBorder="1" applyAlignment="1">
      <alignment horizontal="left" vertical="center"/>
    </xf>
    <xf numFmtId="0" fontId="2" fillId="0" borderId="0" xfId="0" applyFont="1" applyBorder="1" applyAlignment="1">
      <alignment horizontal="left" vertical="center"/>
    </xf>
    <xf numFmtId="0" fontId="2" fillId="0" borderId="27" xfId="0" applyFont="1" applyBorder="1" applyAlignment="1">
      <alignment horizontal="left" vertical="center"/>
    </xf>
    <xf numFmtId="0" fontId="2" fillId="0" borderId="23" xfId="0" applyFont="1" applyBorder="1" applyAlignment="1">
      <alignment horizontal="left" vertical="center" wrapText="1"/>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left" vertical="center"/>
    </xf>
    <xf numFmtId="0" fontId="2" fillId="0" borderId="26" xfId="0" applyFont="1" applyBorder="1" applyAlignment="1">
      <alignment horizontal="center" vertical="center"/>
    </xf>
    <xf numFmtId="0" fontId="2" fillId="0" borderId="0" xfId="0" applyFont="1" applyBorder="1" applyAlignment="1">
      <alignment horizontal="center" vertical="center"/>
    </xf>
    <xf numFmtId="182" fontId="15" fillId="0" borderId="31" xfId="4" applyNumberFormat="1" applyFont="1" applyBorder="1" applyAlignment="1">
      <alignment horizontal="center" vertical="center" shrinkToFit="1"/>
    </xf>
    <xf numFmtId="0" fontId="2" fillId="0" borderId="21" xfId="4" applyFont="1" applyBorder="1" applyAlignment="1">
      <alignment horizontal="left" vertical="center" shrinkToFit="1"/>
    </xf>
    <xf numFmtId="182" fontId="15" fillId="0" borderId="21" xfId="4" applyNumberFormat="1" applyFont="1" applyBorder="1" applyAlignment="1">
      <alignment horizontal="center" vertical="center" shrinkToFi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26" xfId="0" applyFont="1" applyBorder="1" applyAlignment="1">
      <alignment horizontal="left" vertical="top"/>
    </xf>
    <xf numFmtId="0" fontId="2" fillId="0" borderId="0" xfId="0" applyFont="1" applyBorder="1" applyAlignment="1">
      <alignment horizontal="left" vertical="top"/>
    </xf>
    <xf numFmtId="0" fontId="2" fillId="0" borderId="27" xfId="0" applyFont="1" applyBorder="1" applyAlignment="1">
      <alignment horizontal="left" vertical="top"/>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35" fillId="0" borderId="31" xfId="4" applyFont="1" applyBorder="1" applyAlignment="1">
      <alignment horizontal="center" vertical="center" shrinkToFit="1"/>
    </xf>
    <xf numFmtId="49" fontId="2" fillId="0" borderId="158" xfId="0" applyNumberFormat="1" applyFont="1" applyBorder="1" applyAlignment="1">
      <alignment horizontal="right" vertical="center"/>
    </xf>
    <xf numFmtId="0" fontId="2" fillId="0" borderId="160" xfId="0" applyFont="1" applyBorder="1" applyAlignment="1">
      <alignment horizontal="left" vertical="center"/>
    </xf>
    <xf numFmtId="0" fontId="2" fillId="0" borderId="161" xfId="0" applyFont="1" applyBorder="1" applyAlignment="1">
      <alignment horizontal="left" vertical="center"/>
    </xf>
    <xf numFmtId="0" fontId="2" fillId="0" borderId="162" xfId="0" applyFont="1" applyBorder="1" applyAlignment="1">
      <alignment horizontal="left" vertical="center"/>
    </xf>
    <xf numFmtId="49" fontId="2" fillId="0" borderId="31" xfId="0" applyNumberFormat="1" applyFont="1" applyBorder="1" applyAlignment="1">
      <alignment horizontal="left" vertical="center"/>
    </xf>
    <xf numFmtId="49" fontId="2" fillId="0" borderId="29" xfId="0" applyNumberFormat="1" applyFont="1" applyBorder="1" applyAlignment="1">
      <alignment horizontal="left" vertical="center"/>
    </xf>
    <xf numFmtId="0" fontId="2" fillId="0" borderId="31" xfId="0" applyFont="1" applyFill="1" applyBorder="1" applyAlignment="1">
      <alignment horizontal="left" vertical="center"/>
    </xf>
    <xf numFmtId="0" fontId="2" fillId="0" borderId="157" xfId="0" applyFont="1" applyBorder="1" applyAlignment="1">
      <alignment horizontal="center" vertical="center"/>
    </xf>
    <xf numFmtId="0" fontId="2" fillId="0" borderId="166" xfId="0" applyFont="1" applyBorder="1" applyAlignment="1">
      <alignment horizontal="left" vertical="center" wrapText="1"/>
    </xf>
    <xf numFmtId="0" fontId="2" fillId="0" borderId="66" xfId="0" applyFont="1" applyBorder="1" applyAlignment="1">
      <alignment horizontal="left" vertical="center" wrapText="1"/>
    </xf>
    <xf numFmtId="0" fontId="2" fillId="0" borderId="167" xfId="0" applyFont="1" applyBorder="1" applyAlignment="1">
      <alignment horizontal="left" vertical="center" wrapText="1"/>
    </xf>
    <xf numFmtId="0" fontId="2" fillId="0" borderId="168" xfId="0" applyFont="1" applyBorder="1" applyAlignment="1">
      <alignment horizontal="left" vertical="center" wrapText="1"/>
    </xf>
    <xf numFmtId="0" fontId="2" fillId="0" borderId="168" xfId="0" applyFont="1" applyBorder="1" applyAlignment="1">
      <alignment horizontal="left" vertical="center"/>
    </xf>
    <xf numFmtId="0" fontId="2" fillId="0" borderId="15" xfId="0" applyFont="1" applyBorder="1" applyAlignment="1">
      <alignment horizontal="left" vertical="center" wrapText="1"/>
    </xf>
    <xf numFmtId="0" fontId="2" fillId="0" borderId="15" xfId="0" applyFont="1" applyFill="1" applyBorder="1" applyAlignment="1">
      <alignment horizontal="center" vertical="center"/>
    </xf>
    <xf numFmtId="0" fontId="2" fillId="0" borderId="24" xfId="0" applyFont="1" applyFill="1" applyBorder="1" applyAlignment="1">
      <alignment horizontal="center" vertical="center"/>
    </xf>
    <xf numFmtId="49" fontId="2" fillId="0" borderId="0" xfId="0" applyNumberFormat="1" applyFont="1" applyBorder="1" applyAlignment="1">
      <alignment horizontal="left" vertical="center"/>
    </xf>
    <xf numFmtId="49" fontId="2" fillId="0" borderId="27" xfId="0" applyNumberFormat="1" applyFont="1" applyBorder="1" applyAlignment="1">
      <alignment horizontal="left" vertical="center"/>
    </xf>
    <xf numFmtId="0" fontId="35" fillId="0" borderId="0" xfId="4" applyFont="1" applyBorder="1" applyAlignment="1">
      <alignment horizontal="center" vertical="center" shrinkToFit="1"/>
    </xf>
    <xf numFmtId="182" fontId="15" fillId="0" borderId="0" xfId="4" applyNumberFormat="1" applyFont="1" applyBorder="1" applyAlignment="1">
      <alignment horizontal="center" vertical="center" shrinkToFit="1"/>
    </xf>
    <xf numFmtId="0" fontId="2" fillId="0" borderId="0" xfId="4" applyFont="1" applyBorder="1" applyAlignment="1">
      <alignment horizontal="center" vertical="center" shrinkToFit="1"/>
    </xf>
    <xf numFmtId="0" fontId="36" fillId="0" borderId="15" xfId="0" applyFont="1" applyBorder="1" applyAlignment="1">
      <alignment horizontal="left" vertical="center"/>
    </xf>
    <xf numFmtId="0" fontId="36" fillId="0" borderId="24" xfId="0" applyFont="1" applyBorder="1" applyAlignment="1">
      <alignment horizontal="left" vertical="center"/>
    </xf>
    <xf numFmtId="0" fontId="36" fillId="0" borderId="31" xfId="0" applyFont="1" applyBorder="1" applyAlignment="1">
      <alignment horizontal="left"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2" fillId="0" borderId="155" xfId="0" applyFont="1" applyBorder="1" applyAlignment="1">
      <alignment horizontal="left" vertical="center" wrapText="1"/>
    </xf>
    <xf numFmtId="0" fontId="2" fillId="0" borderId="156" xfId="0" applyFont="1" applyBorder="1" applyAlignment="1">
      <alignment horizontal="left" vertical="center" wrapText="1"/>
    </xf>
    <xf numFmtId="0" fontId="2" fillId="0" borderId="164" xfId="0" applyFont="1" applyBorder="1" applyAlignment="1">
      <alignment horizontal="right" vertical="center"/>
    </xf>
    <xf numFmtId="0" fontId="36" fillId="0" borderId="0" xfId="0" applyFont="1" applyBorder="1" applyAlignment="1">
      <alignment horizontal="left" vertical="center" wrapText="1"/>
    </xf>
    <xf numFmtId="0" fontId="2" fillId="0" borderId="163" xfId="0" applyFont="1" applyBorder="1" applyAlignment="1">
      <alignment horizontal="center" vertical="center"/>
    </xf>
    <xf numFmtId="0" fontId="2" fillId="0" borderId="164" xfId="0" applyFont="1" applyBorder="1" applyAlignment="1">
      <alignment horizontal="center" vertical="center"/>
    </xf>
    <xf numFmtId="0" fontId="36" fillId="0" borderId="0" xfId="0" applyFont="1" applyBorder="1" applyAlignment="1">
      <alignment horizontal="left" wrapText="1"/>
    </xf>
    <xf numFmtId="0" fontId="38" fillId="0" borderId="0" xfId="0" applyFont="1" applyBorder="1" applyAlignment="1">
      <alignment horizontal="left" wrapText="1"/>
    </xf>
    <xf numFmtId="0" fontId="38" fillId="0" borderId="27" xfId="0" applyFont="1" applyBorder="1" applyAlignment="1">
      <alignment horizontal="left" wrapText="1"/>
    </xf>
    <xf numFmtId="0" fontId="2" fillId="0" borderId="151" xfId="0" applyFont="1" applyBorder="1" applyAlignment="1">
      <alignment horizontal="center" vertical="center"/>
    </xf>
    <xf numFmtId="0" fontId="2" fillId="0" borderId="160" xfId="0" applyFont="1" applyBorder="1" applyAlignment="1">
      <alignment horizontal="center" vertical="center"/>
    </xf>
    <xf numFmtId="0" fontId="2" fillId="0" borderId="152" xfId="0" applyFont="1" applyBorder="1" applyAlignment="1">
      <alignment horizontal="left" vertical="center" wrapText="1"/>
    </xf>
    <xf numFmtId="0" fontId="2" fillId="0" borderId="153" xfId="0" applyFont="1" applyBorder="1" applyAlignment="1">
      <alignment horizontal="left" vertical="center" wrapText="1"/>
    </xf>
    <xf numFmtId="0" fontId="2" fillId="0" borderId="161" xfId="0" applyFont="1" applyBorder="1" applyAlignment="1">
      <alignment horizontal="left" vertical="center" wrapText="1"/>
    </xf>
    <xf numFmtId="0" fontId="2" fillId="0" borderId="162" xfId="0" applyFont="1" applyBorder="1" applyAlignment="1">
      <alignment horizontal="left" vertical="center" wrapText="1"/>
    </xf>
    <xf numFmtId="0" fontId="36" fillId="0" borderId="0" xfId="0" applyFont="1" applyBorder="1" applyAlignment="1">
      <alignment horizontal="left" vertical="center"/>
    </xf>
    <xf numFmtId="0" fontId="36" fillId="0" borderId="27" xfId="0" applyFont="1" applyBorder="1" applyAlignment="1">
      <alignment horizontal="left" vertical="center"/>
    </xf>
    <xf numFmtId="0" fontId="36" fillId="0" borderId="27" xfId="0" applyFont="1" applyBorder="1" applyAlignment="1">
      <alignment horizontal="left" vertical="center" wrapText="1"/>
    </xf>
    <xf numFmtId="0" fontId="36" fillId="0" borderId="158" xfId="0" applyFont="1" applyBorder="1" applyAlignment="1">
      <alignment horizontal="left" vertical="center" wrapText="1"/>
    </xf>
    <xf numFmtId="0" fontId="36" fillId="0" borderId="159"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23" xfId="0" applyFont="1" applyBorder="1" applyAlignment="1">
      <alignment horizontal="center" vertical="center"/>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0" xfId="0" applyFont="1" applyBorder="1" applyAlignment="1">
      <alignment horizontal="left" vertical="center" wrapText="1"/>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8" fillId="0" borderId="0" xfId="8" applyFont="1" applyAlignment="1">
      <alignment horizontal="center" vertical="center"/>
    </xf>
    <xf numFmtId="0" fontId="2" fillId="0" borderId="31" xfId="7" applyFont="1" applyBorder="1" applyAlignment="1">
      <alignment horizontal="center" vertical="center"/>
    </xf>
    <xf numFmtId="0" fontId="2" fillId="0" borderId="21" xfId="7" applyFont="1" applyBorder="1" applyAlignment="1">
      <alignment horizontal="center" vertical="center"/>
    </xf>
    <xf numFmtId="49" fontId="2" fillId="0" borderId="21" xfId="7" applyNumberFormat="1" applyFont="1" applyBorder="1" applyAlignment="1">
      <alignment horizontal="center" vertical="center"/>
    </xf>
    <xf numFmtId="0" fontId="72" fillId="0" borderId="1" xfId="0" applyFont="1" applyBorder="1" applyAlignment="1">
      <alignment horizontal="left" vertical="center" wrapText="1" indent="1"/>
    </xf>
    <xf numFmtId="0" fontId="21" fillId="0" borderId="1" xfId="0" applyFont="1" applyBorder="1" applyAlignment="1">
      <alignment horizontal="right" vertical="center" wrapText="1"/>
    </xf>
    <xf numFmtId="0" fontId="21" fillId="0" borderId="0" xfId="0" applyFont="1" applyAlignment="1">
      <alignment horizontal="left" vertical="center" wrapText="1"/>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2" fillId="0" borderId="21" xfId="7" applyNumberFormat="1" applyFont="1" applyBorder="1" applyAlignment="1">
      <alignment horizontal="center" vertical="center"/>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0" xfId="8" applyFont="1" applyBorder="1" applyAlignment="1">
      <alignment horizontal="center"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21" fillId="0" borderId="31" xfId="8" applyFont="1" applyBorder="1" applyAlignment="1">
      <alignment horizontal="center" vertical="center"/>
    </xf>
    <xf numFmtId="0" fontId="21" fillId="0" borderId="19" xfId="8" applyFont="1" applyBorder="1" applyAlignment="1">
      <alignment horizontal="left" vertical="top" wrapText="1"/>
    </xf>
    <xf numFmtId="0" fontId="21" fillId="0" borderId="20" xfId="8" applyFont="1" applyBorder="1" applyAlignment="1">
      <alignment horizontal="left" vertical="top" wrapText="1"/>
    </xf>
    <xf numFmtId="0" fontId="21" fillId="0" borderId="19" xfId="8" applyFont="1" applyBorder="1" applyAlignment="1">
      <alignment horizontal="left" vertical="center" wrapText="1"/>
    </xf>
    <xf numFmtId="0" fontId="21" fillId="0" borderId="21" xfId="8" applyFont="1" applyBorder="1" applyAlignment="1">
      <alignment horizontal="left" vertical="center" wrapText="1"/>
    </xf>
    <xf numFmtId="0" fontId="21" fillId="0" borderId="20" xfId="8" applyFont="1" applyBorder="1" applyAlignment="1">
      <alignment horizontal="left" vertical="center" wrapText="1"/>
    </xf>
    <xf numFmtId="0" fontId="21" fillId="0" borderId="19" xfId="8" applyFont="1" applyBorder="1" applyAlignment="1">
      <alignment horizontal="center" vertical="center"/>
    </xf>
    <xf numFmtId="0" fontId="21" fillId="0" borderId="20" xfId="8" applyFont="1" applyBorder="1" applyAlignment="1">
      <alignment horizontal="center" vertical="center"/>
    </xf>
    <xf numFmtId="0" fontId="21" fillId="0" borderId="19" xfId="8" applyFont="1" applyBorder="1" applyAlignment="1">
      <alignment horizontal="center" vertical="top"/>
    </xf>
    <xf numFmtId="0" fontId="21" fillId="0" borderId="21" xfId="8" applyFont="1" applyBorder="1" applyAlignment="1">
      <alignment horizontal="center" vertical="top"/>
    </xf>
    <xf numFmtId="0" fontId="21" fillId="0" borderId="20" xfId="8" applyFont="1" applyBorder="1" applyAlignment="1">
      <alignment horizontal="center" vertical="top"/>
    </xf>
    <xf numFmtId="0" fontId="21" fillId="0" borderId="23" xfId="8" applyFont="1" applyBorder="1" applyAlignment="1">
      <alignment horizontal="left" vertical="center" wrapText="1"/>
    </xf>
    <xf numFmtId="0" fontId="21" fillId="0" borderId="19" xfId="8" applyFont="1" applyBorder="1" applyAlignment="1">
      <alignment horizontal="center"/>
    </xf>
    <xf numFmtId="0" fontId="21" fillId="0" borderId="20" xfId="8" applyFont="1" applyBorder="1" applyAlignment="1">
      <alignment horizontal="center"/>
    </xf>
    <xf numFmtId="0" fontId="21" fillId="0" borderId="171" xfId="8" applyFont="1" applyBorder="1" applyAlignment="1">
      <alignment horizontal="center" vertical="center"/>
    </xf>
    <xf numFmtId="0" fontId="21" fillId="0" borderId="172" xfId="8" applyFont="1" applyBorder="1" applyAlignment="1">
      <alignment horizontal="center" vertical="center"/>
    </xf>
    <xf numFmtId="0" fontId="21" fillId="0" borderId="125" xfId="8" applyFont="1" applyBorder="1" applyAlignment="1">
      <alignment horizontal="left" vertical="center" wrapText="1"/>
    </xf>
    <xf numFmtId="0" fontId="21" fillId="0" borderId="126" xfId="8" applyFont="1" applyBorder="1" applyAlignment="1">
      <alignment horizontal="left" vertical="center" wrapText="1"/>
    </xf>
    <xf numFmtId="0" fontId="21" fillId="0" borderId="127" xfId="8" applyFont="1" applyBorder="1" applyAlignment="1">
      <alignment horizontal="left" vertical="center" wrapText="1"/>
    </xf>
    <xf numFmtId="0" fontId="21" fillId="0" borderId="125" xfId="8" applyFont="1" applyBorder="1" applyAlignment="1">
      <alignment horizontal="center" vertical="center"/>
    </xf>
    <xf numFmtId="0" fontId="21" fillId="0" borderId="127" xfId="8" applyFont="1" applyBorder="1" applyAlignment="1">
      <alignment horizontal="center" vertical="center"/>
    </xf>
    <xf numFmtId="0" fontId="21" fillId="0" borderId="176" xfId="8" applyFont="1" applyBorder="1" applyAlignment="1">
      <alignment horizontal="center" vertical="center"/>
    </xf>
    <xf numFmtId="0" fontId="21" fillId="0" borderId="177" xfId="8" applyFont="1" applyBorder="1" applyAlignment="1">
      <alignment horizontal="center" vertical="center"/>
    </xf>
    <xf numFmtId="0" fontId="21" fillId="0" borderId="178" xfId="8" applyFont="1" applyBorder="1" applyAlignment="1">
      <alignment horizontal="center" vertical="center"/>
    </xf>
    <xf numFmtId="0" fontId="21" fillId="0" borderId="179" xfId="8" applyFont="1" applyBorder="1" applyAlignment="1">
      <alignment horizontal="center" vertical="center"/>
    </xf>
    <xf numFmtId="0" fontId="21" fillId="0" borderId="21" xfId="8" applyFont="1" applyBorder="1" applyAlignment="1">
      <alignment horizontal="center" vertical="center"/>
    </xf>
    <xf numFmtId="0" fontId="21" fillId="0" borderId="173" xfId="8" applyFont="1" applyBorder="1" applyAlignment="1">
      <alignment horizontal="center" vertical="center"/>
    </xf>
    <xf numFmtId="0" fontId="21" fillId="0" borderId="174" xfId="8" applyFont="1" applyBorder="1" applyAlignment="1">
      <alignment horizontal="center" vertical="center"/>
    </xf>
    <xf numFmtId="0" fontId="21" fillId="0" borderId="175" xfId="8" applyFont="1" applyBorder="1" applyAlignment="1">
      <alignment horizontal="center" vertical="center"/>
    </xf>
    <xf numFmtId="0" fontId="39" fillId="0" borderId="0" xfId="7" applyFont="1" applyAlignment="1">
      <alignment horizontal="center" vertical="center"/>
    </xf>
    <xf numFmtId="0" fontId="37" fillId="0" borderId="31" xfId="3" applyFont="1" applyBorder="1" applyAlignment="1">
      <alignment horizontal="center" vertical="center" shrinkToFit="1"/>
    </xf>
    <xf numFmtId="0" fontId="37" fillId="0" borderId="31" xfId="3" applyFont="1" applyBorder="1" applyAlignment="1">
      <alignment horizontal="center" vertical="center"/>
    </xf>
    <xf numFmtId="49" fontId="77" fillId="0" borderId="21" xfId="9" applyNumberFormat="1" applyFont="1" applyBorder="1" applyAlignment="1">
      <alignment horizontal="center" vertical="center"/>
    </xf>
    <xf numFmtId="0" fontId="35" fillId="0" borderId="1" xfId="7" applyFont="1" applyBorder="1" applyAlignment="1">
      <alignment horizontal="left" vertical="center" wrapText="1" indent="1"/>
    </xf>
    <xf numFmtId="0" fontId="35" fillId="0" borderId="1" xfId="7" applyFont="1" applyBorder="1" applyAlignment="1">
      <alignment horizontal="right" vertical="center" wrapText="1"/>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21" xfId="7" applyFont="1" applyBorder="1" applyAlignment="1">
      <alignment horizontal="center" vertical="center"/>
    </xf>
    <xf numFmtId="0" fontId="35" fillId="0" borderId="20" xfId="7" applyFont="1" applyBorder="1" applyAlignment="1">
      <alignment horizontal="center"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15" xfId="7" applyFont="1" applyBorder="1" applyAlignment="1">
      <alignment horizontal="left" vertical="center" wrapText="1"/>
    </xf>
    <xf numFmtId="0" fontId="35" fillId="0" borderId="31" xfId="7" applyFont="1" applyBorder="1" applyAlignment="1">
      <alignment horizontal="left" vertical="center" wrapText="1"/>
    </xf>
    <xf numFmtId="0" fontId="35" fillId="0" borderId="23" xfId="7" applyFont="1" applyFill="1" applyBorder="1" applyAlignment="1">
      <alignment horizontal="left" vertical="center"/>
    </xf>
    <xf numFmtId="0" fontId="35" fillId="0" borderId="21" xfId="7" applyFont="1" applyFill="1" applyBorder="1" applyAlignment="1">
      <alignment horizontal="center" vertical="center"/>
    </xf>
    <xf numFmtId="0" fontId="35" fillId="0" borderId="20" xfId="7" applyFont="1" applyFill="1" applyBorder="1" applyAlignment="1">
      <alignment horizontal="center" vertical="center"/>
    </xf>
    <xf numFmtId="0" fontId="35" fillId="0" borderId="24" xfId="7" applyFont="1" applyFill="1" applyBorder="1" applyAlignment="1">
      <alignment horizontal="left" vertical="center"/>
    </xf>
    <xf numFmtId="0" fontId="20" fillId="0" borderId="19" xfId="2" applyFont="1" applyBorder="1" applyAlignment="1">
      <alignment horizontal="left" vertical="center" wrapText="1"/>
    </xf>
    <xf numFmtId="0" fontId="20" fillId="0" borderId="21" xfId="2" applyFont="1" applyBorder="1" applyAlignment="1">
      <alignment horizontal="left" vertical="center"/>
    </xf>
    <xf numFmtId="0" fontId="20" fillId="0" borderId="20" xfId="2" applyFont="1" applyBorder="1" applyAlignment="1">
      <alignment horizontal="left" vertical="center"/>
    </xf>
    <xf numFmtId="181" fontId="20" fillId="0" borderId="19" xfId="2" applyNumberFormat="1" applyFont="1" applyBorder="1" applyAlignment="1">
      <alignment horizontal="right" vertical="center"/>
    </xf>
    <xf numFmtId="181" fontId="20" fillId="0" borderId="21" xfId="2" applyNumberFormat="1" applyFont="1" applyBorder="1" applyAlignment="1">
      <alignment horizontal="right" vertical="center"/>
    </xf>
    <xf numFmtId="0" fontId="20" fillId="0" borderId="0" xfId="2" applyFont="1" applyAlignment="1">
      <alignment horizontal="left" vertical="center"/>
    </xf>
    <xf numFmtId="0" fontId="20" fillId="0" borderId="0" xfId="2" applyFont="1" applyAlignment="1">
      <alignment horizontal="right" vertical="center"/>
    </xf>
    <xf numFmtId="0" fontId="18" fillId="0" borderId="0" xfId="2" applyFont="1" applyAlignment="1">
      <alignment horizontal="center" vertical="center"/>
    </xf>
    <xf numFmtId="179" fontId="19" fillId="0" borderId="0" xfId="2" applyNumberFormat="1" applyFont="1" applyFill="1" applyBorder="1" applyAlignment="1">
      <alignment horizontal="center" vertical="center" wrapText="1"/>
    </xf>
    <xf numFmtId="0" fontId="15" fillId="0" borderId="31" xfId="4" applyFont="1" applyBorder="1" applyAlignment="1">
      <alignment horizontal="left" vertical="center" shrinkToFit="1"/>
    </xf>
    <xf numFmtId="0" fontId="21" fillId="0" borderId="31" xfId="4" applyFont="1" applyBorder="1" applyAlignment="1">
      <alignment horizontal="left" vertical="center" wrapText="1" indent="1" shrinkToFit="1"/>
    </xf>
    <xf numFmtId="0" fontId="21" fillId="0" borderId="31" xfId="2" applyFont="1" applyBorder="1" applyAlignment="1">
      <alignment horizontal="left" vertical="center" wrapText="1" indent="1"/>
    </xf>
    <xf numFmtId="0" fontId="15" fillId="0" borderId="21" xfId="4" applyFont="1" applyBorder="1" applyAlignment="1">
      <alignment horizontal="left" vertical="center" shrinkToFit="1"/>
    </xf>
    <xf numFmtId="49" fontId="0" fillId="0" borderId="31" xfId="4" applyNumberFormat="1" applyFont="1" applyBorder="1" applyAlignment="1">
      <alignment horizontal="left" vertical="center" wrapText="1" shrinkToFit="1"/>
    </xf>
    <xf numFmtId="49" fontId="15" fillId="0" borderId="31" xfId="2" applyNumberFormat="1" applyFont="1" applyBorder="1" applyAlignment="1">
      <alignment horizontal="left" vertical="center" wrapText="1"/>
    </xf>
    <xf numFmtId="0" fontId="20" fillId="0" borderId="0" xfId="2" applyFont="1" applyAlignment="1">
      <alignment horizontal="left" vertical="top" wrapText="1"/>
    </xf>
    <xf numFmtId="0" fontId="14" fillId="0" borderId="0" xfId="2" applyFont="1" applyAlignment="1"/>
    <xf numFmtId="0" fontId="20" fillId="0" borderId="21" xfId="2" applyFont="1" applyBorder="1" applyAlignment="1">
      <alignment horizontal="left" vertical="center" wrapText="1"/>
    </xf>
    <xf numFmtId="0" fontId="20" fillId="0" borderId="20" xfId="2" applyFont="1" applyBorder="1" applyAlignment="1">
      <alignment horizontal="left" vertical="center" wrapText="1"/>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20" fillId="0" borderId="23"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8" xfId="2" applyFont="1" applyBorder="1" applyAlignment="1">
      <alignment horizontal="center" vertical="center" wrapText="1"/>
    </xf>
    <xf numFmtId="0" fontId="20" fillId="0" borderId="19" xfId="2" applyFont="1" applyBorder="1" applyAlignment="1">
      <alignment horizontal="left" vertical="center"/>
    </xf>
    <xf numFmtId="0" fontId="20" fillId="0" borderId="19" xfId="3" applyFont="1" applyBorder="1" applyAlignment="1">
      <alignment horizontal="left" vertical="center" wrapText="1" indent="1"/>
    </xf>
    <xf numFmtId="0" fontId="20" fillId="0" borderId="21" xfId="3" applyFont="1" applyBorder="1" applyAlignment="1">
      <alignment horizontal="left" vertical="center" wrapText="1" indent="1"/>
    </xf>
    <xf numFmtId="0" fontId="20" fillId="0" borderId="20" xfId="3" applyFont="1" applyBorder="1" applyAlignment="1">
      <alignment horizontal="left" vertical="center" wrapText="1" indent="1"/>
    </xf>
    <xf numFmtId="0" fontId="20" fillId="0" borderId="0" xfId="3" applyFont="1" applyAlignment="1">
      <alignment horizontal="left" vertical="center" shrinkToFit="1"/>
    </xf>
    <xf numFmtId="0" fontId="20" fillId="0" borderId="0" xfId="3" applyFont="1" applyAlignment="1">
      <alignment horizontal="right" vertical="center" shrinkToFit="1"/>
    </xf>
    <xf numFmtId="0" fontId="18" fillId="0" borderId="0" xfId="3" applyFont="1" applyAlignment="1">
      <alignment horizontal="center" vertical="center" wrapText="1" shrinkToFit="1"/>
    </xf>
    <xf numFmtId="0" fontId="15" fillId="0" borderId="0" xfId="3" applyFont="1" applyAlignment="1">
      <alignment horizontal="center" vertical="center" shrinkToFit="1"/>
    </xf>
    <xf numFmtId="0" fontId="15" fillId="0" borderId="0" xfId="2" applyFont="1" applyAlignment="1">
      <alignment horizontal="center" vertical="center" shrinkToFit="1"/>
    </xf>
    <xf numFmtId="0" fontId="20" fillId="0" borderId="0" xfId="3" applyFont="1" applyAlignment="1">
      <alignment horizontal="center" vertical="top" shrinkToFit="1"/>
    </xf>
    <xf numFmtId="0" fontId="21" fillId="0" borderId="31" xfId="3" applyFont="1" applyBorder="1" applyAlignment="1">
      <alignment horizontal="left" vertical="center" wrapText="1" indent="1"/>
    </xf>
    <xf numFmtId="0" fontId="15" fillId="0" borderId="31" xfId="3" applyFont="1" applyBorder="1" applyAlignment="1">
      <alignment horizontal="left" vertical="center" wrapText="1" indent="1"/>
    </xf>
    <xf numFmtId="49" fontId="21" fillId="0" borderId="21" xfId="3" applyNumberFormat="1" applyFont="1" applyBorder="1" applyAlignment="1">
      <alignment horizontal="left" vertical="center" wrapText="1"/>
    </xf>
    <xf numFmtId="49" fontId="15" fillId="0" borderId="21" xfId="3" applyNumberFormat="1" applyFont="1" applyBorder="1" applyAlignment="1">
      <alignment horizontal="left" vertical="center" wrapText="1"/>
    </xf>
    <xf numFmtId="0" fontId="15" fillId="0" borderId="31" xfId="3" applyFont="1" applyBorder="1" applyAlignment="1">
      <alignment horizontal="left" vertical="center" wrapText="1" indent="1" shrinkToFit="1"/>
    </xf>
    <xf numFmtId="0" fontId="20" fillId="0" borderId="0" xfId="3" applyFont="1" applyAlignment="1">
      <alignment horizontal="left" vertical="top" wrapText="1"/>
    </xf>
    <xf numFmtId="0" fontId="15" fillId="0" borderId="31" xfId="3" applyFont="1" applyBorder="1" applyAlignment="1">
      <alignment horizontal="left" vertical="center" indent="1" shrinkToFit="1"/>
    </xf>
    <xf numFmtId="0" fontId="33" fillId="0" borderId="1" xfId="3" applyFont="1" applyBorder="1" applyAlignment="1">
      <alignment horizontal="center" vertical="center" wrapText="1"/>
    </xf>
    <xf numFmtId="0" fontId="33" fillId="0" borderId="22" xfId="3" applyFont="1" applyBorder="1" applyAlignment="1">
      <alignment horizontal="center" vertical="center" wrapText="1"/>
    </xf>
    <xf numFmtId="0" fontId="33" fillId="0" borderId="1" xfId="3" applyFont="1" applyBorder="1" applyAlignment="1">
      <alignment horizontal="left" vertical="center" wrapText="1"/>
    </xf>
    <xf numFmtId="0" fontId="33" fillId="0" borderId="19" xfId="3" applyNumberFormat="1" applyFont="1" applyBorder="1" applyAlignment="1">
      <alignment horizontal="center" vertical="center" wrapText="1"/>
    </xf>
    <xf numFmtId="0" fontId="33" fillId="0" borderId="21" xfId="3" applyNumberFormat="1" applyFont="1" applyBorder="1" applyAlignment="1">
      <alignment horizontal="center" vertical="center" wrapText="1"/>
    </xf>
    <xf numFmtId="0" fontId="37" fillId="0" borderId="31" xfId="3" applyFont="1" applyBorder="1" applyAlignment="1">
      <alignment horizontal="left" vertical="center" indent="1" shrinkToFit="1"/>
    </xf>
    <xf numFmtId="0" fontId="33" fillId="0" borderId="19"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0" xfId="3" applyFont="1" applyBorder="1" applyAlignment="1">
      <alignment horizontal="center" vertical="center" wrapText="1"/>
    </xf>
    <xf numFmtId="0" fontId="33" fillId="0" borderId="0" xfId="3" applyFont="1" applyAlignment="1">
      <alignment horizontal="left" vertical="center" shrinkToFit="1"/>
    </xf>
    <xf numFmtId="0" fontId="20" fillId="0" borderId="0" xfId="3" applyNumberFormat="1" applyFont="1" applyAlignment="1">
      <alignment horizontal="right" vertical="center" shrinkToFit="1"/>
    </xf>
    <xf numFmtId="0" fontId="52" fillId="0" borderId="0" xfId="3" applyFont="1" applyAlignment="1">
      <alignment horizontal="center" vertical="center" wrapText="1" shrinkToFit="1"/>
    </xf>
    <xf numFmtId="0" fontId="53" fillId="0" borderId="0" xfId="3" applyNumberFormat="1" applyFont="1" applyAlignment="1">
      <alignment horizontal="center" vertical="top" shrinkToFit="1"/>
    </xf>
    <xf numFmtId="0" fontId="37" fillId="0" borderId="0" xfId="3" applyFont="1" applyBorder="1" applyAlignment="1">
      <alignment horizontal="left" vertical="center" indent="1" shrinkToFit="1"/>
    </xf>
    <xf numFmtId="0" fontId="37" fillId="0" borderId="23" xfId="3" applyFont="1" applyBorder="1" applyAlignment="1">
      <alignment horizontal="left" vertical="center"/>
    </xf>
    <xf numFmtId="0" fontId="37" fillId="0" borderId="15" xfId="3" applyFont="1" applyBorder="1" applyAlignment="1">
      <alignment horizontal="left" vertical="center"/>
    </xf>
    <xf numFmtId="0" fontId="37" fillId="0" borderId="24" xfId="3" applyFont="1" applyBorder="1" applyAlignment="1">
      <alignment horizontal="left" vertical="center"/>
    </xf>
    <xf numFmtId="0" fontId="37" fillId="0" borderId="28" xfId="3" applyFont="1" applyBorder="1" applyAlignment="1">
      <alignment horizontal="left" vertical="center"/>
    </xf>
    <xf numFmtId="0" fontId="37" fillId="0" borderId="31" xfId="3" applyFont="1" applyBorder="1" applyAlignment="1">
      <alignment horizontal="left" vertical="center"/>
    </xf>
    <xf numFmtId="0" fontId="37" fillId="0" borderId="29" xfId="3" applyFont="1" applyBorder="1" applyAlignment="1">
      <alignment horizontal="left" vertical="center"/>
    </xf>
    <xf numFmtId="0" fontId="37" fillId="0" borderId="0" xfId="3" applyFont="1" applyBorder="1" applyAlignment="1">
      <alignment horizontal="left" vertical="center" wrapText="1"/>
    </xf>
    <xf numFmtId="0" fontId="37" fillId="0" borderId="0" xfId="3" applyFont="1" applyBorder="1" applyAlignment="1">
      <alignment horizontal="left" vertical="center"/>
    </xf>
    <xf numFmtId="0" fontId="37" fillId="0" borderId="1" xfId="3" applyFont="1" applyBorder="1" applyAlignment="1">
      <alignment horizontal="left" vertical="center" shrinkToFit="1"/>
    </xf>
    <xf numFmtId="0" fontId="84" fillId="0" borderId="1" xfId="3" applyFont="1" applyBorder="1" applyAlignment="1">
      <alignment horizontal="left" vertical="center"/>
    </xf>
    <xf numFmtId="0" fontId="33" fillId="0" borderId="19" xfId="3" applyFont="1" applyBorder="1" applyAlignment="1">
      <alignment horizontal="left" vertical="center" wrapText="1"/>
    </xf>
    <xf numFmtId="0" fontId="33" fillId="0" borderId="21" xfId="3" applyFont="1" applyBorder="1" applyAlignment="1">
      <alignment horizontal="left" vertical="center" wrapText="1"/>
    </xf>
    <xf numFmtId="0" fontId="33" fillId="0" borderId="1" xfId="3" applyFont="1" applyBorder="1" applyAlignment="1">
      <alignment horizontal="left" vertical="center" wrapText="1" shrinkToFit="1"/>
    </xf>
    <xf numFmtId="0" fontId="20" fillId="0" borderId="1" xfId="3" applyFont="1" applyBorder="1" applyAlignment="1">
      <alignment horizontal="left" vertical="center" wrapText="1"/>
    </xf>
    <xf numFmtId="0" fontId="33" fillId="0" borderId="19" xfId="3" applyFont="1" applyBorder="1" applyAlignment="1">
      <alignment vertical="center" wrapText="1"/>
    </xf>
    <xf numFmtId="0" fontId="33" fillId="0" borderId="21" xfId="3" applyFont="1" applyBorder="1" applyAlignment="1">
      <alignment vertical="center" wrapText="1"/>
    </xf>
    <xf numFmtId="0" fontId="33" fillId="0" borderId="20" xfId="3" applyFont="1" applyBorder="1" applyAlignment="1">
      <alignment vertical="center" wrapText="1"/>
    </xf>
    <xf numFmtId="181" fontId="33" fillId="0" borderId="19" xfId="3" applyNumberFormat="1" applyFont="1" applyBorder="1" applyAlignment="1">
      <alignment horizontal="center" vertical="center" wrapText="1"/>
    </xf>
    <xf numFmtId="181" fontId="33" fillId="0" borderId="21" xfId="3" applyNumberFormat="1" applyFont="1" applyBorder="1" applyAlignment="1">
      <alignment horizontal="center" vertical="center" wrapText="1"/>
    </xf>
    <xf numFmtId="0" fontId="21" fillId="0" borderId="31" xfId="3" applyFont="1" applyBorder="1" applyAlignment="1">
      <alignment horizontal="left" vertical="center" shrinkToFit="1"/>
    </xf>
    <xf numFmtId="0" fontId="37" fillId="0" borderId="31" xfId="3" applyNumberFormat="1" applyFont="1" applyBorder="1" applyAlignment="1">
      <alignment horizontal="left" vertical="center"/>
    </xf>
    <xf numFmtId="49" fontId="37" fillId="0" borderId="31" xfId="3" applyNumberFormat="1" applyFont="1" applyBorder="1" applyAlignment="1">
      <alignment horizontal="left" vertical="center"/>
    </xf>
    <xf numFmtId="0" fontId="20" fillId="0" borderId="1" xfId="5" applyFont="1" applyBorder="1" applyAlignment="1">
      <alignment horizontal="left" vertical="center" wrapText="1"/>
    </xf>
    <xf numFmtId="0" fontId="33" fillId="0" borderId="20" xfId="3" applyNumberFormat="1" applyFont="1" applyBorder="1" applyAlignment="1">
      <alignment horizontal="center" vertical="center" wrapText="1"/>
    </xf>
    <xf numFmtId="0" fontId="33" fillId="0" borderId="20" xfId="3" applyFont="1" applyBorder="1" applyAlignment="1">
      <alignment horizontal="left" vertical="center" wrapText="1"/>
    </xf>
    <xf numFmtId="0" fontId="33" fillId="0" borderId="15" xfId="3" applyNumberFormat="1" applyFont="1" applyBorder="1" applyAlignment="1">
      <alignment horizontal="center" vertical="center"/>
    </xf>
    <xf numFmtId="0" fontId="33" fillId="0" borderId="23" xfId="3" applyNumberFormat="1" applyFont="1" applyBorder="1" applyAlignment="1">
      <alignment horizontal="center" vertical="center"/>
    </xf>
    <xf numFmtId="0" fontId="33" fillId="0" borderId="1" xfId="3" applyNumberFormat="1" applyFont="1" applyBorder="1" applyAlignment="1">
      <alignment horizontal="center" vertical="center"/>
    </xf>
    <xf numFmtId="0" fontId="37" fillId="0" borderId="0" xfId="3" applyFont="1" applyAlignment="1">
      <alignment horizontal="left" vertical="center" wrapText="1"/>
    </xf>
    <xf numFmtId="0" fontId="37" fillId="0" borderId="0" xfId="3" quotePrefix="1" applyFont="1" applyAlignment="1">
      <alignment horizontal="left" vertical="top" wrapText="1"/>
    </xf>
    <xf numFmtId="0" fontId="37" fillId="0" borderId="0" xfId="3" quotePrefix="1" applyFont="1" applyAlignment="1">
      <alignment horizontal="left" vertical="top"/>
    </xf>
    <xf numFmtId="0" fontId="37" fillId="0" borderId="31" xfId="3" applyFont="1" applyBorder="1" applyAlignment="1">
      <alignment horizontal="left" vertical="center" wrapText="1" indent="1" shrinkToFit="1"/>
    </xf>
    <xf numFmtId="0" fontId="33" fillId="0" borderId="19" xfId="3" applyFont="1" applyBorder="1" applyAlignment="1">
      <alignment horizontal="left" vertical="center"/>
    </xf>
    <xf numFmtId="0" fontId="33" fillId="0" borderId="21" xfId="3" applyFont="1" applyBorder="1" applyAlignment="1">
      <alignment horizontal="left" vertical="center"/>
    </xf>
    <xf numFmtId="0" fontId="33" fillId="0" borderId="20" xfId="3" applyFont="1" applyBorder="1" applyAlignment="1">
      <alignment horizontal="left" vertical="center"/>
    </xf>
    <xf numFmtId="0" fontId="35" fillId="0" borderId="19" xfId="12" applyFont="1" applyBorder="1" applyAlignment="1">
      <alignment horizontal="left" vertical="center" wrapText="1"/>
    </xf>
    <xf numFmtId="0" fontId="35" fillId="0" borderId="20" xfId="12" applyFont="1" applyBorder="1" applyAlignment="1">
      <alignment horizontal="left" vertical="center" wrapText="1"/>
    </xf>
    <xf numFmtId="0" fontId="2" fillId="0" borderId="1" xfId="12" applyFont="1" applyBorder="1" applyAlignment="1">
      <alignment horizontal="center" vertical="top" wrapText="1"/>
    </xf>
    <xf numFmtId="0" fontId="2" fillId="0" borderId="19" xfId="12" applyFont="1" applyBorder="1" applyAlignment="1">
      <alignment horizontal="center" vertical="top" wrapText="1"/>
    </xf>
    <xf numFmtId="0" fontId="2" fillId="0" borderId="0" xfId="3" applyFont="1" applyAlignment="1">
      <alignment horizontal="right" vertical="center" shrinkToFit="1"/>
    </xf>
    <xf numFmtId="0" fontId="39" fillId="0" borderId="0" xfId="12" applyFont="1" applyAlignment="1">
      <alignment horizontal="center" vertical="center" wrapText="1"/>
    </xf>
    <xf numFmtId="0" fontId="2" fillId="0" borderId="0" xfId="12" applyFont="1">
      <alignment vertical="center"/>
    </xf>
    <xf numFmtId="0" fontId="2" fillId="0" borderId="31" xfId="4" applyFont="1" applyBorder="1" applyAlignment="1">
      <alignment horizontal="center" vertical="center" shrinkToFit="1"/>
    </xf>
    <xf numFmtId="49" fontId="2" fillId="0" borderId="21" xfId="4" applyNumberFormat="1" applyFont="1" applyBorder="1" applyAlignment="1">
      <alignment horizontal="left" vertical="center" shrinkToFit="1"/>
    </xf>
    <xf numFmtId="0" fontId="85" fillId="0" borderId="0" xfId="12" applyFont="1" applyAlignment="1">
      <alignment horizontal="right" vertical="center" wrapText="1"/>
    </xf>
    <xf numFmtId="0" fontId="39" fillId="0" borderId="0" xfId="12" applyFont="1" applyAlignment="1">
      <alignment horizontal="left" vertical="center" wrapText="1" indent="1"/>
    </xf>
    <xf numFmtId="0" fontId="41" fillId="0" borderId="19" xfId="12" applyFont="1" applyBorder="1" applyAlignment="1">
      <alignment horizontal="right" vertical="center" wrapText="1"/>
    </xf>
    <xf numFmtId="0" fontId="41" fillId="0" borderId="21" xfId="12" applyFont="1" applyBorder="1" applyAlignment="1">
      <alignment horizontal="right" vertical="center" wrapText="1"/>
    </xf>
    <xf numFmtId="0" fontId="39" fillId="0" borderId="0" xfId="12" applyFont="1" applyBorder="1" applyAlignment="1">
      <alignment horizontal="left" vertical="center" wrapText="1" indent="1"/>
    </xf>
    <xf numFmtId="0" fontId="2" fillId="0" borderId="0" xfId="12" applyFont="1" applyBorder="1">
      <alignment vertical="center"/>
    </xf>
    <xf numFmtId="0" fontId="5" fillId="0" borderId="81" xfId="18" applyFont="1" applyBorder="1" applyAlignment="1">
      <alignment horizontal="left" vertical="center" wrapText="1"/>
    </xf>
    <xf numFmtId="0" fontId="5" fillId="0" borderId="15" xfId="18" applyFont="1" applyBorder="1" applyAlignment="1">
      <alignment horizontal="left" vertical="center" wrapText="1"/>
    </xf>
    <xf numFmtId="0" fontId="5" fillId="0" borderId="24" xfId="18" applyFont="1" applyBorder="1" applyAlignment="1">
      <alignment horizontal="left" vertical="center" wrapText="1"/>
    </xf>
    <xf numFmtId="49" fontId="5" fillId="0" borderId="0" xfId="18" applyNumberFormat="1" applyFont="1" applyAlignment="1">
      <alignment horizontal="justify" vertical="center" wrapText="1"/>
    </xf>
    <xf numFmtId="49" fontId="8" fillId="0" borderId="0" xfId="18" applyNumberFormat="1" applyFont="1" applyAlignment="1">
      <alignment horizontal="center" vertical="center" wrapText="1"/>
    </xf>
    <xf numFmtId="49" fontId="9" fillId="0" borderId="0" xfId="18" applyNumberFormat="1" applyFont="1" applyAlignment="1">
      <alignment horizontal="right" vertical="center" wrapText="1"/>
    </xf>
    <xf numFmtId="49" fontId="74" fillId="0" borderId="0" xfId="18" applyNumberFormat="1" applyFont="1" applyAlignment="1">
      <alignment horizontal="left" vertical="center" wrapText="1"/>
    </xf>
    <xf numFmtId="49" fontId="74" fillId="6" borderId="17" xfId="18" applyNumberFormat="1" applyFont="1" applyFill="1" applyBorder="1" applyAlignment="1" applyProtection="1">
      <alignment horizontal="left" vertical="center" wrapText="1"/>
      <protection locked="0"/>
    </xf>
    <xf numFmtId="49" fontId="74" fillId="6" borderId="43" xfId="18" applyNumberFormat="1" applyFont="1" applyFill="1" applyBorder="1" applyAlignment="1" applyProtection="1">
      <alignment horizontal="left" vertical="center" wrapText="1"/>
      <protection locked="0"/>
    </xf>
    <xf numFmtId="49" fontId="10" fillId="0" borderId="0" xfId="18" applyNumberFormat="1" applyFont="1" applyAlignment="1">
      <alignment horizontal="left" vertical="top" wrapText="1" indent="1"/>
    </xf>
    <xf numFmtId="49" fontId="22" fillId="0" borderId="18" xfId="18" applyNumberFormat="1" applyFont="1" applyBorder="1" applyAlignment="1">
      <alignment horizontal="left" vertical="top" wrapText="1" indent="1"/>
    </xf>
    <xf numFmtId="49" fontId="74" fillId="6" borderId="17" xfId="18" applyNumberFormat="1" applyFont="1" applyFill="1" applyBorder="1" applyAlignment="1" applyProtection="1">
      <alignment horizontal="left" vertical="center" shrinkToFit="1"/>
      <protection locked="0"/>
    </xf>
    <xf numFmtId="181" fontId="5" fillId="6" borderId="19" xfId="18" applyNumberFormat="1" applyFont="1" applyFill="1" applyBorder="1" applyAlignment="1" applyProtection="1">
      <alignment horizontal="right" vertical="center"/>
      <protection locked="0"/>
    </xf>
    <xf numFmtId="181" fontId="5" fillId="6" borderId="21" xfId="18" applyNumberFormat="1" applyFont="1" applyFill="1" applyBorder="1" applyAlignment="1" applyProtection="1">
      <alignment horizontal="right" vertical="center"/>
      <protection locked="0"/>
    </xf>
    <xf numFmtId="181" fontId="5" fillId="6" borderId="182" xfId="18" applyNumberFormat="1" applyFont="1" applyFill="1" applyBorder="1" applyAlignment="1" applyProtection="1">
      <alignment horizontal="right" vertical="center"/>
      <protection locked="0"/>
    </xf>
    <xf numFmtId="0" fontId="5" fillId="0" borderId="1" xfId="18" applyFont="1" applyBorder="1" applyAlignment="1">
      <alignment horizontal="left" vertical="center"/>
    </xf>
    <xf numFmtId="0" fontId="12" fillId="0" borderId="0" xfId="18" applyFont="1" applyAlignment="1">
      <alignment horizontal="left" vertical="center" indent="2"/>
    </xf>
    <xf numFmtId="49" fontId="5" fillId="0" borderId="1" xfId="18" applyNumberFormat="1" applyFont="1" applyBorder="1" applyAlignment="1">
      <alignment horizontal="center" vertical="center"/>
    </xf>
    <xf numFmtId="49" fontId="5" fillId="0" borderId="19" xfId="18" applyNumberFormat="1" applyFont="1" applyBorder="1" applyAlignment="1">
      <alignment horizontal="left" vertical="center" wrapText="1"/>
    </xf>
    <xf numFmtId="49" fontId="5" fillId="0" borderId="21" xfId="18" applyNumberFormat="1" applyFont="1" applyBorder="1" applyAlignment="1">
      <alignment horizontal="left" vertical="center"/>
    </xf>
    <xf numFmtId="49" fontId="5" fillId="0" borderId="20" xfId="18" applyNumberFormat="1" applyFont="1" applyBorder="1" applyAlignment="1">
      <alignment horizontal="left" vertical="center"/>
    </xf>
    <xf numFmtId="0" fontId="10" fillId="0" borderId="15" xfId="18" applyFont="1" applyBorder="1" applyAlignment="1">
      <alignment horizontal="justify" vertical="center"/>
    </xf>
    <xf numFmtId="0" fontId="12" fillId="0" borderId="0" xfId="18" applyFont="1" applyAlignment="1">
      <alignment horizontal="left" vertical="center" indent="4"/>
    </xf>
    <xf numFmtId="0" fontId="104" fillId="0" borderId="0" xfId="0" applyFont="1" applyAlignment="1">
      <alignment horizontal="left" vertical="center" indent="2"/>
    </xf>
    <xf numFmtId="0" fontId="104" fillId="0" borderId="0" xfId="0" applyFont="1" applyAlignment="1">
      <alignment horizontal="left" vertical="center" indent="4"/>
    </xf>
    <xf numFmtId="189" fontId="5" fillId="0" borderId="31" xfId="24" applyNumberFormat="1" applyFont="1" applyBorder="1" applyAlignment="1">
      <alignment horizontal="center" vertical="center"/>
    </xf>
    <xf numFmtId="189" fontId="5" fillId="0" borderId="29" xfId="24"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13" borderId="23" xfId="0" applyFont="1" applyFill="1" applyBorder="1" applyAlignment="1">
      <alignment horizontal="center" vertical="center"/>
    </xf>
    <xf numFmtId="0" fontId="5" fillId="13" borderId="15" xfId="0" applyFont="1" applyFill="1" applyBorder="1" applyAlignment="1">
      <alignment horizontal="center" vertical="center"/>
    </xf>
    <xf numFmtId="0" fontId="5" fillId="13" borderId="26" xfId="0" applyFont="1" applyFill="1" applyBorder="1" applyAlignment="1">
      <alignment horizontal="center" vertical="center"/>
    </xf>
    <xf numFmtId="0" fontId="5" fillId="13" borderId="0" xfId="0" applyFont="1" applyFill="1" applyAlignment="1">
      <alignment horizontal="center" vertical="center"/>
    </xf>
    <xf numFmtId="0" fontId="104" fillId="0" borderId="0" xfId="0" applyFont="1" applyAlignment="1">
      <alignment horizontal="justify"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38" fontId="5" fillId="6" borderId="19" xfId="21" applyFont="1" applyFill="1" applyBorder="1" applyAlignment="1" applyProtection="1">
      <alignment horizontal="right" vertical="center"/>
      <protection locked="0"/>
    </xf>
    <xf numFmtId="38" fontId="5" fillId="6" borderId="21" xfId="21" applyFont="1" applyFill="1" applyBorder="1" applyAlignment="1" applyProtection="1">
      <alignment horizontal="right" vertical="center"/>
      <protection locked="0"/>
    </xf>
    <xf numFmtId="49" fontId="5" fillId="0" borderId="180" xfId="0" applyNumberFormat="1" applyFont="1" applyBorder="1" applyAlignment="1">
      <alignment horizontal="center" vertical="center"/>
    </xf>
    <xf numFmtId="49" fontId="5" fillId="0" borderId="20" xfId="0" applyNumberFormat="1" applyFont="1" applyBorder="1" applyAlignment="1">
      <alignment horizontal="center" vertical="center"/>
    </xf>
    <xf numFmtId="0" fontId="98" fillId="0" borderId="0" xfId="0" applyFont="1" applyAlignment="1">
      <alignment horizontal="left" vertical="center" indent="1"/>
    </xf>
    <xf numFmtId="189" fontId="5" fillId="13" borderId="23" xfId="24" applyNumberFormat="1" applyFont="1" applyFill="1" applyBorder="1" applyAlignment="1">
      <alignment horizontal="right" vertical="center"/>
    </xf>
    <xf numFmtId="189" fontId="5" fillId="13" borderId="15" xfId="24" applyNumberFormat="1" applyFont="1" applyFill="1" applyBorder="1" applyAlignment="1">
      <alignment horizontal="right" vertical="center"/>
    </xf>
    <xf numFmtId="189" fontId="5" fillId="13" borderId="24" xfId="24" applyNumberFormat="1" applyFont="1" applyFill="1" applyBorder="1" applyAlignment="1">
      <alignment horizontal="right" vertical="center"/>
    </xf>
    <xf numFmtId="189" fontId="5" fillId="13" borderId="26" xfId="24" applyNumberFormat="1" applyFont="1" applyFill="1" applyBorder="1" applyAlignment="1">
      <alignment horizontal="right" vertical="center"/>
    </xf>
    <xf numFmtId="189" fontId="5" fillId="13" borderId="0" xfId="24" applyNumberFormat="1" applyFont="1" applyFill="1" applyBorder="1" applyAlignment="1">
      <alignment horizontal="right" vertical="center"/>
    </xf>
    <xf numFmtId="189" fontId="5" fillId="13" borderId="27" xfId="24" applyNumberFormat="1" applyFont="1" applyFill="1" applyBorder="1" applyAlignment="1">
      <alignment horizontal="right" vertical="center"/>
    </xf>
    <xf numFmtId="49" fontId="5" fillId="0" borderId="1"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5" fillId="0" borderId="21" xfId="0" applyNumberFormat="1" applyFont="1" applyBorder="1" applyAlignment="1">
      <alignment horizontal="center" vertical="center"/>
    </xf>
    <xf numFmtId="49" fontId="5" fillId="0" borderId="19" xfId="0" applyNumberFormat="1" applyFont="1" applyBorder="1" applyAlignment="1">
      <alignment horizontal="left" vertical="center"/>
    </xf>
    <xf numFmtId="49" fontId="5" fillId="0" borderId="21"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8" xfId="0" applyNumberFormat="1" applyFont="1" applyBorder="1" applyAlignment="1">
      <alignment horizontal="left" vertical="center"/>
    </xf>
    <xf numFmtId="49" fontId="5" fillId="0" borderId="31" xfId="0" applyNumberFormat="1" applyFont="1" applyBorder="1" applyAlignment="1">
      <alignment horizontal="left" vertical="center"/>
    </xf>
    <xf numFmtId="49" fontId="5" fillId="0" borderId="29" xfId="0" applyNumberFormat="1" applyFont="1" applyBorder="1" applyAlignment="1">
      <alignment horizontal="left" vertical="center"/>
    </xf>
    <xf numFmtId="38" fontId="5" fillId="6" borderId="23" xfId="21" applyFont="1" applyFill="1" applyBorder="1" applyAlignment="1" applyProtection="1">
      <alignment horizontal="right" vertical="center"/>
      <protection locked="0"/>
    </xf>
    <xf numFmtId="38" fontId="5" fillId="6" borderId="15" xfId="21" applyFont="1" applyFill="1" applyBorder="1" applyAlignment="1" applyProtection="1">
      <alignment horizontal="right" vertical="center"/>
      <protection locked="0"/>
    </xf>
    <xf numFmtId="38" fontId="5" fillId="6" borderId="28" xfId="21" applyFont="1" applyFill="1" applyBorder="1" applyAlignment="1" applyProtection="1">
      <alignment horizontal="right" vertical="center"/>
      <protection locked="0"/>
    </xf>
    <xf numFmtId="38" fontId="5" fillId="6" borderId="31" xfId="21" applyFont="1" applyFill="1" applyBorder="1" applyAlignment="1" applyProtection="1">
      <alignment horizontal="right" vertical="center"/>
      <protection locked="0"/>
    </xf>
    <xf numFmtId="49" fontId="5" fillId="0" borderId="183" xfId="0" applyNumberFormat="1" applyFont="1" applyBorder="1" applyAlignment="1">
      <alignment horizontal="center" vertical="center"/>
    </xf>
    <xf numFmtId="49" fontId="5" fillId="0" borderId="184" xfId="0" applyNumberFormat="1" applyFont="1" applyBorder="1" applyAlignment="1">
      <alignment horizontal="center" vertical="center"/>
    </xf>
    <xf numFmtId="49" fontId="9" fillId="0" borderId="188" xfId="0" applyNumberFormat="1" applyFont="1" applyBorder="1" applyAlignment="1">
      <alignment horizontal="left" vertical="center" wrapText="1"/>
    </xf>
    <xf numFmtId="49" fontId="9" fillId="0" borderId="38"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38" fontId="9" fillId="6" borderId="188" xfId="21" applyFont="1" applyFill="1" applyBorder="1" applyAlignment="1" applyProtection="1">
      <alignment horizontal="right" vertical="center"/>
      <protection locked="0"/>
    </xf>
    <xf numFmtId="38" fontId="9" fillId="6" borderId="38" xfId="21" applyFont="1" applyFill="1" applyBorder="1" applyAlignment="1" applyProtection="1">
      <alignment horizontal="right" vertical="center"/>
      <protection locked="0"/>
    </xf>
    <xf numFmtId="49" fontId="9" fillId="0" borderId="280" xfId="0" applyNumberFormat="1" applyFont="1" applyBorder="1" applyAlignment="1">
      <alignment horizontal="center" vertical="center"/>
    </xf>
    <xf numFmtId="49" fontId="9" fillId="0" borderId="39" xfId="0" applyNumberFormat="1" applyFont="1" applyBorder="1" applyAlignment="1">
      <alignment horizontal="center" vertical="center"/>
    </xf>
    <xf numFmtId="0" fontId="98" fillId="0" borderId="0" xfId="0" applyFont="1" applyAlignment="1">
      <alignment horizontal="justify" vertical="center"/>
    </xf>
    <xf numFmtId="0" fontId="98" fillId="0" borderId="31" xfId="0" applyFont="1" applyBorder="1" applyAlignment="1">
      <alignment horizontal="justify" vertical="center"/>
    </xf>
    <xf numFmtId="0" fontId="101" fillId="0" borderId="1" xfId="0" applyFont="1" applyBorder="1" applyAlignment="1">
      <alignment horizontal="center" vertical="center"/>
    </xf>
    <xf numFmtId="0" fontId="101" fillId="0" borderId="23" xfId="0" applyFont="1" applyBorder="1" applyAlignment="1">
      <alignment horizontal="left" vertical="center" wrapText="1"/>
    </xf>
    <xf numFmtId="0" fontId="101" fillId="0" borderId="15"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1" fillId="0" borderId="28" xfId="0" applyFont="1" applyBorder="1" applyAlignment="1">
      <alignment horizontal="left" vertical="center" wrapText="1"/>
    </xf>
    <xf numFmtId="0" fontId="101" fillId="0" borderId="31" xfId="0" applyFont="1" applyBorder="1" applyAlignment="1">
      <alignment horizontal="left" vertical="center" wrapText="1"/>
    </xf>
    <xf numFmtId="0" fontId="101" fillId="0" borderId="29" xfId="0" applyFont="1" applyBorder="1" applyAlignment="1">
      <alignment horizontal="left" vertical="center" wrapText="1"/>
    </xf>
    <xf numFmtId="0" fontId="101" fillId="0" borderId="22" xfId="0" applyFont="1" applyBorder="1" applyAlignment="1">
      <alignment horizontal="center" vertical="center"/>
    </xf>
    <xf numFmtId="0" fontId="101" fillId="0" borderId="25" xfId="0" applyFont="1" applyBorder="1" applyAlignment="1">
      <alignment horizontal="center" vertical="center"/>
    </xf>
    <xf numFmtId="0" fontId="101" fillId="0" borderId="2" xfId="0" applyFont="1" applyBorder="1" applyAlignment="1">
      <alignment horizontal="center" vertical="center"/>
    </xf>
    <xf numFmtId="0" fontId="101" fillId="0" borderId="183" xfId="0" applyFont="1" applyBorder="1" applyAlignment="1">
      <alignment horizontal="center" vertical="center" wrapText="1"/>
    </xf>
    <xf numFmtId="0" fontId="101" fillId="0" borderId="24" xfId="0" applyFont="1" applyBorder="1" applyAlignment="1">
      <alignment horizontal="center" vertical="center" wrapText="1"/>
    </xf>
    <xf numFmtId="0" fontId="101" fillId="6" borderId="23" xfId="0" applyFont="1" applyFill="1" applyBorder="1" applyAlignment="1" applyProtection="1">
      <alignment horizontal="right" vertical="center"/>
      <protection locked="0"/>
    </xf>
    <xf numFmtId="0" fontId="101" fillId="6" borderId="24" xfId="0" applyFont="1" applyFill="1" applyBorder="1" applyAlignment="1" applyProtection="1">
      <alignment horizontal="right" vertical="center"/>
      <protection locked="0"/>
    </xf>
    <xf numFmtId="0" fontId="101" fillId="0" borderId="26" xfId="0" applyFont="1" applyBorder="1" applyAlignment="1">
      <alignment horizontal="center" vertical="center"/>
    </xf>
    <xf numFmtId="0" fontId="101" fillId="0" borderId="0" xfId="0" applyFont="1" applyAlignment="1">
      <alignment horizontal="center" vertical="center"/>
    </xf>
    <xf numFmtId="0" fontId="101" fillId="0" borderId="27" xfId="0" applyFont="1" applyBorder="1" applyAlignment="1">
      <alignment horizontal="center" vertical="center"/>
    </xf>
    <xf numFmtId="0" fontId="101" fillId="0" borderId="26" xfId="0" applyFont="1" applyBorder="1" applyAlignment="1">
      <alignment horizontal="left" vertical="center"/>
    </xf>
    <xf numFmtId="0" fontId="101" fillId="0" borderId="27" xfId="0" applyFont="1" applyBorder="1" applyAlignment="1">
      <alignment horizontal="left" vertical="center"/>
    </xf>
    <xf numFmtId="0" fontId="101" fillId="0" borderId="184" xfId="0" applyFont="1" applyBorder="1" applyAlignment="1">
      <alignment horizontal="center" vertical="center"/>
    </xf>
    <xf numFmtId="0" fontId="101" fillId="0" borderId="29" xfId="0" applyFont="1" applyBorder="1" applyAlignment="1">
      <alignment horizontal="center" vertical="center"/>
    </xf>
    <xf numFmtId="0" fontId="101" fillId="6" borderId="28" xfId="0" applyFont="1" applyFill="1" applyBorder="1" applyAlignment="1" applyProtection="1">
      <alignment horizontal="right" vertical="center"/>
      <protection locked="0"/>
    </xf>
    <xf numFmtId="0" fontId="101" fillId="6" borderId="29" xfId="0" applyFont="1" applyFill="1" applyBorder="1" applyAlignment="1" applyProtection="1">
      <alignment horizontal="right" vertical="center"/>
      <protection locked="0"/>
    </xf>
    <xf numFmtId="0" fontId="101" fillId="0" borderId="23" xfId="0" applyFont="1" applyBorder="1" applyAlignment="1">
      <alignment horizontal="left" vertical="center"/>
    </xf>
    <xf numFmtId="0" fontId="101" fillId="0" borderId="15" xfId="0" applyFont="1" applyBorder="1" applyAlignment="1">
      <alignment horizontal="left" vertical="center"/>
    </xf>
    <xf numFmtId="0" fontId="101" fillId="0" borderId="0" xfId="0" applyFont="1" applyAlignment="1">
      <alignment horizontal="left" vertical="center"/>
    </xf>
    <xf numFmtId="0" fontId="101" fillId="0" borderId="28" xfId="0" applyFont="1" applyBorder="1" applyAlignment="1">
      <alignment horizontal="left" vertical="center"/>
    </xf>
    <xf numFmtId="0" fontId="101" fillId="0" borderId="31" xfId="0" applyFont="1" applyBorder="1" applyAlignment="1">
      <alignment horizontal="left" vertical="center"/>
    </xf>
    <xf numFmtId="0" fontId="101" fillId="0" borderId="1" xfId="0" applyFont="1" applyBorder="1" applyAlignment="1">
      <alignment vertical="center" shrinkToFit="1"/>
    </xf>
    <xf numFmtId="0" fontId="101" fillId="0" borderId="19" xfId="0" applyFont="1" applyBorder="1" applyAlignment="1">
      <alignment horizontal="justify" vertical="center"/>
    </xf>
    <xf numFmtId="0" fontId="101" fillId="0" borderId="21" xfId="0" applyFont="1" applyBorder="1" applyAlignment="1">
      <alignment horizontal="justify" vertical="center"/>
    </xf>
    <xf numFmtId="0" fontId="101" fillId="0" borderId="20" xfId="0" applyFont="1" applyBorder="1" applyAlignment="1">
      <alignment horizontal="justify" vertical="center"/>
    </xf>
    <xf numFmtId="0" fontId="98" fillId="0" borderId="19" xfId="0" applyFont="1" applyBorder="1" applyAlignment="1">
      <alignment horizontal="center" vertical="center"/>
    </xf>
    <xf numFmtId="0" fontId="98" fillId="0" borderId="21" xfId="0" applyFont="1" applyBorder="1" applyAlignment="1">
      <alignment horizontal="center" vertical="center"/>
    </xf>
    <xf numFmtId="0" fontId="98" fillId="0" borderId="1" xfId="0" applyFont="1" applyBorder="1" applyAlignment="1">
      <alignment horizontal="center" vertical="center"/>
    </xf>
    <xf numFmtId="0" fontId="98" fillId="0" borderId="20" xfId="0" applyFont="1" applyBorder="1" applyAlignment="1">
      <alignment horizontal="center" vertical="center"/>
    </xf>
    <xf numFmtId="0" fontId="101" fillId="0" borderId="23" xfId="0" applyFont="1" applyBorder="1" applyAlignment="1">
      <alignment horizontal="left" vertical="top" wrapText="1"/>
    </xf>
    <xf numFmtId="0" fontId="101" fillId="0" borderId="15" xfId="0" applyFont="1" applyBorder="1" applyAlignment="1">
      <alignment horizontal="left" vertical="top" wrapText="1"/>
    </xf>
    <xf numFmtId="0" fontId="101" fillId="0" borderId="24" xfId="0" applyFont="1" applyBorder="1" applyAlignment="1">
      <alignment horizontal="left" vertical="top" wrapText="1"/>
    </xf>
    <xf numFmtId="0" fontId="101" fillId="0" borderId="26" xfId="0" applyFont="1" applyBorder="1" applyAlignment="1">
      <alignment horizontal="left" vertical="top" wrapText="1"/>
    </xf>
    <xf numFmtId="0" fontId="101" fillId="0" borderId="0" xfId="0" applyFont="1" applyAlignment="1">
      <alignment horizontal="left" vertical="top" wrapText="1"/>
    </xf>
    <xf numFmtId="0" fontId="101" fillId="0" borderId="27" xfId="0" applyFont="1" applyBorder="1" applyAlignment="1">
      <alignment horizontal="left" vertical="top" wrapText="1"/>
    </xf>
    <xf numFmtId="0" fontId="101" fillId="0" borderId="184" xfId="0" applyFont="1" applyBorder="1" applyAlignment="1">
      <alignment horizontal="center" vertical="center" shrinkToFit="1"/>
    </xf>
    <xf numFmtId="0" fontId="101" fillId="0" borderId="29" xfId="0" applyFont="1" applyBorder="1" applyAlignment="1">
      <alignment horizontal="center" vertical="center" shrinkToFit="1"/>
    </xf>
    <xf numFmtId="0" fontId="98" fillId="0" borderId="19" xfId="0" applyFont="1" applyBorder="1" applyAlignment="1">
      <alignment horizontal="left" vertical="center" wrapText="1"/>
    </xf>
    <xf numFmtId="0" fontId="98" fillId="0" borderId="21" xfId="0" applyFont="1" applyBorder="1" applyAlignment="1">
      <alignment horizontal="left" vertical="center" wrapText="1"/>
    </xf>
    <xf numFmtId="0" fontId="98" fillId="0" borderId="20" xfId="0" applyFont="1" applyBorder="1" applyAlignment="1">
      <alignment horizontal="left" vertical="center" wrapText="1"/>
    </xf>
    <xf numFmtId="181" fontId="5" fillId="6" borderId="19" xfId="0" applyNumberFormat="1" applyFont="1" applyFill="1" applyBorder="1" applyAlignment="1" applyProtection="1">
      <alignment horizontal="right" vertical="center"/>
      <protection locked="0"/>
    </xf>
    <xf numFmtId="181" fontId="5" fillId="6" borderId="182" xfId="0" applyNumberFormat="1" applyFont="1" applyFill="1" applyBorder="1" applyAlignment="1" applyProtection="1">
      <alignment horizontal="right" vertical="center"/>
      <protection locked="0"/>
    </xf>
    <xf numFmtId="0" fontId="98" fillId="0" borderId="23"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24" xfId="0" applyFont="1" applyBorder="1" applyAlignment="1">
      <alignment horizontal="left" vertical="center" shrinkToFit="1"/>
    </xf>
    <xf numFmtId="0" fontId="98" fillId="0" borderId="28" xfId="0" applyFont="1" applyBorder="1" applyAlignment="1">
      <alignment horizontal="left" vertical="center" shrinkToFit="1"/>
    </xf>
    <xf numFmtId="0" fontId="98" fillId="0" borderId="31" xfId="0" applyFont="1" applyBorder="1" applyAlignment="1">
      <alignment horizontal="left" vertical="center" shrinkToFit="1"/>
    </xf>
    <xf numFmtId="0" fontId="98" fillId="0" borderId="29" xfId="0" applyFont="1" applyBorder="1" applyAlignment="1">
      <alignment horizontal="left" vertical="center" shrinkToFit="1"/>
    </xf>
    <xf numFmtId="0" fontId="5" fillId="0" borderId="21" xfId="0" applyFont="1" applyBorder="1" applyAlignment="1">
      <alignment horizontal="center" vertical="center"/>
    </xf>
    <xf numFmtId="0" fontId="5" fillId="0" borderId="20" xfId="0" applyFont="1" applyBorder="1" applyAlignment="1">
      <alignment horizontal="center" vertical="center"/>
    </xf>
    <xf numFmtId="49" fontId="5" fillId="6" borderId="0" xfId="0" applyNumberFormat="1" applyFont="1" applyFill="1" applyAlignment="1" applyProtection="1">
      <alignment horizontal="center" vertical="center"/>
      <protection locked="0"/>
    </xf>
    <xf numFmtId="0" fontId="98" fillId="0" borderId="19" xfId="0" applyFont="1" applyBorder="1" applyAlignment="1">
      <alignment horizontal="left" vertical="center"/>
    </xf>
    <xf numFmtId="0" fontId="98" fillId="0" borderId="21" xfId="0" applyFont="1" applyBorder="1" applyAlignment="1">
      <alignment horizontal="left" vertical="center"/>
    </xf>
    <xf numFmtId="0" fontId="98" fillId="0" borderId="20" xfId="0" applyFont="1" applyBorder="1" applyAlignment="1">
      <alignment horizontal="left" vertical="center"/>
    </xf>
    <xf numFmtId="49" fontId="74"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38" fontId="5" fillId="6" borderId="1" xfId="21" applyFont="1" applyFill="1" applyBorder="1" applyAlignment="1" applyProtection="1">
      <alignment horizontal="right" vertical="center"/>
      <protection locked="0"/>
    </xf>
    <xf numFmtId="38" fontId="5" fillId="6" borderId="279" xfId="21" applyFont="1" applyFill="1" applyBorder="1" applyAlignment="1" applyProtection="1">
      <alignment horizontal="right" vertical="center"/>
      <protection locked="0"/>
    </xf>
    <xf numFmtId="49" fontId="5" fillId="0" borderId="1" xfId="0" applyNumberFormat="1" applyFont="1" applyBorder="1" applyAlignment="1">
      <alignment horizontal="left" vertical="center"/>
    </xf>
    <xf numFmtId="49" fontId="5" fillId="6" borderId="21" xfId="0" applyNumberFormat="1" applyFont="1" applyFill="1" applyBorder="1" applyAlignment="1" applyProtection="1">
      <alignment horizontal="center" vertical="center"/>
      <protection locked="0"/>
    </xf>
    <xf numFmtId="49" fontId="5" fillId="6" borderId="20" xfId="0" applyNumberFormat="1" applyFont="1" applyFill="1" applyBorder="1" applyAlignment="1" applyProtection="1">
      <alignment horizontal="center" vertical="center"/>
      <protection locked="0"/>
    </xf>
    <xf numFmtId="49" fontId="5" fillId="0" borderId="0" xfId="0" applyNumberFormat="1" applyFont="1" applyAlignment="1">
      <alignment horizontal="justify" vertical="center" wrapText="1"/>
    </xf>
    <xf numFmtId="49" fontId="9" fillId="6" borderId="31" xfId="0" applyNumberFormat="1" applyFont="1" applyFill="1" applyBorder="1" applyAlignment="1" applyProtection="1">
      <alignment horizontal="left" vertical="center" shrinkToFit="1"/>
      <protection locked="0"/>
    </xf>
    <xf numFmtId="49" fontId="5" fillId="0" borderId="0" xfId="0" applyNumberFormat="1" applyFont="1" applyAlignment="1">
      <alignment horizontal="left" vertical="center" wrapText="1"/>
    </xf>
    <xf numFmtId="49" fontId="9" fillId="6" borderId="21" xfId="0" applyNumberFormat="1" applyFont="1" applyFill="1" applyBorder="1" applyAlignment="1" applyProtection="1">
      <alignment horizontal="left" vertical="center" shrinkToFit="1"/>
      <protection locked="0"/>
    </xf>
    <xf numFmtId="49" fontId="5" fillId="0" borderId="0" xfId="0" applyNumberFormat="1" applyFont="1" applyAlignment="1">
      <alignment vertical="center" wrapText="1"/>
    </xf>
    <xf numFmtId="0" fontId="12" fillId="0" borderId="0" xfId="0" applyFont="1" applyAlignment="1">
      <alignment horizontal="left" vertical="top" wrapText="1"/>
    </xf>
    <xf numFmtId="0" fontId="12" fillId="0" borderId="0" xfId="0" applyFont="1" applyAlignment="1">
      <alignment horizontal="left" vertical="center" indent="2"/>
    </xf>
    <xf numFmtId="0" fontId="12" fillId="0" borderId="0" xfId="0" applyFont="1" applyAlignment="1">
      <alignment horizontal="justify" vertical="center"/>
    </xf>
    <xf numFmtId="0" fontId="12" fillId="0" borderId="15" xfId="0" applyFont="1" applyBorder="1" applyAlignment="1">
      <alignment horizontal="left" vertical="top" wrapText="1"/>
    </xf>
    <xf numFmtId="49" fontId="5" fillId="0" borderId="19" xfId="0" applyNumberFormat="1" applyFont="1" applyBorder="1" applyAlignment="1">
      <alignment horizontal="right" vertical="center"/>
    </xf>
    <xf numFmtId="49" fontId="5" fillId="0" borderId="21" xfId="0" applyNumberFormat="1" applyFont="1" applyBorder="1" applyAlignment="1">
      <alignment horizontal="right" vertical="center"/>
    </xf>
    <xf numFmtId="194" fontId="5" fillId="13" borderId="21" xfId="0" applyNumberFormat="1" applyFont="1" applyFill="1" applyBorder="1" applyAlignment="1">
      <alignment horizontal="right" vertical="center"/>
    </xf>
    <xf numFmtId="49" fontId="5" fillId="0" borderId="20" xfId="0" applyNumberFormat="1" applyFont="1" applyBorder="1" applyAlignment="1">
      <alignment horizontal="left" vertical="center" wrapText="1"/>
    </xf>
    <xf numFmtId="0" fontId="5" fillId="0" borderId="1" xfId="0" applyFont="1" applyBorder="1" applyAlignment="1">
      <alignment horizontal="left" vertical="center" wrapText="1"/>
    </xf>
    <xf numFmtId="181" fontId="5" fillId="6" borderId="21" xfId="0" applyNumberFormat="1" applyFont="1" applyFill="1" applyBorder="1" applyAlignment="1" applyProtection="1">
      <alignment horizontal="right" vertical="center"/>
      <protection locked="0"/>
    </xf>
    <xf numFmtId="49" fontId="5" fillId="0" borderId="180" xfId="0" applyNumberFormat="1" applyFont="1" applyBorder="1" applyAlignment="1">
      <alignment horizontal="left" vertical="center"/>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6" borderId="19" xfId="0" applyFont="1" applyFill="1" applyBorder="1" applyAlignment="1" applyProtection="1">
      <alignment horizontal="right" vertical="center" wrapText="1"/>
      <protection locked="0"/>
    </xf>
    <xf numFmtId="0" fontId="5" fillId="6" borderId="21" xfId="0" applyFont="1" applyFill="1" applyBorder="1" applyAlignment="1" applyProtection="1">
      <alignment horizontal="right" vertical="center" wrapText="1"/>
      <protection locked="0"/>
    </xf>
    <xf numFmtId="0" fontId="5" fillId="6" borderId="182" xfId="0" applyFont="1" applyFill="1" applyBorder="1" applyAlignment="1" applyProtection="1">
      <alignment horizontal="right" vertical="center" wrapText="1"/>
      <protection locked="0"/>
    </xf>
    <xf numFmtId="0" fontId="5" fillId="6" borderId="279" xfId="0" applyFont="1" applyFill="1" applyBorder="1" applyAlignment="1" applyProtection="1">
      <alignment horizontal="right" vertical="center" wrapText="1"/>
      <protection locked="0"/>
    </xf>
    <xf numFmtId="0" fontId="5" fillId="6" borderId="281" xfId="0" applyFont="1" applyFill="1" applyBorder="1" applyAlignment="1" applyProtection="1">
      <alignment horizontal="right" vertical="center" wrapText="1"/>
      <protection locked="0"/>
    </xf>
    <xf numFmtId="49" fontId="74" fillId="0" borderId="0" xfId="0" applyNumberFormat="1" applyFont="1" applyAlignment="1">
      <alignment horizontal="left" vertical="center" shrinkToFit="1"/>
    </xf>
    <xf numFmtId="49" fontId="74" fillId="6" borderId="17" xfId="0" applyNumberFormat="1" applyFont="1" applyFill="1" applyBorder="1" applyAlignment="1" applyProtection="1">
      <alignment horizontal="left" vertical="center" wrapText="1"/>
      <protection locked="0"/>
    </xf>
    <xf numFmtId="49" fontId="74" fillId="6" borderId="43" xfId="0" applyNumberFormat="1" applyFont="1" applyFill="1" applyBorder="1" applyAlignment="1" applyProtection="1">
      <alignment horizontal="left" vertical="center" wrapText="1"/>
      <protection locked="0"/>
    </xf>
    <xf numFmtId="49" fontId="10" fillId="0" borderId="0" xfId="0" applyNumberFormat="1" applyFont="1" applyAlignment="1">
      <alignment horizontal="left" vertical="top" wrapText="1" indent="1"/>
    </xf>
    <xf numFmtId="49" fontId="22" fillId="0" borderId="18" xfId="0" applyNumberFormat="1" applyFont="1" applyBorder="1" applyAlignment="1">
      <alignment horizontal="left" vertical="top" wrapText="1" indent="1"/>
    </xf>
    <xf numFmtId="49" fontId="74" fillId="6" borderId="17" xfId="0" applyNumberFormat="1" applyFont="1" applyFill="1" applyBorder="1" applyAlignment="1" applyProtection="1">
      <alignment horizontal="left" vertical="center" shrinkToFit="1"/>
      <protection locked="0"/>
    </xf>
    <xf numFmtId="0" fontId="5" fillId="0" borderId="19" xfId="0" applyFont="1" applyBorder="1" applyAlignment="1">
      <alignment horizontal="center" vertical="center"/>
    </xf>
    <xf numFmtId="49" fontId="8" fillId="6" borderId="0" xfId="0" applyNumberFormat="1" applyFont="1" applyFill="1" applyAlignment="1" applyProtection="1">
      <alignment vertical="center" wrapText="1"/>
      <protection locked="0"/>
    </xf>
    <xf numFmtId="49" fontId="8" fillId="0" borderId="0" xfId="0" applyNumberFormat="1" applyFont="1" applyAlignment="1">
      <alignment horizontal="left" vertical="center" wrapText="1"/>
    </xf>
    <xf numFmtId="0" fontId="11" fillId="0" borderId="0" xfId="18" applyFont="1" applyAlignment="1">
      <alignment horizontal="justify" vertical="center" wrapText="1"/>
    </xf>
    <xf numFmtId="0" fontId="11" fillId="0" borderId="22" xfId="18" applyFont="1" applyBorder="1" applyAlignment="1">
      <alignment horizontal="left" vertical="center" wrapText="1"/>
    </xf>
    <xf numFmtId="0" fontId="11" fillId="0" borderId="2" xfId="18" applyFont="1" applyBorder="1" applyAlignment="1">
      <alignment horizontal="left" vertical="center" wrapText="1"/>
    </xf>
    <xf numFmtId="0" fontId="22" fillId="0" borderId="15" xfId="18" applyFont="1" applyBorder="1" applyAlignment="1">
      <alignment horizontal="left" vertical="center" wrapText="1"/>
    </xf>
    <xf numFmtId="0" fontId="22" fillId="0" borderId="31" xfId="18" applyFont="1" applyBorder="1" applyAlignment="1">
      <alignment horizontal="left" vertical="center" wrapText="1"/>
    </xf>
    <xf numFmtId="0" fontId="11" fillId="0" borderId="1" xfId="18" applyFont="1" applyBorder="1" applyAlignment="1">
      <alignment horizontal="left" vertical="center" wrapText="1"/>
    </xf>
    <xf numFmtId="0" fontId="12" fillId="0" borderId="188" xfId="18" applyFont="1" applyBorder="1" applyAlignment="1">
      <alignment horizontal="center" vertical="center" wrapText="1"/>
    </xf>
    <xf numFmtId="0" fontId="12" fillId="0" borderId="38" xfId="18" applyFont="1" applyBorder="1" applyAlignment="1">
      <alignment horizontal="center" vertical="center" wrapText="1"/>
    </xf>
    <xf numFmtId="0" fontId="11" fillId="0" borderId="25" xfId="18" applyFont="1" applyBorder="1" applyAlignment="1">
      <alignment horizontal="left" vertical="center" wrapText="1"/>
    </xf>
    <xf numFmtId="0" fontId="22" fillId="0" borderId="0" xfId="18" applyFont="1" applyAlignment="1">
      <alignment horizontal="left" vertical="center" wrapText="1"/>
    </xf>
    <xf numFmtId="0" fontId="11" fillId="0" borderId="15" xfId="18" applyFont="1" applyBorder="1" applyAlignment="1">
      <alignment horizontal="left" vertical="center" shrinkToFit="1"/>
    </xf>
    <xf numFmtId="0" fontId="11" fillId="0" borderId="19" xfId="18" applyFont="1" applyBorder="1" applyAlignment="1">
      <alignment horizontal="left" vertical="center" wrapText="1"/>
    </xf>
    <xf numFmtId="0" fontId="11" fillId="0" borderId="21" xfId="18" applyFont="1" applyBorder="1" applyAlignment="1">
      <alignment horizontal="left" vertical="center" wrapText="1"/>
    </xf>
    <xf numFmtId="0" fontId="11" fillId="0" borderId="19" xfId="18" applyFont="1" applyBorder="1" applyAlignment="1">
      <alignment horizontal="center" vertical="center" wrapText="1"/>
    </xf>
    <xf numFmtId="0" fontId="11" fillId="0" borderId="20" xfId="18" applyFont="1" applyBorder="1" applyAlignment="1">
      <alignment horizontal="center" vertical="center" wrapText="1"/>
    </xf>
    <xf numFmtId="0" fontId="11" fillId="0" borderId="187" xfId="18" applyFont="1" applyBorder="1" applyAlignment="1">
      <alignment horizontal="left" vertical="center" wrapText="1" indent="1"/>
    </xf>
    <xf numFmtId="0" fontId="11" fillId="0" borderId="34" xfId="18" applyFont="1" applyBorder="1" applyAlignment="1">
      <alignment horizontal="left" vertical="center" wrapText="1" indent="1"/>
    </xf>
    <xf numFmtId="0" fontId="11" fillId="0" borderId="35" xfId="18" applyFont="1" applyBorder="1" applyAlignment="1">
      <alignment horizontal="left" vertical="center" wrapText="1" indent="1"/>
    </xf>
    <xf numFmtId="0" fontId="11" fillId="0" borderId="26" xfId="18" applyFont="1" applyBorder="1" applyAlignment="1">
      <alignment horizontal="left" vertical="center" wrapText="1" indent="1"/>
    </xf>
    <xf numFmtId="0" fontId="11" fillId="0" borderId="0" xfId="18" applyFont="1" applyAlignment="1">
      <alignment horizontal="left" vertical="center" wrapText="1" indent="1"/>
    </xf>
    <xf numFmtId="0" fontId="11" fillId="0" borderId="27" xfId="18" applyFont="1" applyBorder="1" applyAlignment="1">
      <alignment horizontal="left" vertical="center" wrapText="1" indent="1"/>
    </xf>
    <xf numFmtId="0" fontId="11" fillId="0" borderId="135" xfId="18" applyFont="1" applyBorder="1" applyAlignment="1">
      <alignment horizontal="center" vertical="center" wrapText="1"/>
    </xf>
    <xf numFmtId="0" fontId="11" fillId="0" borderId="64" xfId="18" applyFont="1" applyBorder="1" applyAlignment="1">
      <alignment horizontal="center" vertical="center" wrapText="1"/>
    </xf>
    <xf numFmtId="0" fontId="11" fillId="0" borderId="136" xfId="18" applyFont="1" applyBorder="1" applyAlignment="1">
      <alignment horizontal="center" vertical="center" wrapText="1"/>
    </xf>
    <xf numFmtId="0" fontId="11" fillId="0" borderId="25" xfId="18" applyFont="1" applyBorder="1" applyAlignment="1">
      <alignment vertical="center" wrapText="1"/>
    </xf>
    <xf numFmtId="0" fontId="7" fillId="0" borderId="25" xfId="18" applyFont="1" applyBorder="1" applyAlignment="1">
      <alignment vertical="center" wrapText="1"/>
    </xf>
    <xf numFmtId="0" fontId="5" fillId="0" borderId="0" xfId="18" applyFont="1" applyAlignment="1">
      <alignment horizontal="justify" vertical="center" wrapText="1"/>
    </xf>
    <xf numFmtId="0" fontId="8" fillId="0" borderId="0" xfId="18" applyFont="1" applyAlignment="1">
      <alignment horizontal="center" vertical="center" wrapText="1"/>
    </xf>
    <xf numFmtId="0" fontId="9" fillId="0" borderId="0" xfId="18" applyFont="1" applyAlignment="1">
      <alignment horizontal="right" vertical="center" wrapText="1"/>
    </xf>
    <xf numFmtId="0" fontId="10" fillId="0" borderId="18" xfId="18" applyFont="1" applyBorder="1" applyAlignment="1">
      <alignment horizontal="left" vertical="top" wrapText="1" indent="1"/>
    </xf>
    <xf numFmtId="0" fontId="7" fillId="0" borderId="18" xfId="18" applyFont="1" applyBorder="1" applyAlignment="1">
      <alignment horizontal="left" vertical="top" wrapText="1" indent="1"/>
    </xf>
    <xf numFmtId="0" fontId="11" fillId="0" borderId="1" xfId="18" applyFont="1" applyBorder="1" applyAlignment="1">
      <alignment horizontal="left" vertical="center" indent="1"/>
    </xf>
    <xf numFmtId="0" fontId="11" fillId="0" borderId="1" xfId="18" applyFont="1" applyBorder="1" applyAlignment="1">
      <alignment horizontal="left" vertical="center" wrapText="1" indent="1"/>
    </xf>
    <xf numFmtId="0" fontId="21" fillId="0" borderId="0" xfId="7" applyFont="1" applyAlignment="1">
      <alignment horizontal="left" vertical="center" shrinkToFit="1"/>
    </xf>
    <xf numFmtId="0" fontId="21" fillId="0" borderId="27" xfId="7" applyFont="1" applyBorder="1" applyAlignment="1">
      <alignment horizontal="left" vertical="center" shrinkToFit="1"/>
    </xf>
    <xf numFmtId="0" fontId="90" fillId="0" borderId="26" xfId="7" applyFont="1" applyBorder="1" applyAlignment="1">
      <alignment horizontal="left" vertical="top" wrapText="1"/>
    </xf>
    <xf numFmtId="0" fontId="90" fillId="0" borderId="0" xfId="7" applyFont="1" applyAlignment="1">
      <alignment horizontal="left" vertical="top" wrapText="1"/>
    </xf>
    <xf numFmtId="0" fontId="92" fillId="0" borderId="28" xfId="7" applyFont="1" applyBorder="1" applyAlignment="1">
      <alignment horizontal="left" vertical="top" wrapText="1" readingOrder="1"/>
    </xf>
    <xf numFmtId="0" fontId="92" fillId="0" borderId="31" xfId="7" applyFont="1" applyBorder="1" applyAlignment="1">
      <alignment horizontal="left" vertical="top" wrapText="1" readingOrder="1"/>
    </xf>
    <xf numFmtId="0" fontId="18" fillId="0" borderId="0" xfId="7" applyFont="1" applyAlignment="1">
      <alignment horizontal="center" vertical="center"/>
    </xf>
    <xf numFmtId="49" fontId="18" fillId="0" borderId="31" xfId="7" applyNumberFormat="1" applyFont="1" applyBorder="1" applyAlignment="1">
      <alignment horizontal="left" vertical="center"/>
    </xf>
    <xf numFmtId="49" fontId="18" fillId="0" borderId="21" xfId="7" applyNumberFormat="1" applyFont="1" applyBorder="1" applyAlignment="1">
      <alignment horizontal="left" vertical="center"/>
    </xf>
    <xf numFmtId="49" fontId="21" fillId="0" borderId="31" xfId="7" applyNumberFormat="1" applyFont="1" applyBorder="1" applyAlignment="1">
      <alignment horizontal="left" vertical="center"/>
    </xf>
    <xf numFmtId="0" fontId="21" fillId="0" borderId="0" xfId="7" applyFont="1" applyAlignment="1">
      <alignment horizontal="left" vertical="center"/>
    </xf>
    <xf numFmtId="0" fontId="101" fillId="0" borderId="0" xfId="18" applyFont="1" applyAlignment="1">
      <alignment horizontal="justify" vertical="center" wrapText="1"/>
    </xf>
    <xf numFmtId="0" fontId="102" fillId="0" borderId="19" xfId="18" applyFont="1" applyBorder="1" applyAlignment="1">
      <alignment horizontal="center" vertical="top" wrapText="1"/>
    </xf>
    <xf numFmtId="0" fontId="102" fillId="0" borderId="20" xfId="18" applyFont="1" applyBorder="1" applyAlignment="1">
      <alignment horizontal="center" vertical="top" wrapText="1"/>
    </xf>
    <xf numFmtId="0" fontId="102" fillId="0" borderId="0" xfId="18" applyFont="1" applyAlignment="1">
      <alignment horizontal="justify" vertical="center" wrapText="1"/>
    </xf>
    <xf numFmtId="0" fontId="102" fillId="0" borderId="0" xfId="18" applyFont="1" applyBorder="1" applyAlignment="1">
      <alignment horizontal="justify" vertical="center" wrapText="1"/>
    </xf>
    <xf numFmtId="0" fontId="102" fillId="0" borderId="1" xfId="18" applyFont="1" applyBorder="1" applyAlignment="1">
      <alignment horizontal="center" vertical="center" wrapText="1"/>
    </xf>
    <xf numFmtId="0" fontId="102" fillId="0" borderId="23" xfId="18" applyFont="1" applyBorder="1" applyAlignment="1">
      <alignment horizontal="center" vertical="center" wrapText="1"/>
    </xf>
    <xf numFmtId="0" fontId="102" fillId="0" borderId="24" xfId="18" applyFont="1" applyBorder="1" applyAlignment="1">
      <alignment horizontal="center" vertical="center" wrapText="1"/>
    </xf>
    <xf numFmtId="0" fontId="102" fillId="0" borderId="28" xfId="18" applyFont="1" applyBorder="1" applyAlignment="1">
      <alignment horizontal="center" vertical="center" wrapText="1"/>
    </xf>
    <xf numFmtId="0" fontId="102" fillId="0" borderId="29" xfId="18" applyFont="1" applyBorder="1" applyAlignment="1">
      <alignment horizontal="center" vertical="center" wrapText="1"/>
    </xf>
    <xf numFmtId="0" fontId="44" fillId="0" borderId="19" xfId="18" applyFont="1" applyBorder="1" applyAlignment="1">
      <alignment horizontal="center" vertical="center" wrapText="1"/>
    </xf>
    <xf numFmtId="0" fontId="44" fillId="0" borderId="21" xfId="18" applyFont="1" applyBorder="1" applyAlignment="1">
      <alignment horizontal="center" vertical="center" wrapText="1"/>
    </xf>
    <xf numFmtId="0" fontId="44" fillId="0" borderId="20" xfId="18" applyFont="1" applyBorder="1" applyAlignment="1">
      <alignment horizontal="center" vertical="center" wrapText="1"/>
    </xf>
    <xf numFmtId="0" fontId="44" fillId="0" borderId="22" xfId="18" applyFont="1" applyBorder="1" applyAlignment="1">
      <alignment horizontal="center" vertical="center" wrapText="1"/>
    </xf>
    <xf numFmtId="0" fontId="44" fillId="0" borderId="25" xfId="18" applyFont="1" applyBorder="1" applyAlignment="1">
      <alignment horizontal="center" vertical="center" wrapText="1"/>
    </xf>
    <xf numFmtId="0" fontId="98" fillId="0" borderId="0" xfId="18" applyFont="1" applyBorder="1" applyAlignment="1">
      <alignment horizontal="justify" vertical="center" wrapText="1"/>
    </xf>
    <xf numFmtId="0" fontId="44" fillId="0" borderId="2" xfId="18" applyFont="1" applyBorder="1" applyAlignment="1">
      <alignment horizontal="center" vertical="center" wrapText="1"/>
    </xf>
    <xf numFmtId="0" fontId="44" fillId="0" borderId="23" xfId="18" applyFont="1" applyBorder="1" applyAlignment="1">
      <alignment horizontal="left" vertical="center" wrapText="1"/>
    </xf>
    <xf numFmtId="0" fontId="44" fillId="0" borderId="15" xfId="18" applyFont="1" applyBorder="1" applyAlignment="1">
      <alignment horizontal="left" vertical="center" wrapText="1"/>
    </xf>
    <xf numFmtId="0" fontId="44" fillId="0" borderId="24" xfId="18" applyFont="1" applyBorder="1" applyAlignment="1">
      <alignment horizontal="left" vertical="center" wrapText="1"/>
    </xf>
    <xf numFmtId="0" fontId="44" fillId="0" borderId="26"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8" xfId="18" applyFont="1" applyBorder="1" applyAlignment="1">
      <alignment horizontal="left" vertical="center" wrapText="1"/>
    </xf>
    <xf numFmtId="0" fontId="44" fillId="0" borderId="31" xfId="18" applyFont="1" applyBorder="1" applyAlignment="1">
      <alignment horizontal="left" vertical="center" wrapText="1"/>
    </xf>
    <xf numFmtId="0" fontId="44" fillId="0" borderId="29" xfId="18" applyFont="1" applyBorder="1" applyAlignment="1">
      <alignment horizontal="left" vertical="center" wrapText="1"/>
    </xf>
    <xf numFmtId="0" fontId="98" fillId="0" borderId="0" xfId="18" applyFont="1" applyAlignment="1">
      <alignment horizontal="justify" vertical="center" wrapText="1"/>
    </xf>
    <xf numFmtId="0" fontId="101" fillId="0" borderId="22" xfId="18" applyFont="1" applyBorder="1" applyAlignment="1">
      <alignment horizontal="center" vertical="center" wrapText="1"/>
    </xf>
    <xf numFmtId="0" fontId="101" fillId="0" borderId="2" xfId="18" applyFont="1" applyBorder="1" applyAlignment="1">
      <alignment horizontal="center" vertical="center" wrapText="1"/>
    </xf>
    <xf numFmtId="0" fontId="44" fillId="0" borderId="27" xfId="18" applyFont="1" applyBorder="1" applyAlignment="1">
      <alignment horizontal="center" vertical="center" wrapText="1"/>
    </xf>
    <xf numFmtId="0" fontId="44" fillId="0" borderId="29" xfId="18" applyFont="1" applyBorder="1" applyAlignment="1">
      <alignment horizontal="center" vertical="center" wrapText="1"/>
    </xf>
    <xf numFmtId="0" fontId="44" fillId="0" borderId="26" xfId="18" applyFont="1" applyBorder="1" applyAlignment="1">
      <alignment horizontal="center" vertical="center" wrapText="1"/>
    </xf>
    <xf numFmtId="0" fontId="44" fillId="0" borderId="0" xfId="18" applyFont="1" applyBorder="1" applyAlignment="1">
      <alignment horizontal="center" vertical="center" wrapText="1"/>
    </xf>
    <xf numFmtId="0" fontId="44" fillId="0" borderId="28" xfId="18" applyFont="1" applyBorder="1" applyAlignment="1">
      <alignment horizontal="center" vertical="center" wrapText="1"/>
    </xf>
    <xf numFmtId="0" fontId="44" fillId="0" borderId="31" xfId="18" applyFont="1" applyBorder="1" applyAlignment="1">
      <alignment horizontal="center" vertical="center" wrapText="1"/>
    </xf>
    <xf numFmtId="0" fontId="44" fillId="0" borderId="15" xfId="18" applyFont="1" applyBorder="1" applyAlignment="1">
      <alignment horizontal="justify" vertical="center" wrapText="1"/>
    </xf>
    <xf numFmtId="0" fontId="44" fillId="0" borderId="23" xfId="18" applyFont="1" applyBorder="1" applyAlignment="1">
      <alignment horizontal="center" vertical="center" wrapText="1"/>
    </xf>
    <xf numFmtId="0" fontId="44" fillId="0" borderId="24" xfId="18" applyFont="1" applyBorder="1" applyAlignment="1">
      <alignment horizontal="justify" vertical="center" wrapText="1"/>
    </xf>
    <xf numFmtId="0" fontId="44" fillId="0" borderId="21" xfId="18" applyFont="1" applyBorder="1" applyAlignment="1">
      <alignment horizontal="justify" vertical="center" wrapText="1"/>
    </xf>
    <xf numFmtId="0" fontId="44" fillId="0" borderId="20" xfId="18" applyFont="1" applyBorder="1" applyAlignment="1">
      <alignment horizontal="justify" vertical="center" wrapText="1"/>
    </xf>
    <xf numFmtId="0" fontId="44" fillId="0" borderId="31" xfId="18" applyFont="1" applyBorder="1" applyAlignment="1">
      <alignment horizontal="justify" vertical="center" wrapText="1"/>
    </xf>
    <xf numFmtId="0" fontId="44" fillId="0" borderId="29" xfId="18" applyFont="1" applyBorder="1" applyAlignment="1">
      <alignment horizontal="justify" vertical="center" wrapText="1"/>
    </xf>
    <xf numFmtId="0" fontId="44" fillId="0" borderId="24" xfId="18" applyFont="1" applyBorder="1" applyAlignment="1">
      <alignment horizontal="center" vertical="center" wrapText="1"/>
    </xf>
    <xf numFmtId="0" fontId="44" fillId="0" borderId="0" xfId="18" applyFont="1" applyAlignment="1">
      <alignment horizontal="left" vertical="center" wrapText="1"/>
    </xf>
    <xf numFmtId="0" fontId="44" fillId="0" borderId="28" xfId="18" applyFont="1" applyBorder="1" applyAlignment="1">
      <alignment vertical="center" wrapText="1"/>
    </xf>
    <xf numFmtId="0" fontId="44" fillId="0" borderId="29" xfId="18" applyFont="1" applyBorder="1" applyAlignment="1">
      <alignment vertical="center" wrapText="1"/>
    </xf>
    <xf numFmtId="0" fontId="12" fillId="0" borderId="0" xfId="19" applyFont="1" applyBorder="1" applyAlignment="1">
      <alignment horizontal="left" vertical="center"/>
    </xf>
    <xf numFmtId="0" fontId="9" fillId="0" borderId="31" xfId="19" applyFont="1" applyBorder="1" applyAlignment="1">
      <alignment horizontal="center" vertical="center" wrapText="1"/>
    </xf>
    <xf numFmtId="49" fontId="9" fillId="0" borderId="31" xfId="19" applyNumberFormat="1" applyFont="1" applyBorder="1" applyAlignment="1">
      <alignment horizontal="left" vertical="center" wrapText="1"/>
    </xf>
    <xf numFmtId="0" fontId="44" fillId="0" borderId="1" xfId="18" applyFont="1" applyBorder="1" applyAlignment="1">
      <alignment horizontal="center" vertical="center" wrapText="1"/>
    </xf>
    <xf numFmtId="0" fontId="98" fillId="0" borderId="0" xfId="18" applyFont="1" applyBorder="1" applyAlignment="1">
      <alignment horizontal="left" vertical="center" wrapText="1"/>
    </xf>
    <xf numFmtId="0" fontId="44" fillId="0" borderId="23" xfId="18" applyFont="1" applyBorder="1" applyAlignment="1">
      <alignment horizontal="right" vertical="center" wrapText="1"/>
    </xf>
    <xf numFmtId="0" fontId="44" fillId="0" borderId="24" xfId="18" applyFont="1" applyBorder="1" applyAlignment="1">
      <alignment horizontal="right" vertical="center" wrapText="1"/>
    </xf>
    <xf numFmtId="0" fontId="44" fillId="0" borderId="26" xfId="18" applyFont="1" applyBorder="1" applyAlignment="1">
      <alignment horizontal="right" vertical="center" wrapText="1"/>
    </xf>
    <xf numFmtId="0" fontId="44" fillId="0" borderId="27" xfId="18" applyFont="1" applyBorder="1" applyAlignment="1">
      <alignment horizontal="right" vertical="center" wrapText="1"/>
    </xf>
    <xf numFmtId="0" fontId="44" fillId="0" borderId="28" xfId="18" applyFont="1" applyBorder="1" applyAlignment="1">
      <alignment horizontal="right" vertical="center" wrapText="1"/>
    </xf>
    <xf numFmtId="0" fontId="44" fillId="0" borderId="29" xfId="18" applyFont="1" applyBorder="1" applyAlignment="1">
      <alignment horizontal="right" vertical="center" wrapText="1"/>
    </xf>
    <xf numFmtId="0" fontId="44" fillId="0" borderId="19" xfId="18" applyFont="1" applyBorder="1" applyAlignment="1">
      <alignment horizontal="right" vertical="center" wrapText="1"/>
    </xf>
    <xf numFmtId="0" fontId="44" fillId="0" borderId="21" xfId="18" applyFont="1" applyBorder="1" applyAlignment="1">
      <alignment horizontal="right" vertical="center" wrapText="1"/>
    </xf>
    <xf numFmtId="0" fontId="98" fillId="0" borderId="0" xfId="18" applyFont="1" applyAlignment="1">
      <alignment horizontal="left" vertical="center" wrapText="1"/>
    </xf>
    <xf numFmtId="0" fontId="22" fillId="0" borderId="0" xfId="18" applyFont="1" applyAlignment="1">
      <alignment horizontal="left" vertical="center"/>
    </xf>
    <xf numFmtId="0" fontId="98" fillId="0" borderId="0" xfId="18" applyFont="1" applyAlignment="1">
      <alignment horizontal="left" vertical="center"/>
    </xf>
    <xf numFmtId="0" fontId="44" fillId="0" borderId="0" xfId="18" applyFont="1" applyAlignment="1">
      <alignment horizontal="right" vertical="center" wrapText="1"/>
    </xf>
    <xf numFmtId="0" fontId="98" fillId="0" borderId="0" xfId="18" applyFont="1" applyAlignment="1">
      <alignment horizontal="center" vertical="center" wrapText="1"/>
    </xf>
    <xf numFmtId="49" fontId="9" fillId="0" borderId="31" xfId="19" applyNumberFormat="1" applyFont="1" applyBorder="1" applyAlignment="1">
      <alignment horizontal="left" vertical="center"/>
    </xf>
    <xf numFmtId="0" fontId="9" fillId="0" borderId="31" xfId="19" applyFont="1" applyBorder="1" applyAlignment="1">
      <alignment horizontal="center" vertical="center"/>
    </xf>
    <xf numFmtId="0" fontId="98" fillId="0" borderId="19" xfId="18" applyFont="1" applyBorder="1" applyAlignment="1">
      <alignment horizontal="center" vertical="center" wrapText="1"/>
    </xf>
    <xf numFmtId="0" fontId="98" fillId="0" borderId="20" xfId="18" applyFont="1" applyBorder="1" applyAlignment="1">
      <alignment horizontal="center" vertical="center" wrapText="1"/>
    </xf>
    <xf numFmtId="0" fontId="98" fillId="0" borderId="19" xfId="18" applyFont="1" applyBorder="1" applyAlignment="1">
      <alignment horizontal="right" vertical="center" wrapText="1"/>
    </xf>
    <xf numFmtId="0" fontId="98" fillId="0" borderId="20" xfId="18" applyFont="1" applyBorder="1" applyAlignment="1">
      <alignment horizontal="right" vertical="center" wrapText="1"/>
    </xf>
    <xf numFmtId="0" fontId="44" fillId="0" borderId="1" xfId="18" applyFont="1" applyBorder="1" applyAlignment="1">
      <alignment horizontal="right" wrapText="1"/>
    </xf>
    <xf numFmtId="0" fontId="22" fillId="0" borderId="1" xfId="0" applyFont="1" applyBorder="1" applyAlignment="1">
      <alignment horizontal="left" vertical="center"/>
    </xf>
    <xf numFmtId="0" fontId="22" fillId="0" borderId="21" xfId="0" applyFont="1" applyBorder="1" applyAlignment="1">
      <alignment horizontal="center"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20" xfId="0" applyFont="1" applyBorder="1" applyAlignment="1">
      <alignment horizontal="left" vertical="center"/>
    </xf>
    <xf numFmtId="0" fontId="22" fillId="0" borderId="1" xfId="0" applyFont="1" applyBorder="1" applyAlignment="1">
      <alignment horizontal="center" vertical="center"/>
    </xf>
    <xf numFmtId="0" fontId="22" fillId="0" borderId="31" xfId="0" applyFont="1" applyBorder="1" applyAlignment="1">
      <alignment horizontal="left" vertical="center"/>
    </xf>
    <xf numFmtId="0" fontId="22" fillId="0" borderId="31" xfId="0" applyFont="1" applyBorder="1" applyAlignment="1">
      <alignment horizontal="center" vertical="center"/>
    </xf>
    <xf numFmtId="0" fontId="74" fillId="0" borderId="0" xfId="0" applyFont="1" applyAlignment="1">
      <alignment horizontal="center" vertical="center"/>
    </xf>
    <xf numFmtId="49" fontId="180" fillId="0" borderId="23" xfId="18" applyNumberFormat="1" applyFont="1" applyBorder="1" applyAlignment="1">
      <alignment horizontal="center" vertical="center" wrapText="1"/>
    </xf>
    <xf numFmtId="49" fontId="180" fillId="0" borderId="24" xfId="18" applyNumberFormat="1" applyFont="1" applyBorder="1" applyAlignment="1">
      <alignment horizontal="center" vertical="center" wrapText="1"/>
    </xf>
    <xf numFmtId="49" fontId="180" fillId="0" borderId="26" xfId="18" applyNumberFormat="1" applyFont="1" applyBorder="1" applyAlignment="1">
      <alignment horizontal="center" vertical="center" wrapText="1"/>
    </xf>
    <xf numFmtId="49" fontId="180" fillId="0" borderId="27" xfId="18" applyNumberFormat="1" applyFont="1" applyBorder="1" applyAlignment="1">
      <alignment horizontal="center" vertical="center" wrapText="1"/>
    </xf>
    <xf numFmtId="49" fontId="180" fillId="0" borderId="28" xfId="18" applyNumberFormat="1" applyFont="1" applyBorder="1" applyAlignment="1">
      <alignment horizontal="center" vertical="center" wrapText="1"/>
    </xf>
    <xf numFmtId="49" fontId="180" fillId="0" borderId="29" xfId="18" applyNumberFormat="1" applyFont="1" applyBorder="1" applyAlignment="1">
      <alignment horizontal="center" vertical="center" wrapText="1"/>
    </xf>
    <xf numFmtId="49" fontId="180" fillId="0" borderId="22" xfId="18" applyNumberFormat="1" applyFont="1" applyBorder="1" applyAlignment="1">
      <alignment horizontal="center" vertical="center" wrapText="1"/>
    </xf>
    <xf numFmtId="49" fontId="180" fillId="0" borderId="25" xfId="18" applyNumberFormat="1" applyFont="1" applyBorder="1" applyAlignment="1">
      <alignment horizontal="center" vertical="center" wrapText="1"/>
    </xf>
    <xf numFmtId="49" fontId="180" fillId="0" borderId="2" xfId="18" applyNumberFormat="1" applyFont="1" applyBorder="1" applyAlignment="1">
      <alignment horizontal="center" vertical="center" wrapText="1"/>
    </xf>
    <xf numFmtId="49" fontId="180" fillId="0" borderId="31" xfId="18" applyNumberFormat="1" applyFont="1" applyBorder="1" applyAlignment="1">
      <alignment horizontal="left" vertical="center"/>
    </xf>
    <xf numFmtId="49" fontId="180" fillId="0" borderId="15" xfId="18" applyNumberFormat="1" applyFont="1" applyBorder="1" applyAlignment="1">
      <alignment horizontal="justify" vertical="center" wrapText="1"/>
    </xf>
    <xf numFmtId="49" fontId="180" fillId="0" borderId="0" xfId="18" applyNumberFormat="1" applyFont="1" applyAlignment="1">
      <alignment horizontal="justify" vertical="center" wrapText="1"/>
    </xf>
    <xf numFmtId="49" fontId="183" fillId="0" borderId="19" xfId="18" applyNumberFormat="1" applyFont="1" applyBorder="1" applyAlignment="1">
      <alignment horizontal="center" vertical="center" wrapText="1"/>
    </xf>
    <xf numFmtId="49" fontId="183" fillId="0" borderId="20" xfId="18" applyNumberFormat="1" applyFont="1" applyBorder="1" applyAlignment="1">
      <alignment horizontal="center" vertical="center" wrapText="1"/>
    </xf>
    <xf numFmtId="49" fontId="180" fillId="0" borderId="19" xfId="18" applyNumberFormat="1" applyFont="1" applyBorder="1" applyAlignment="1">
      <alignment horizontal="center" vertical="center" wrapText="1"/>
    </xf>
    <xf numFmtId="49" fontId="180" fillId="0" borderId="20" xfId="18" applyNumberFormat="1" applyFont="1" applyBorder="1" applyAlignment="1">
      <alignment horizontal="center" vertical="center" wrapText="1"/>
    </xf>
    <xf numFmtId="49" fontId="183" fillId="0" borderId="21" xfId="18" applyNumberFormat="1" applyFont="1" applyBorder="1" applyAlignment="1">
      <alignment horizontal="center" vertical="center" wrapText="1"/>
    </xf>
    <xf numFmtId="49" fontId="180" fillId="0" borderId="21" xfId="18" applyNumberFormat="1" applyFont="1" applyBorder="1" applyAlignment="1">
      <alignment horizontal="center" vertical="center" wrapText="1"/>
    </xf>
    <xf numFmtId="49" fontId="180" fillId="0" borderId="19" xfId="18" applyNumberFormat="1" applyFont="1" applyBorder="1" applyAlignment="1">
      <alignment horizontal="left" vertical="center" wrapText="1"/>
    </xf>
    <xf numFmtId="49" fontId="180" fillId="0" borderId="20" xfId="18" applyNumberFormat="1" applyFont="1" applyBorder="1" applyAlignment="1">
      <alignment horizontal="left" vertical="center" wrapText="1"/>
    </xf>
    <xf numFmtId="49" fontId="180" fillId="0" borderId="21" xfId="18" applyNumberFormat="1" applyFont="1" applyBorder="1" applyAlignment="1">
      <alignment horizontal="left" vertical="center" wrapText="1"/>
    </xf>
    <xf numFmtId="49" fontId="180" fillId="0" borderId="15" xfId="18" applyNumberFormat="1" applyFont="1" applyBorder="1" applyAlignment="1">
      <alignment horizontal="left" vertical="center" shrinkToFit="1"/>
    </xf>
    <xf numFmtId="49" fontId="177" fillId="0" borderId="0" xfId="18" applyNumberFormat="1" applyFont="1" applyAlignment="1">
      <alignment horizontal="justify" vertical="center" wrapText="1"/>
    </xf>
    <xf numFmtId="49" fontId="178" fillId="0" borderId="0" xfId="18" applyNumberFormat="1" applyFont="1" applyAlignment="1">
      <alignment horizontal="center" vertical="center" wrapText="1"/>
    </xf>
    <xf numFmtId="49" fontId="173" fillId="0" borderId="0" xfId="18" applyNumberFormat="1" applyFont="1" applyAlignment="1">
      <alignment horizontal="right" vertical="center" wrapText="1"/>
    </xf>
    <xf numFmtId="49" fontId="179" fillId="0" borderId="18" xfId="18" applyNumberFormat="1" applyFont="1" applyBorder="1" applyAlignment="1">
      <alignment horizontal="left" vertical="top" wrapText="1" indent="1"/>
    </xf>
    <xf numFmtId="0" fontId="2" fillId="0" borderId="15" xfId="0" applyFont="1" applyBorder="1" applyAlignment="1">
      <alignment horizontal="center" vertical="center"/>
    </xf>
    <xf numFmtId="0" fontId="35" fillId="0" borderId="31" xfId="0" applyFont="1" applyBorder="1" applyAlignment="1">
      <alignment horizontal="center" vertical="center"/>
    </xf>
    <xf numFmtId="182" fontId="2" fillId="0" borderId="31" xfId="0" applyNumberFormat="1" applyFont="1" applyBorder="1" applyAlignment="1">
      <alignment horizontal="center" vertical="center" wrapText="1"/>
    </xf>
    <xf numFmtId="0" fontId="35" fillId="0" borderId="21" xfId="0" applyFont="1" applyBorder="1" applyAlignment="1">
      <alignment horizontal="center" vertical="center"/>
    </xf>
    <xf numFmtId="0" fontId="39" fillId="0" borderId="0" xfId="0" applyFont="1" applyAlignment="1">
      <alignment horizontal="center" vertical="center"/>
    </xf>
    <xf numFmtId="0" fontId="2" fillId="0" borderId="31" xfId="0" applyFont="1" applyBorder="1" applyAlignment="1">
      <alignment horizontal="center" vertical="center" wrapText="1"/>
    </xf>
    <xf numFmtId="49" fontId="2" fillId="0" borderId="21" xfId="0" applyNumberFormat="1" applyFont="1" applyBorder="1" applyAlignment="1">
      <alignment horizontal="center" vertical="center"/>
    </xf>
    <xf numFmtId="0" fontId="2" fillId="0" borderId="23" xfId="0" applyFont="1" applyBorder="1" applyAlignment="1">
      <alignment horizontal="left" vertical="top"/>
    </xf>
    <xf numFmtId="0" fontId="2" fillId="0" borderId="24" xfId="0" applyFont="1" applyBorder="1" applyAlignment="1">
      <alignment horizontal="center" vertical="center"/>
    </xf>
    <xf numFmtId="0" fontId="102" fillId="0" borderId="15" xfId="0" applyFont="1" applyBorder="1" applyAlignment="1">
      <alignment horizontal="justify" vertical="center"/>
    </xf>
    <xf numFmtId="0" fontId="102" fillId="0" borderId="31" xfId="0" applyFont="1" applyBorder="1" applyAlignment="1">
      <alignment horizontal="justify" vertical="center"/>
    </xf>
    <xf numFmtId="0" fontId="101" fillId="0" borderId="1" xfId="0" applyFont="1" applyBorder="1" applyAlignment="1">
      <alignment horizontal="center" vertical="center" wrapText="1"/>
    </xf>
    <xf numFmtId="0" fontId="101" fillId="0" borderId="1" xfId="0" applyFont="1" applyBorder="1" applyAlignment="1">
      <alignment horizontal="left" vertical="center" shrinkToFit="1"/>
    </xf>
    <xf numFmtId="0" fontId="101" fillId="6" borderId="19" xfId="0" applyFont="1" applyFill="1" applyBorder="1" applyAlignment="1" applyProtection="1">
      <alignment horizontal="right" vertical="center" shrinkToFit="1"/>
      <protection locked="0"/>
    </xf>
    <xf numFmtId="0" fontId="101" fillId="6" borderId="21" xfId="0" applyFont="1" applyFill="1" applyBorder="1" applyAlignment="1" applyProtection="1">
      <alignment horizontal="right" vertical="center" shrinkToFit="1"/>
      <protection locked="0"/>
    </xf>
    <xf numFmtId="0" fontId="101" fillId="0" borderId="19" xfId="0" applyFont="1" applyBorder="1" applyAlignment="1">
      <alignment horizontal="left" vertical="center" shrinkToFit="1"/>
    </xf>
    <xf numFmtId="0" fontId="101" fillId="0" borderId="21" xfId="0" applyFont="1" applyBorder="1" applyAlignment="1">
      <alignment horizontal="left" vertical="center" shrinkToFit="1"/>
    </xf>
    <xf numFmtId="0" fontId="101" fillId="6" borderId="19" xfId="0" applyFont="1" applyFill="1" applyBorder="1" applyAlignment="1" applyProtection="1">
      <alignment horizontal="right" vertical="center"/>
      <protection locked="0"/>
    </xf>
    <xf numFmtId="0" fontId="101" fillId="6" borderId="182" xfId="0" applyFont="1" applyFill="1" applyBorder="1" applyAlignment="1" applyProtection="1">
      <alignment horizontal="right" vertical="center"/>
      <protection locked="0"/>
    </xf>
    <xf numFmtId="0" fontId="101" fillId="0" borderId="19" xfId="0" applyFont="1" applyBorder="1" applyAlignment="1">
      <alignment vertical="center" shrinkToFit="1"/>
    </xf>
    <xf numFmtId="0" fontId="101" fillId="0" borderId="21" xfId="0" applyFont="1" applyBorder="1" applyAlignment="1">
      <alignment vertical="center" shrinkToFit="1"/>
    </xf>
    <xf numFmtId="0" fontId="101" fillId="13" borderId="26" xfId="0" applyFont="1" applyFill="1" applyBorder="1" applyAlignment="1" applyProtection="1">
      <alignment horizontal="right" vertical="center"/>
      <protection locked="0"/>
    </xf>
    <xf numFmtId="0" fontId="101" fillId="13" borderId="27" xfId="0" applyFont="1" applyFill="1" applyBorder="1" applyAlignment="1" applyProtection="1">
      <alignment horizontal="right" vertical="center"/>
      <protection locked="0"/>
    </xf>
    <xf numFmtId="0" fontId="101" fillId="0" borderId="26" xfId="0" applyFont="1" applyBorder="1" applyAlignment="1">
      <alignment horizontal="center" vertical="center" wrapText="1"/>
    </xf>
    <xf numFmtId="0" fontId="101" fillId="0" borderId="0" xfId="0" applyFont="1" applyAlignment="1">
      <alignment horizontal="center" vertical="center" wrapText="1"/>
    </xf>
    <xf numFmtId="0" fontId="101" fillId="0" borderId="27" xfId="0" applyFont="1" applyBorder="1" applyAlignment="1">
      <alignment horizontal="center" vertical="center" wrapText="1"/>
    </xf>
    <xf numFmtId="0" fontId="101" fillId="13" borderId="0" xfId="0" applyFont="1" applyFill="1" applyAlignment="1" applyProtection="1">
      <alignment horizontal="right" vertical="center"/>
      <protection locked="0"/>
    </xf>
    <xf numFmtId="0" fontId="101" fillId="0" borderId="28" xfId="0" applyFont="1" applyBorder="1" applyAlignment="1">
      <alignment horizontal="center" vertical="center"/>
    </xf>
    <xf numFmtId="0" fontId="101" fillId="0" borderId="31" xfId="0" applyFont="1" applyBorder="1" applyAlignment="1">
      <alignment horizontal="center" vertical="center"/>
    </xf>
    <xf numFmtId="0" fontId="101" fillId="13" borderId="28" xfId="0" applyFont="1" applyFill="1" applyBorder="1" applyAlignment="1" applyProtection="1">
      <alignment horizontal="right" vertical="center"/>
      <protection locked="0"/>
    </xf>
    <xf numFmtId="0" fontId="101" fillId="13" borderId="29" xfId="0" applyFont="1" applyFill="1" applyBorder="1" applyAlignment="1" applyProtection="1">
      <alignment horizontal="right" vertical="center"/>
      <protection locked="0"/>
    </xf>
    <xf numFmtId="0" fontId="101" fillId="13" borderId="31" xfId="0" applyFont="1" applyFill="1" applyBorder="1" applyAlignment="1" applyProtection="1">
      <alignment horizontal="right" vertical="center"/>
      <protection locked="0"/>
    </xf>
    <xf numFmtId="0" fontId="101" fillId="0" borderId="29" xfId="0" applyFont="1" applyBorder="1" applyAlignment="1">
      <alignment horizontal="left" vertical="center"/>
    </xf>
    <xf numFmtId="0" fontId="101" fillId="0" borderId="23" xfId="0" applyFont="1" applyBorder="1" applyAlignment="1">
      <alignment horizontal="center" vertical="center" wrapText="1"/>
    </xf>
    <xf numFmtId="0" fontId="101" fillId="0" borderId="28"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wrapText="1"/>
    </xf>
    <xf numFmtId="0" fontId="44" fillId="0" borderId="27" xfId="0" applyFont="1" applyBorder="1" applyAlignment="1">
      <alignment horizontal="left" vertical="center" wrapText="1"/>
    </xf>
    <xf numFmtId="0" fontId="44" fillId="0" borderId="31" xfId="0" applyFont="1" applyBorder="1" applyAlignment="1">
      <alignment horizontal="left" vertical="center" wrapText="1"/>
    </xf>
    <xf numFmtId="0" fontId="44" fillId="0" borderId="29" xfId="0" applyFont="1" applyBorder="1" applyAlignment="1">
      <alignment horizontal="left" vertical="center" wrapText="1"/>
    </xf>
    <xf numFmtId="0" fontId="101" fillId="0" borderId="151" xfId="0" applyFont="1" applyBorder="1" applyAlignment="1">
      <alignment horizontal="center" vertical="center" wrapText="1"/>
    </xf>
    <xf numFmtId="0" fontId="101" fillId="0" borderId="152" xfId="0" applyFont="1" applyBorder="1" applyAlignment="1">
      <alignment horizontal="center" vertical="center" wrapText="1"/>
    </xf>
    <xf numFmtId="0" fontId="101" fillId="0" borderId="153" xfId="0" applyFont="1" applyBorder="1" applyAlignment="1">
      <alignment horizontal="center" vertical="center" wrapText="1"/>
    </xf>
    <xf numFmtId="0" fontId="101" fillId="0" borderId="23" xfId="0" applyFont="1" applyBorder="1" applyAlignment="1">
      <alignment horizontal="center" vertical="center"/>
    </xf>
    <xf numFmtId="0" fontId="101" fillId="0" borderId="15" xfId="0" applyFont="1" applyBorder="1" applyAlignment="1">
      <alignment horizontal="center" vertical="center"/>
    </xf>
    <xf numFmtId="0" fontId="101" fillId="0" borderId="24" xfId="0" applyFont="1" applyBorder="1" applyAlignment="1">
      <alignment horizontal="center" vertical="center"/>
    </xf>
    <xf numFmtId="0" fontId="101" fillId="0" borderId="23" xfId="0" applyFont="1" applyBorder="1" applyAlignment="1">
      <alignment horizontal="right" vertical="center"/>
    </xf>
    <xf numFmtId="0" fontId="101" fillId="0" borderId="24" xfId="0" applyFont="1" applyBorder="1" applyAlignment="1">
      <alignment horizontal="right" vertical="center"/>
    </xf>
    <xf numFmtId="0" fontId="101" fillId="0" borderId="160" xfId="0" applyFont="1" applyBorder="1" applyAlignment="1">
      <alignment horizontal="center" vertical="center"/>
    </xf>
    <xf numFmtId="0" fontId="101" fillId="0" borderId="161" xfId="0" applyFont="1" applyBorder="1" applyAlignment="1">
      <alignment horizontal="center" vertical="center"/>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13" borderId="160" xfId="0" applyFont="1" applyFill="1" applyBorder="1" applyAlignment="1" applyProtection="1">
      <alignment horizontal="right" vertical="center"/>
      <protection locked="0"/>
    </xf>
    <xf numFmtId="0" fontId="101" fillId="13" borderId="161" xfId="0" applyFont="1" applyFill="1" applyBorder="1" applyAlignment="1" applyProtection="1">
      <alignment horizontal="right" vertical="center"/>
      <protection locked="0"/>
    </xf>
    <xf numFmtId="0" fontId="99" fillId="0" borderId="19" xfId="0" applyFont="1" applyBorder="1" applyAlignment="1">
      <alignment horizontal="center" vertical="center" wrapText="1"/>
    </xf>
    <xf numFmtId="0" fontId="99" fillId="0" borderId="20" xfId="0" applyFont="1" applyBorder="1" applyAlignment="1">
      <alignment horizontal="center" vertical="center" wrapText="1"/>
    </xf>
    <xf numFmtId="0" fontId="98" fillId="6" borderId="19" xfId="0" applyFont="1" applyFill="1" applyBorder="1" applyAlignment="1" applyProtection="1">
      <alignment horizontal="right" vertical="center"/>
      <protection locked="0"/>
    </xf>
    <xf numFmtId="0" fontId="98" fillId="6" borderId="21" xfId="0" applyFont="1" applyFill="1" applyBorder="1" applyAlignment="1" applyProtection="1">
      <alignment horizontal="right" vertical="center"/>
      <protection locked="0"/>
    </xf>
    <xf numFmtId="0" fontId="98" fillId="6" borderId="182" xfId="0" applyFont="1" applyFill="1" applyBorder="1" applyAlignment="1" applyProtection="1">
      <alignment horizontal="right" vertical="center"/>
      <protection locked="0"/>
    </xf>
    <xf numFmtId="0" fontId="98" fillId="0" borderId="180" xfId="0" applyFont="1" applyBorder="1" applyAlignment="1">
      <alignment horizontal="center" vertical="center"/>
    </xf>
    <xf numFmtId="49" fontId="5" fillId="6" borderId="0" xfId="0" applyNumberFormat="1" applyFont="1" applyFill="1" applyAlignment="1">
      <alignment horizontal="center" vertical="center"/>
    </xf>
    <xf numFmtId="49" fontId="5" fillId="6" borderId="31" xfId="0" applyNumberFormat="1" applyFont="1" applyFill="1" applyBorder="1" applyAlignment="1" applyProtection="1">
      <alignment horizontal="left" vertical="center" wrapText="1"/>
      <protection locked="0"/>
    </xf>
    <xf numFmtId="49" fontId="94" fillId="6" borderId="31" xfId="0" applyNumberFormat="1" applyFont="1" applyFill="1" applyBorder="1" applyAlignment="1">
      <alignment horizontal="left" vertical="center" wrapText="1"/>
    </xf>
    <xf numFmtId="49" fontId="5" fillId="6" borderId="21" xfId="0" applyNumberFormat="1" applyFont="1" applyFill="1" applyBorder="1" applyAlignment="1" applyProtection="1">
      <alignment horizontal="left" vertical="center" wrapText="1"/>
      <protection locked="0"/>
    </xf>
    <xf numFmtId="49" fontId="94" fillId="6" borderId="21" xfId="0" applyNumberFormat="1" applyFont="1" applyFill="1" applyBorder="1" applyAlignment="1">
      <alignment vertical="center" wrapText="1"/>
    </xf>
    <xf numFmtId="49" fontId="5" fillId="6" borderId="31" xfId="0" applyNumberFormat="1" applyFont="1" applyFill="1" applyBorder="1" applyAlignment="1" applyProtection="1">
      <alignment horizontal="left" vertical="center" shrinkToFit="1"/>
      <protection locked="0"/>
    </xf>
    <xf numFmtId="0" fontId="5" fillId="0" borderId="23" xfId="0" applyFont="1" applyBorder="1" applyAlignment="1">
      <alignment horizontal="left" vertical="center" wrapText="1"/>
    </xf>
    <xf numFmtId="0" fontId="5" fillId="0" borderId="15" xfId="0" applyFont="1" applyBorder="1" applyAlignment="1">
      <alignment horizontal="left" vertical="center" wrapText="1"/>
    </xf>
    <xf numFmtId="0" fontId="5" fillId="0" borderId="24" xfId="0" applyFont="1" applyBorder="1" applyAlignment="1">
      <alignment horizontal="left" vertical="center" wrapText="1"/>
    </xf>
    <xf numFmtId="0" fontId="5" fillId="0" borderId="28" xfId="0" applyFont="1" applyBorder="1" applyAlignment="1">
      <alignment horizontal="left" vertic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15" xfId="0" applyFont="1" applyBorder="1" applyAlignment="1">
      <alignment horizontal="center" vertical="center"/>
    </xf>
    <xf numFmtId="0" fontId="5" fillId="0" borderId="31"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9" fillId="0" borderId="0" xfId="0" applyFont="1" applyAlignment="1">
      <alignment horizontal="right" vertical="center"/>
    </xf>
    <xf numFmtId="0" fontId="74" fillId="0" borderId="31" xfId="0" applyFont="1" applyBorder="1" applyAlignment="1">
      <alignment horizontal="center" vertical="center" shrinkToFit="1"/>
    </xf>
    <xf numFmtId="49" fontId="74" fillId="0" borderId="21" xfId="0" applyNumberFormat="1" applyFont="1" applyBorder="1" applyAlignment="1">
      <alignment horizontal="center" vertical="center" shrinkToFit="1"/>
    </xf>
    <xf numFmtId="0" fontId="9" fillId="0" borderId="31" xfId="0" applyFont="1" applyBorder="1" applyAlignment="1">
      <alignment horizontal="center" vertical="center"/>
    </xf>
    <xf numFmtId="0" fontId="5" fillId="0" borderId="22" xfId="0" applyFont="1" applyBorder="1" applyAlignment="1">
      <alignment horizontal="left" vertical="center"/>
    </xf>
    <xf numFmtId="0" fontId="5" fillId="0" borderId="2" xfId="0" applyFont="1" applyBorder="1" applyAlignment="1">
      <alignment horizontal="left" vertical="center"/>
    </xf>
    <xf numFmtId="0" fontId="5" fillId="0" borderId="0" xfId="0" applyFont="1" applyAlignment="1">
      <alignment horizontal="left" vertical="center"/>
    </xf>
    <xf numFmtId="0" fontId="35" fillId="0" borderId="0" xfId="0" applyFont="1" applyAlignment="1">
      <alignment horizontal="right" shrinkToFit="1"/>
    </xf>
    <xf numFmtId="0" fontId="35" fillId="0" borderId="0" xfId="0" applyFont="1" applyAlignment="1">
      <alignment horizontal="right"/>
    </xf>
    <xf numFmtId="0" fontId="39" fillId="0" borderId="31" xfId="0" applyFont="1" applyBorder="1" applyAlignment="1">
      <alignment horizontal="center" vertical="center"/>
    </xf>
    <xf numFmtId="49" fontId="39" fillId="0" borderId="21" xfId="0" applyNumberFormat="1" applyFont="1" applyBorder="1" applyAlignment="1">
      <alignment horizontal="center" vertical="center"/>
    </xf>
    <xf numFmtId="0" fontId="35" fillId="0" borderId="22" xfId="0" applyFont="1" applyBorder="1" applyAlignment="1">
      <alignment horizontal="left" vertical="center"/>
    </xf>
    <xf numFmtId="0" fontId="35" fillId="0" borderId="15" xfId="0" applyFont="1" applyBorder="1" applyAlignment="1">
      <alignment horizontal="center" vertical="center"/>
    </xf>
    <xf numFmtId="0" fontId="35" fillId="0" borderId="2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4" xfId="0" applyFont="1" applyBorder="1" applyAlignment="1">
      <alignment horizontal="left" vertical="center" wrapText="1"/>
    </xf>
    <xf numFmtId="0" fontId="35" fillId="0" borderId="28" xfId="0" applyFont="1" applyBorder="1" applyAlignment="1">
      <alignment horizontal="left" vertical="center" wrapText="1"/>
    </xf>
    <xf numFmtId="0" fontId="35" fillId="0" borderId="31" xfId="0" applyFont="1" applyBorder="1" applyAlignment="1">
      <alignment horizontal="left" vertical="center" wrapText="1"/>
    </xf>
    <xf numFmtId="0" fontId="35" fillId="0" borderId="29" xfId="0" applyFont="1" applyBorder="1" applyAlignment="1">
      <alignment horizontal="left" vertical="center" wrapText="1"/>
    </xf>
    <xf numFmtId="0" fontId="78" fillId="0" borderId="15" xfId="0" applyFont="1" applyBorder="1" applyAlignment="1">
      <alignment horizontal="left" vertical="center" wrapText="1"/>
    </xf>
    <xf numFmtId="0" fontId="78" fillId="0" borderId="24" xfId="0" applyFont="1" applyBorder="1" applyAlignment="1">
      <alignment horizontal="left" vertical="center" wrapText="1"/>
    </xf>
    <xf numFmtId="0" fontId="78" fillId="0" borderId="28" xfId="0" applyFont="1" applyBorder="1" applyAlignment="1">
      <alignment horizontal="left" vertical="center" wrapText="1"/>
    </xf>
    <xf numFmtId="0" fontId="78" fillId="0" borderId="31" xfId="0" applyFont="1" applyBorder="1" applyAlignment="1">
      <alignment horizontal="left" vertical="center" wrapText="1"/>
    </xf>
    <xf numFmtId="0" fontId="78" fillId="0" borderId="29" xfId="0" applyFont="1" applyBorder="1" applyAlignment="1">
      <alignment horizontal="left" vertical="center" wrapText="1"/>
    </xf>
    <xf numFmtId="0" fontId="78" fillId="0" borderId="15" xfId="0" applyFont="1" applyBorder="1" applyAlignment="1">
      <alignment horizontal="center" vertical="center"/>
    </xf>
    <xf numFmtId="0" fontId="78" fillId="0" borderId="31" xfId="0" applyFont="1" applyBorder="1" applyAlignment="1">
      <alignment horizontal="center" vertical="center"/>
    </xf>
    <xf numFmtId="0" fontId="35" fillId="0" borderId="26" xfId="0" applyFont="1" applyBorder="1" applyAlignment="1">
      <alignment horizontal="left" vertical="center" wrapText="1"/>
    </xf>
    <xf numFmtId="0" fontId="35" fillId="0" borderId="0" xfId="0" applyFont="1" applyAlignment="1">
      <alignment horizontal="left" vertical="center" wrapText="1"/>
    </xf>
    <xf numFmtId="0" fontId="35" fillId="0" borderId="27" xfId="0" applyFont="1" applyBorder="1" applyAlignment="1">
      <alignment horizontal="left" vertical="center" wrapText="1"/>
    </xf>
    <xf numFmtId="0" fontId="35" fillId="0" borderId="0" xfId="0" applyFont="1" applyAlignment="1">
      <alignment horizontal="left" vertical="center"/>
    </xf>
    <xf numFmtId="0" fontId="35" fillId="0" borderId="19" xfId="0" applyFont="1" applyBorder="1" applyAlignment="1">
      <alignment horizontal="center" vertical="center"/>
    </xf>
    <xf numFmtId="0" fontId="22" fillId="0" borderId="0" xfId="0" applyFont="1" applyAlignment="1">
      <alignment horizontal="left" vertical="top" wrapText="1"/>
    </xf>
    <xf numFmtId="0" fontId="22" fillId="0" borderId="0" xfId="0" applyFont="1" applyAlignment="1">
      <alignment horizontal="left" vertical="top"/>
    </xf>
    <xf numFmtId="179" fontId="19" fillId="0" borderId="0" xfId="2" applyNumberFormat="1" applyFont="1" applyAlignment="1">
      <alignment horizontal="center" vertical="center" wrapText="1"/>
    </xf>
    <xf numFmtId="0" fontId="15" fillId="0" borderId="31" xfId="4" applyBorder="1" applyAlignment="1">
      <alignment horizontal="left" vertical="center" shrinkToFit="1"/>
    </xf>
    <xf numFmtId="0" fontId="20" fillId="4" borderId="19" xfId="2" applyFont="1" applyFill="1" applyBorder="1" applyAlignment="1">
      <alignment horizontal="right" vertical="center"/>
    </xf>
    <xf numFmtId="0" fontId="20" fillId="4" borderId="20" xfId="2" applyFont="1" applyFill="1" applyBorder="1" applyAlignment="1">
      <alignment horizontal="right" vertical="center"/>
    </xf>
    <xf numFmtId="181" fontId="20" fillId="0" borderId="19" xfId="2" applyNumberFormat="1" applyFont="1" applyBorder="1" applyAlignment="1">
      <alignment horizontal="center" vertical="center"/>
    </xf>
    <xf numFmtId="181" fontId="20" fillId="0" borderId="21" xfId="2" applyNumberFormat="1" applyFont="1" applyBorder="1" applyAlignment="1">
      <alignment horizontal="center" vertical="center"/>
    </xf>
    <xf numFmtId="0" fontId="15" fillId="0" borderId="21" xfId="4" applyBorder="1" applyAlignment="1">
      <alignment horizontal="left" vertical="center" shrinkToFit="1"/>
    </xf>
    <xf numFmtId="49" fontId="15" fillId="0" borderId="31" xfId="4" applyNumberFormat="1" applyBorder="1" applyAlignment="1">
      <alignment horizontal="left" vertical="center" wrapText="1" shrinkToFit="1"/>
    </xf>
    <xf numFmtId="0" fontId="20" fillId="0" borderId="19" xfId="2" applyFont="1" applyBorder="1" applyAlignment="1">
      <alignment vertical="center" wrapText="1"/>
    </xf>
    <xf numFmtId="0" fontId="20" fillId="0" borderId="21" xfId="2" applyFont="1" applyBorder="1" applyAlignment="1">
      <alignment vertical="center" wrapText="1"/>
    </xf>
    <xf numFmtId="0" fontId="20" fillId="0" borderId="20" xfId="2" applyFont="1" applyBorder="1" applyAlignment="1">
      <alignment vertical="center" wrapText="1"/>
    </xf>
    <xf numFmtId="0" fontId="20" fillId="0" borderId="19" xfId="2" applyFont="1" applyBorder="1" applyAlignment="1">
      <alignment horizontal="right" vertical="center"/>
    </xf>
    <xf numFmtId="0" fontId="20" fillId="0" borderId="20" xfId="2" applyFont="1" applyBorder="1" applyAlignment="1">
      <alignment horizontal="right" vertical="center"/>
    </xf>
    <xf numFmtId="0" fontId="20" fillId="4" borderId="0" xfId="2" applyFont="1" applyFill="1" applyAlignment="1">
      <alignment horizontal="left" vertical="center"/>
    </xf>
    <xf numFmtId="0" fontId="20" fillId="4" borderId="0" xfId="2" applyFont="1" applyFill="1" applyAlignment="1">
      <alignment horizontal="left" vertical="top"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25" xfId="2" applyFont="1" applyBorder="1" applyAlignment="1">
      <alignment horizontal="center" vertical="center" textRotation="255" wrapText="1"/>
    </xf>
    <xf numFmtId="0" fontId="20" fillId="0" borderId="2" xfId="2" applyFont="1" applyBorder="1" applyAlignment="1">
      <alignment horizontal="center" vertical="center" textRotation="255" wrapText="1"/>
    </xf>
    <xf numFmtId="0" fontId="36" fillId="4" borderId="0" xfId="2" applyFont="1" applyFill="1" applyAlignment="1">
      <alignment horizontal="left" vertical="top" wrapText="1"/>
    </xf>
    <xf numFmtId="0" fontId="112" fillId="11" borderId="23" xfId="3" applyFont="1" applyFill="1" applyBorder="1" applyAlignment="1">
      <alignment horizontal="left" vertical="center" indent="1"/>
    </xf>
    <xf numFmtId="0" fontId="112" fillId="11" borderId="15" xfId="3" applyFont="1" applyFill="1" applyBorder="1" applyAlignment="1">
      <alignment horizontal="left" vertical="center" indent="1"/>
    </xf>
    <xf numFmtId="0" fontId="112" fillId="11" borderId="26" xfId="3" applyFont="1" applyFill="1" applyBorder="1" applyAlignment="1">
      <alignment horizontal="left" vertical="center" indent="1"/>
    </xf>
    <xf numFmtId="0" fontId="112" fillId="11" borderId="0" xfId="3" applyFont="1" applyFill="1" applyAlignment="1">
      <alignment horizontal="left" vertical="center" indent="1"/>
    </xf>
    <xf numFmtId="0" fontId="112" fillId="0" borderId="23" xfId="3" applyFont="1" applyBorder="1" applyAlignment="1">
      <alignment horizontal="center" vertical="center"/>
    </xf>
    <xf numFmtId="0" fontId="112" fillId="0" borderId="24" xfId="3" applyFont="1" applyBorder="1" applyAlignment="1">
      <alignment horizontal="center" vertical="center"/>
    </xf>
    <xf numFmtId="0" fontId="112" fillId="0" borderId="28" xfId="3" applyFont="1" applyBorder="1" applyAlignment="1">
      <alignment horizontal="center" vertical="center"/>
    </xf>
    <xf numFmtId="0" fontId="112" fillId="0" borderId="29" xfId="3" applyFont="1" applyBorder="1" applyAlignment="1">
      <alignment horizontal="center" vertical="center"/>
    </xf>
    <xf numFmtId="0" fontId="39" fillId="0" borderId="0" xfId="3" applyFont="1" applyAlignment="1">
      <alignment horizontal="left" vertical="distributed" wrapText="1" indent="9"/>
    </xf>
    <xf numFmtId="0" fontId="39" fillId="0" borderId="0" xfId="3" applyFont="1" applyAlignment="1">
      <alignment horizontal="left" vertical="distributed" indent="9"/>
    </xf>
    <xf numFmtId="0" fontId="35" fillId="0" borderId="31" xfId="3" applyFont="1" applyBorder="1" applyAlignment="1">
      <alignment horizontal="left" vertical="center"/>
    </xf>
    <xf numFmtId="49" fontId="35" fillId="0" borderId="21" xfId="3" applyNumberFormat="1" applyFont="1" applyBorder="1" applyAlignment="1">
      <alignment horizontal="left" vertical="center"/>
    </xf>
    <xf numFmtId="0" fontId="112" fillId="11" borderId="19" xfId="3" applyFont="1" applyFill="1" applyBorder="1" applyAlignment="1">
      <alignment horizontal="left" vertical="center" indent="1"/>
    </xf>
    <xf numFmtId="0" fontId="112" fillId="11" borderId="21" xfId="3" applyFont="1" applyFill="1" applyBorder="1" applyAlignment="1">
      <alignment horizontal="left" vertical="center" indent="1"/>
    </xf>
    <xf numFmtId="0" fontId="112" fillId="11" borderId="20" xfId="3" applyFont="1" applyFill="1" applyBorder="1" applyAlignment="1">
      <alignment horizontal="left" vertical="center" indent="1"/>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43" fillId="0" borderId="23" xfId="3" applyFont="1" applyBorder="1" applyAlignment="1">
      <alignment horizontal="left" vertical="top" wrapText="1"/>
    </xf>
    <xf numFmtId="0" fontId="43" fillId="0" borderId="24" xfId="3" applyFont="1" applyBorder="1" applyAlignment="1">
      <alignment horizontal="left" vertical="top" wrapText="1"/>
    </xf>
    <xf numFmtId="0" fontId="112" fillId="0" borderId="28" xfId="3" applyFont="1" applyBorder="1" applyAlignment="1">
      <alignment horizontal="center" vertical="center" wrapText="1"/>
    </xf>
    <xf numFmtId="0" fontId="112" fillId="0" borderId="29" xfId="3" applyFont="1" applyBorder="1" applyAlignment="1">
      <alignment horizontal="center" vertical="center" wrapText="1"/>
    </xf>
    <xf numFmtId="0" fontId="112" fillId="11" borderId="25" xfId="3" applyFont="1" applyFill="1" applyBorder="1" applyAlignment="1">
      <alignment horizontal="center" vertical="center"/>
    </xf>
    <xf numFmtId="0" fontId="112" fillId="11" borderId="24" xfId="3" applyFont="1" applyFill="1" applyBorder="1" applyAlignment="1">
      <alignment horizontal="left" vertical="center" indent="1"/>
    </xf>
    <xf numFmtId="0" fontId="112" fillId="11" borderId="27" xfId="3" applyFont="1" applyFill="1" applyBorder="1" applyAlignment="1">
      <alignment horizontal="left" vertical="center" indent="1"/>
    </xf>
    <xf numFmtId="0" fontId="43" fillId="0" borderId="23" xfId="3" applyFont="1" applyBorder="1" applyAlignment="1">
      <alignment horizontal="left" vertical="top"/>
    </xf>
    <xf numFmtId="0" fontId="43" fillId="0" borderId="24" xfId="3" applyFont="1" applyBorder="1" applyAlignment="1">
      <alignment horizontal="left" vertical="top"/>
    </xf>
    <xf numFmtId="0" fontId="112" fillId="11" borderId="2" xfId="3" applyFont="1" applyFill="1" applyBorder="1" applyAlignment="1">
      <alignment horizontal="center" vertical="center"/>
    </xf>
    <xf numFmtId="0" fontId="112" fillId="11" borderId="1" xfId="3" applyFont="1" applyFill="1" applyBorder="1" applyAlignment="1">
      <alignment horizontal="center" vertical="center"/>
    </xf>
    <xf numFmtId="0" fontId="112" fillId="11" borderId="28" xfId="3" applyFont="1" applyFill="1" applyBorder="1" applyAlignment="1">
      <alignment horizontal="left" vertical="center" indent="1"/>
    </xf>
    <xf numFmtId="0" fontId="112" fillId="11" borderId="31" xfId="3" applyFont="1" applyFill="1" applyBorder="1" applyAlignment="1">
      <alignment horizontal="left" vertical="center" indent="1"/>
    </xf>
    <xf numFmtId="0" fontId="112" fillId="11" borderId="29" xfId="3" applyFont="1" applyFill="1" applyBorder="1" applyAlignment="1">
      <alignment horizontal="left" vertical="center" indent="1"/>
    </xf>
    <xf numFmtId="0" fontId="112" fillId="11" borderId="1" xfId="3" applyFont="1" applyFill="1" applyBorder="1" applyAlignment="1">
      <alignment horizontal="center" vertical="center" wrapText="1"/>
    </xf>
    <xf numFmtId="0" fontId="112" fillId="11" borderId="19" xfId="3" applyFont="1" applyFill="1" applyBorder="1" applyAlignment="1">
      <alignment horizontal="center" vertical="center" wrapText="1"/>
    </xf>
    <xf numFmtId="0" fontId="112" fillId="11" borderId="19" xfId="3" applyFont="1" applyFill="1" applyBorder="1" applyAlignment="1">
      <alignment horizontal="center" vertical="center"/>
    </xf>
    <xf numFmtId="0" fontId="43" fillId="0" borderId="23" xfId="3" applyFont="1" applyBorder="1" applyAlignment="1">
      <alignment horizontal="left" vertical="center"/>
    </xf>
    <xf numFmtId="0" fontId="43" fillId="0" borderId="15" xfId="3" applyFont="1" applyBorder="1" applyAlignment="1">
      <alignment horizontal="left" vertical="center"/>
    </xf>
    <xf numFmtId="0" fontId="43" fillId="0" borderId="24" xfId="3" applyFont="1" applyBorder="1" applyAlignment="1">
      <alignment horizontal="left" vertical="center"/>
    </xf>
    <xf numFmtId="0" fontId="35" fillId="0" borderId="28" xfId="3" applyFont="1" applyBorder="1" applyAlignment="1">
      <alignment horizontal="center" vertical="center"/>
    </xf>
    <xf numFmtId="0" fontId="35" fillId="0" borderId="31" xfId="3" applyFont="1" applyBorder="1" applyAlignment="1">
      <alignment horizontal="center" vertical="center"/>
    </xf>
    <xf numFmtId="0" fontId="35" fillId="0" borderId="29" xfId="3" applyFont="1" applyBorder="1" applyAlignment="1">
      <alignment horizontal="center" vertical="center"/>
    </xf>
    <xf numFmtId="0" fontId="35" fillId="11" borderId="1" xfId="3" applyFont="1" applyFill="1" applyBorder="1" applyAlignment="1">
      <alignment horizontal="left" vertical="center" indent="1"/>
    </xf>
    <xf numFmtId="0" fontId="112" fillId="11" borderId="15" xfId="3" applyFont="1" applyFill="1" applyBorder="1" applyAlignment="1">
      <alignment horizontal="left" vertical="center" wrapText="1"/>
    </xf>
    <xf numFmtId="0" fontId="112" fillId="11" borderId="24" xfId="3" applyFont="1" applyFill="1" applyBorder="1" applyAlignment="1">
      <alignment horizontal="left" vertical="center" wrapText="1"/>
    </xf>
    <xf numFmtId="0" fontId="112" fillId="11" borderId="31" xfId="3" applyFont="1" applyFill="1" applyBorder="1" applyAlignment="1">
      <alignment horizontal="left" vertical="center" wrapText="1"/>
    </xf>
    <xf numFmtId="0" fontId="112" fillId="11" borderId="29" xfId="3" applyFont="1" applyFill="1" applyBorder="1" applyAlignment="1">
      <alignment horizontal="left" vertical="center" wrapText="1"/>
    </xf>
    <xf numFmtId="0" fontId="35" fillId="0" borderId="1" xfId="3" applyFont="1" applyBorder="1" applyAlignment="1">
      <alignment horizontal="right" vertical="center"/>
    </xf>
    <xf numFmtId="0" fontId="35" fillId="0" borderId="1" xfId="3" applyFont="1" applyBorder="1" applyAlignment="1">
      <alignment horizontal="center" vertical="center"/>
    </xf>
    <xf numFmtId="0" fontId="35" fillId="0" borderId="1" xfId="3" applyFont="1" applyBorder="1" applyAlignment="1">
      <alignment horizontal="left" vertical="center" wrapText="1"/>
    </xf>
    <xf numFmtId="0" fontId="35" fillId="0" borderId="1" xfId="3" applyFont="1" applyBorder="1" applyAlignment="1">
      <alignment horizontal="left" vertical="center"/>
    </xf>
    <xf numFmtId="0" fontId="21" fillId="0" borderId="1" xfId="3" applyFont="1" applyBorder="1" applyAlignment="1">
      <alignment horizontal="left" vertical="center" wrapText="1" indent="1"/>
    </xf>
    <xf numFmtId="0" fontId="21" fillId="0" borderId="1" xfId="3" applyFont="1" applyBorder="1" applyAlignment="1">
      <alignment horizontal="left" vertical="center" indent="3"/>
    </xf>
    <xf numFmtId="0" fontId="35" fillId="0" borderId="22" xfId="3" applyFont="1" applyBorder="1" applyAlignment="1">
      <alignment horizontal="center" vertical="center"/>
    </xf>
    <xf numFmtId="0" fontId="35" fillId="0" borderId="25" xfId="3" applyFont="1" applyBorder="1" applyAlignment="1">
      <alignment horizontal="center" vertical="center"/>
    </xf>
    <xf numFmtId="0" fontId="35" fillId="0" borderId="2" xfId="3" applyFont="1" applyBorder="1" applyAlignment="1">
      <alignment horizontal="center" vertical="center"/>
    </xf>
    <xf numFmtId="0" fontId="35" fillId="0" borderId="19" xfId="3" applyFont="1" applyBorder="1" applyAlignment="1">
      <alignment horizontal="left" vertical="center"/>
    </xf>
    <xf numFmtId="0" fontId="35" fillId="0" borderId="21" xfId="3" applyFont="1" applyBorder="1" applyAlignment="1">
      <alignment horizontal="left" vertical="center"/>
    </xf>
    <xf numFmtId="0" fontId="35" fillId="0" borderId="20" xfId="3" applyFont="1" applyBorder="1" applyAlignment="1">
      <alignment horizontal="left" vertical="center"/>
    </xf>
    <xf numFmtId="0" fontId="35" fillId="0" borderId="19" xfId="3" applyFont="1" applyBorder="1" applyAlignment="1">
      <alignment horizontal="left" vertical="center" wrapText="1"/>
    </xf>
    <xf numFmtId="0" fontId="35" fillId="0" borderId="21" xfId="3" applyFont="1" applyBorder="1" applyAlignment="1">
      <alignment horizontal="left" vertical="center" wrapText="1"/>
    </xf>
    <xf numFmtId="0" fontId="35" fillId="0" borderId="20" xfId="3" applyFont="1" applyBorder="1" applyAlignment="1">
      <alignment horizontal="left" vertical="center" wrapText="1"/>
    </xf>
    <xf numFmtId="0" fontId="35" fillId="0" borderId="1" xfId="3" applyFont="1" applyBorder="1" applyAlignment="1">
      <alignment horizontal="left" vertical="center" indent="3"/>
    </xf>
    <xf numFmtId="0" fontId="21" fillId="0" borderId="19" xfId="3" applyFont="1" applyBorder="1" applyAlignment="1">
      <alignment horizontal="center" vertical="center"/>
    </xf>
    <xf numFmtId="0" fontId="21" fillId="0" borderId="21" xfId="3" applyFont="1" applyBorder="1" applyAlignment="1">
      <alignment horizontal="center" vertical="center"/>
    </xf>
    <xf numFmtId="0" fontId="21" fillId="0" borderId="20" xfId="3" applyFont="1" applyBorder="1" applyAlignment="1">
      <alignment horizontal="center" vertical="center"/>
    </xf>
    <xf numFmtId="0" fontId="2" fillId="0" borderId="0" xfId="3" applyFont="1" applyAlignment="1">
      <alignment horizontal="left" vertical="top" wrapText="1"/>
    </xf>
    <xf numFmtId="0" fontId="21" fillId="0" borderId="1" xfId="3" applyFont="1" applyBorder="1" applyAlignment="1">
      <alignment horizontal="center" vertical="center"/>
    </xf>
    <xf numFmtId="0" fontId="15" fillId="0" borderId="0" xfId="3" applyFont="1" applyAlignment="1">
      <alignment horizontal="left" vertical="top" wrapText="1"/>
    </xf>
    <xf numFmtId="0" fontId="35" fillId="11" borderId="19" xfId="3" applyFont="1" applyFill="1" applyBorder="1" applyAlignment="1">
      <alignment horizontal="left" vertical="center" indent="1"/>
    </xf>
    <xf numFmtId="0" fontId="35" fillId="11" borderId="21" xfId="3" applyFont="1" applyFill="1" applyBorder="1" applyAlignment="1">
      <alignment horizontal="left" vertical="center" indent="1"/>
    </xf>
    <xf numFmtId="0" fontId="35" fillId="11" borderId="20" xfId="3" applyFont="1" applyFill="1" applyBorder="1" applyAlignment="1">
      <alignment horizontal="left" vertical="center" indent="1"/>
    </xf>
    <xf numFmtId="0" fontId="35" fillId="0" borderId="19" xfId="3" applyFont="1" applyBorder="1" applyAlignment="1">
      <alignment horizontal="left" vertical="center" indent="3"/>
    </xf>
    <xf numFmtId="0" fontId="35" fillId="0" borderId="20" xfId="3" applyFont="1" applyBorder="1" applyAlignment="1">
      <alignment horizontal="left" vertical="center" indent="3"/>
    </xf>
    <xf numFmtId="0" fontId="35" fillId="0" borderId="1" xfId="3" applyFont="1" applyBorder="1" applyAlignment="1">
      <alignment horizontal="left" vertical="center" wrapText="1" indent="1"/>
    </xf>
    <xf numFmtId="0" fontId="2" fillId="0" borderId="0" xfId="3" applyFont="1" applyAlignment="1">
      <alignment horizontal="left" vertical="center" wrapText="1"/>
    </xf>
    <xf numFmtId="0" fontId="35" fillId="11" borderId="25" xfId="3" applyFont="1" applyFill="1" applyBorder="1" applyAlignment="1">
      <alignment horizontal="center" vertical="center"/>
    </xf>
    <xf numFmtId="0" fontId="35" fillId="11" borderId="23" xfId="3" applyFont="1" applyFill="1" applyBorder="1" applyAlignment="1">
      <alignment horizontal="left" vertical="center" indent="1"/>
    </xf>
    <xf numFmtId="0" fontId="35" fillId="11" borderId="15" xfId="3" applyFont="1" applyFill="1" applyBorder="1" applyAlignment="1">
      <alignment horizontal="left" vertical="center" indent="1"/>
    </xf>
    <xf numFmtId="0" fontId="35" fillId="11" borderId="24" xfId="3" applyFont="1" applyFill="1" applyBorder="1" applyAlignment="1">
      <alignment horizontal="left" vertical="center" indent="1"/>
    </xf>
    <xf numFmtId="0" fontId="35" fillId="11" borderId="26"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7" xfId="3" applyFont="1" applyFill="1" applyBorder="1" applyAlignment="1">
      <alignment horizontal="left" vertical="center" indent="1"/>
    </xf>
    <xf numFmtId="0" fontId="36" fillId="0" borderId="23" xfId="3" applyFont="1" applyBorder="1" applyAlignment="1">
      <alignment horizontal="left" vertical="top" wrapText="1"/>
    </xf>
    <xf numFmtId="0" fontId="36" fillId="0" borderId="24" xfId="3" applyFont="1" applyBorder="1" applyAlignment="1">
      <alignment horizontal="left" vertical="top" wrapText="1"/>
    </xf>
    <xf numFmtId="0" fontId="35" fillId="0" borderId="28" xfId="3" applyFont="1" applyBorder="1" applyAlignment="1">
      <alignment horizontal="center" vertical="center" wrapText="1"/>
    </xf>
    <xf numFmtId="0" fontId="35" fillId="0" borderId="29" xfId="3" applyFont="1" applyBorder="1" applyAlignment="1">
      <alignment horizontal="center" vertical="center" wrapText="1"/>
    </xf>
    <xf numFmtId="0" fontId="36" fillId="0" borderId="23" xfId="3" applyFont="1" applyBorder="1" applyAlignment="1">
      <alignment horizontal="left" vertical="top"/>
    </xf>
    <xf numFmtId="0" fontId="36" fillId="0" borderId="24" xfId="3" applyFont="1" applyBorder="1" applyAlignment="1">
      <alignment horizontal="left" vertical="top"/>
    </xf>
    <xf numFmtId="0" fontId="35" fillId="11" borderId="2" xfId="3" applyFont="1" applyFill="1" applyBorder="1" applyAlignment="1">
      <alignment horizontal="center" vertical="center"/>
    </xf>
    <xf numFmtId="0" fontId="35" fillId="11" borderId="1" xfId="3" applyFont="1" applyFill="1" applyBorder="1" applyAlignment="1">
      <alignment horizontal="center" vertical="center"/>
    </xf>
    <xf numFmtId="0" fontId="35" fillId="11" borderId="28" xfId="3" applyFont="1" applyFill="1" applyBorder="1" applyAlignment="1">
      <alignment horizontal="left" vertical="center" indent="1"/>
    </xf>
    <xf numFmtId="0" fontId="35" fillId="11" borderId="31" xfId="3" applyFont="1" applyFill="1" applyBorder="1" applyAlignment="1">
      <alignment horizontal="left" vertical="center" indent="1"/>
    </xf>
    <xf numFmtId="0" fontId="35" fillId="11" borderId="29" xfId="3" applyFont="1" applyFill="1" applyBorder="1" applyAlignment="1">
      <alignment horizontal="left" vertical="center" indent="1"/>
    </xf>
    <xf numFmtId="0" fontId="35" fillId="0" borderId="23" xfId="3" applyFont="1" applyBorder="1" applyAlignment="1">
      <alignment horizontal="center" vertical="center"/>
    </xf>
    <xf numFmtId="0" fontId="35" fillId="0" borderId="24" xfId="3" applyFont="1" applyBorder="1" applyAlignment="1">
      <alignment horizontal="center" vertical="center"/>
    </xf>
    <xf numFmtId="0" fontId="35" fillId="11" borderId="1" xfId="3" applyFont="1" applyFill="1" applyBorder="1" applyAlignment="1">
      <alignment horizontal="center" vertical="center" wrapText="1"/>
    </xf>
    <xf numFmtId="0" fontId="35" fillId="11" borderId="19" xfId="3" applyFont="1" applyFill="1" applyBorder="1" applyAlignment="1">
      <alignment horizontal="center" vertical="center" wrapText="1"/>
    </xf>
    <xf numFmtId="0" fontId="35" fillId="11" borderId="19" xfId="3" applyFont="1" applyFill="1" applyBorder="1" applyAlignment="1">
      <alignment horizontal="center" vertical="center"/>
    </xf>
    <xf numFmtId="0" fontId="36" fillId="0" borderId="23" xfId="3" applyFont="1" applyBorder="1" applyAlignment="1">
      <alignment horizontal="left" vertical="center"/>
    </xf>
    <xf numFmtId="0" fontId="36" fillId="0" borderId="15" xfId="3" applyFont="1" applyBorder="1" applyAlignment="1">
      <alignment horizontal="left" vertical="center"/>
    </xf>
    <xf numFmtId="0" fontId="36" fillId="0" borderId="24" xfId="3" applyFont="1" applyBorder="1" applyAlignment="1">
      <alignment horizontal="left" vertical="center"/>
    </xf>
    <xf numFmtId="0" fontId="33" fillId="0" borderId="0" xfId="3" applyFont="1" applyAlignment="1">
      <alignment horizontal="left" vertical="top" wrapText="1"/>
    </xf>
    <xf numFmtId="0" fontId="20" fillId="0" borderId="26" xfId="3" applyFont="1" applyFill="1" applyBorder="1" applyAlignment="1">
      <alignment horizontal="center" vertical="center"/>
    </xf>
    <xf numFmtId="0" fontId="20" fillId="0" borderId="0" xfId="3" applyFont="1" applyFill="1" applyBorder="1" applyAlignment="1">
      <alignment horizontal="center" vertical="center"/>
    </xf>
    <xf numFmtId="0" fontId="20" fillId="0" borderId="27"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31" xfId="3" applyFont="1" applyFill="1" applyBorder="1" applyAlignment="1">
      <alignment horizontal="center" vertical="center"/>
    </xf>
    <xf numFmtId="0" fontId="20" fillId="0" borderId="29" xfId="3" applyFont="1" applyFill="1" applyBorder="1" applyAlignment="1">
      <alignment horizontal="center" vertical="center"/>
    </xf>
    <xf numFmtId="0" fontId="20" fillId="0" borderId="19" xfId="3" applyFont="1" applyFill="1" applyBorder="1" applyAlignment="1">
      <alignment horizontal="left" vertical="center" indent="1"/>
    </xf>
    <xf numFmtId="0" fontId="20" fillId="0" borderId="21" xfId="3" applyFont="1" applyFill="1" applyBorder="1" applyAlignment="1">
      <alignment horizontal="left" vertical="center" indent="1"/>
    </xf>
    <xf numFmtId="0" fontId="20" fillId="0" borderId="20" xfId="3" applyFont="1" applyFill="1" applyBorder="1" applyAlignment="1">
      <alignment horizontal="left" vertical="center" indent="1"/>
    </xf>
    <xf numFmtId="0" fontId="20" fillId="0" borderId="19" xfId="3" applyFont="1" applyFill="1" applyBorder="1" applyAlignment="1">
      <alignment horizontal="left" vertical="center" indent="3"/>
    </xf>
    <xf numFmtId="0" fontId="20" fillId="0" borderId="20" xfId="3" applyFont="1" applyFill="1" applyBorder="1" applyAlignment="1">
      <alignment horizontal="left" vertical="center" indent="3"/>
    </xf>
    <xf numFmtId="0" fontId="36" fillId="0" borderId="0" xfId="0" applyFont="1" applyAlignment="1">
      <alignment horizontal="left" vertical="top" wrapText="1"/>
    </xf>
    <xf numFmtId="0" fontId="20" fillId="0" borderId="1"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28" xfId="3" applyFont="1" applyFill="1" applyBorder="1" applyAlignment="1">
      <alignment horizontal="center" vertical="center" wrapText="1"/>
    </xf>
    <xf numFmtId="0" fontId="20" fillId="0" borderId="19" xfId="3" applyFont="1" applyFill="1" applyBorder="1" applyAlignment="1">
      <alignment horizontal="center" vertical="center"/>
    </xf>
    <xf numFmtId="0" fontId="20" fillId="0" borderId="20" xfId="3" applyFont="1" applyFill="1" applyBorder="1" applyAlignment="1">
      <alignment horizontal="center" vertical="center"/>
    </xf>
    <xf numFmtId="0" fontId="20" fillId="0" borderId="23"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9" xfId="3" applyFont="1" applyFill="1" applyBorder="1" applyAlignment="1">
      <alignment horizontal="center" vertical="center" wrapText="1"/>
    </xf>
    <xf numFmtId="0" fontId="20" fillId="0" borderId="23" xfId="3" applyFont="1" applyFill="1" applyBorder="1" applyAlignment="1">
      <alignment horizontal="center" vertical="center"/>
    </xf>
    <xf numFmtId="0" fontId="20" fillId="0" borderId="24" xfId="3" applyFont="1" applyFill="1" applyBorder="1" applyAlignment="1">
      <alignment horizontal="center" vertical="center"/>
    </xf>
    <xf numFmtId="0" fontId="20" fillId="0" borderId="0" xfId="2" applyFont="1" applyAlignment="1">
      <alignment horizontal="right" vertical="top" wrapText="1"/>
    </xf>
    <xf numFmtId="0" fontId="31" fillId="0" borderId="0" xfId="2" applyFont="1" applyAlignment="1">
      <alignment horizontal="right" vertical="center" shrinkToFit="1"/>
    </xf>
    <xf numFmtId="0" fontId="32" fillId="0" borderId="0" xfId="2" applyFont="1" applyAlignment="1">
      <alignment horizontal="right" vertical="center" shrinkToFit="1"/>
    </xf>
    <xf numFmtId="0" fontId="39" fillId="0" borderId="0" xfId="0" applyFont="1" applyAlignment="1">
      <alignment horizontal="center" vertical="distributed" wrapText="1"/>
    </xf>
    <xf numFmtId="0" fontId="21" fillId="0" borderId="0" xfId="3" applyFont="1" applyAlignment="1">
      <alignment horizontal="center" vertical="distributed" wrapText="1"/>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20" fillId="0" borderId="0" xfId="2" applyFont="1" applyAlignment="1">
      <alignment vertical="center" wrapText="1"/>
    </xf>
    <xf numFmtId="0" fontId="20" fillId="0" borderId="48" xfId="2" applyFont="1" applyBorder="1" applyAlignment="1">
      <alignment horizontal="center" vertical="center"/>
    </xf>
    <xf numFmtId="0" fontId="20" fillId="0" borderId="27" xfId="2" applyFont="1" applyBorder="1" applyAlignment="1">
      <alignment horizontal="center" vertical="center"/>
    </xf>
    <xf numFmtId="0" fontId="20" fillId="0" borderId="26" xfId="2" applyFont="1" applyBorder="1" applyAlignment="1">
      <alignment vertical="center"/>
    </xf>
    <xf numFmtId="0" fontId="20" fillId="0" borderId="0" xfId="2" applyFont="1" applyBorder="1" applyAlignment="1">
      <alignment vertical="center"/>
    </xf>
    <xf numFmtId="0" fontId="20" fillId="0" borderId="27" xfId="2" applyFont="1" applyBorder="1" applyAlignment="1">
      <alignment vertical="center"/>
    </xf>
    <xf numFmtId="0" fontId="20" fillId="0" borderId="50" xfId="2" applyFont="1" applyBorder="1" applyAlignment="1">
      <alignment vertical="center"/>
    </xf>
    <xf numFmtId="0" fontId="20" fillId="0" borderId="53" xfId="2" applyFont="1" applyBorder="1" applyAlignment="1">
      <alignment horizontal="center" vertical="center"/>
    </xf>
    <xf numFmtId="0" fontId="20" fillId="0" borderId="57" xfId="2" applyFont="1" applyBorder="1" applyAlignment="1">
      <alignment horizontal="center" vertical="center"/>
    </xf>
    <xf numFmtId="0" fontId="20" fillId="0" borderId="55" xfId="2" applyFont="1" applyBorder="1" applyAlignment="1">
      <alignment vertical="center"/>
    </xf>
    <xf numFmtId="0" fontId="20" fillId="0" borderId="17" xfId="2" applyFont="1" applyBorder="1" applyAlignment="1">
      <alignment vertical="center"/>
    </xf>
    <xf numFmtId="0" fontId="20" fillId="0" borderId="57" xfId="2" applyFont="1" applyBorder="1" applyAlignment="1">
      <alignment vertical="center"/>
    </xf>
    <xf numFmtId="0" fontId="20" fillId="0" borderId="45" xfId="2" applyFont="1" applyBorder="1" applyAlignment="1">
      <alignment vertical="center"/>
    </xf>
    <xf numFmtId="0" fontId="20" fillId="0" borderId="81" xfId="2" applyFont="1" applyBorder="1" applyAlignment="1">
      <alignment horizontal="center" vertical="center"/>
    </xf>
    <xf numFmtId="0" fontId="20" fillId="0" borderId="24" xfId="2" applyFont="1" applyBorder="1" applyAlignment="1">
      <alignment horizontal="center" vertical="center"/>
    </xf>
    <xf numFmtId="0" fontId="20" fillId="0" borderId="23" xfId="2" applyFont="1" applyBorder="1" applyAlignment="1">
      <alignment vertical="center"/>
    </xf>
    <xf numFmtId="0" fontId="20" fillId="0" borderId="15" xfId="2" applyFont="1" applyBorder="1" applyAlignment="1">
      <alignment vertical="center"/>
    </xf>
    <xf numFmtId="0" fontId="20" fillId="0" borderId="24" xfId="2" applyFont="1" applyBorder="1" applyAlignment="1">
      <alignment vertical="center"/>
    </xf>
    <xf numFmtId="0" fontId="20" fillId="0" borderId="100" xfId="2" applyFont="1" applyBorder="1" applyAlignment="1">
      <alignment vertical="center"/>
    </xf>
    <xf numFmtId="0" fontId="20" fillId="0" borderId="23" xfId="2" applyFont="1" applyFill="1" applyBorder="1" applyAlignment="1">
      <alignment vertical="center" wrapText="1"/>
    </xf>
    <xf numFmtId="0" fontId="20" fillId="0" borderId="15" xfId="2" applyFont="1" applyFill="1" applyBorder="1" applyAlignment="1">
      <alignment vertical="center" wrapText="1"/>
    </xf>
    <xf numFmtId="0" fontId="20" fillId="0" borderId="24" xfId="2" applyFont="1" applyFill="1" applyBorder="1" applyAlignment="1">
      <alignment vertical="center" wrapText="1"/>
    </xf>
    <xf numFmtId="0" fontId="20" fillId="0" borderId="26" xfId="2" applyFont="1" applyFill="1" applyBorder="1" applyAlignment="1">
      <alignment vertical="center" wrapText="1"/>
    </xf>
    <xf numFmtId="0" fontId="20" fillId="0" borderId="0" xfId="2" applyFont="1" applyFill="1" applyBorder="1" applyAlignment="1">
      <alignment vertical="center" wrapText="1"/>
    </xf>
    <xf numFmtId="0" fontId="20" fillId="0" borderId="27" xfId="2" applyFont="1" applyFill="1" applyBorder="1" applyAlignment="1">
      <alignment vertical="center" wrapText="1"/>
    </xf>
    <xf numFmtId="0" fontId="20" fillId="0" borderId="28" xfId="2" applyFont="1" applyFill="1" applyBorder="1" applyAlignment="1">
      <alignment vertical="center" wrapText="1"/>
    </xf>
    <xf numFmtId="0" fontId="20" fillId="0" borderId="31" xfId="2" applyFont="1" applyFill="1" applyBorder="1" applyAlignment="1">
      <alignment vertical="center" wrapText="1"/>
    </xf>
    <xf numFmtId="0" fontId="20" fillId="0" borderId="29" xfId="2" applyFont="1" applyFill="1" applyBorder="1" applyAlignment="1">
      <alignment vertical="center" wrapText="1"/>
    </xf>
    <xf numFmtId="181" fontId="20" fillId="0" borderId="0" xfId="2" applyNumberFormat="1" applyFont="1" applyBorder="1" applyAlignment="1">
      <alignment horizontal="center" vertical="center"/>
    </xf>
    <xf numFmtId="181" fontId="20" fillId="0" borderId="31" xfId="2" applyNumberFormat="1" applyFont="1" applyBorder="1" applyAlignment="1">
      <alignment horizontal="center" vertical="center"/>
    </xf>
    <xf numFmtId="0" fontId="20" fillId="0" borderId="0" xfId="2" applyFont="1" applyBorder="1" applyAlignment="1"/>
    <xf numFmtId="0" fontId="20" fillId="0" borderId="31" xfId="2" applyFont="1" applyBorder="1" applyAlignment="1"/>
    <xf numFmtId="0" fontId="20" fillId="0" borderId="117" xfId="2" applyFont="1" applyBorder="1" applyAlignment="1">
      <alignment horizontal="center" vertical="center" wrapText="1"/>
    </xf>
    <xf numFmtId="0" fontId="20" fillId="0" borderId="112" xfId="2" applyFont="1" applyBorder="1" applyAlignment="1">
      <alignment horizontal="center" vertical="center" wrapText="1"/>
    </xf>
    <xf numFmtId="0" fontId="20" fillId="0" borderId="119"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91" xfId="2" applyFont="1" applyBorder="1" applyAlignment="1">
      <alignment horizontal="center" vertical="center" wrapText="1"/>
    </xf>
    <xf numFmtId="0" fontId="20" fillId="0" borderId="1" xfId="2" applyFont="1" applyBorder="1" applyAlignment="1">
      <alignment horizontal="center" vertical="center"/>
    </xf>
    <xf numFmtId="0" fontId="20" fillId="0" borderId="113" xfId="2" applyFont="1" applyBorder="1" applyAlignment="1">
      <alignment horizontal="center" vertical="center" wrapText="1"/>
    </xf>
    <xf numFmtId="0" fontId="20" fillId="0" borderId="114" xfId="2" applyFont="1" applyBorder="1" applyAlignment="1">
      <alignment horizontal="center" vertical="center" wrapText="1"/>
    </xf>
    <xf numFmtId="0" fontId="21" fillId="0" borderId="31" xfId="4" applyFont="1" applyBorder="1" applyAlignment="1">
      <alignment horizontal="left" vertical="center" shrinkToFit="1"/>
    </xf>
    <xf numFmtId="49" fontId="21" fillId="0" borderId="31" xfId="4" applyNumberFormat="1" applyFont="1" applyBorder="1" applyAlignment="1">
      <alignment horizontal="left" vertical="center" wrapText="1" shrinkToFit="1"/>
    </xf>
    <xf numFmtId="49" fontId="21" fillId="0" borderId="31" xfId="2" applyNumberFormat="1" applyFont="1" applyBorder="1" applyAlignment="1">
      <alignment horizontal="left" vertical="center" wrapText="1"/>
    </xf>
    <xf numFmtId="0" fontId="20" fillId="0" borderId="23" xfId="2" applyFont="1" applyBorder="1" applyAlignment="1">
      <alignment vertical="center" wrapText="1"/>
    </xf>
    <xf numFmtId="0" fontId="20" fillId="0" borderId="15" xfId="2" applyFont="1" applyBorder="1" applyAlignment="1">
      <alignment vertical="center" wrapText="1"/>
    </xf>
    <xf numFmtId="0" fontId="20" fillId="0" borderId="24" xfId="2" applyFont="1" applyBorder="1" applyAlignment="1">
      <alignment vertical="center" wrapText="1"/>
    </xf>
    <xf numFmtId="0" fontId="20" fillId="0" borderId="26" xfId="2" applyFont="1" applyBorder="1" applyAlignment="1">
      <alignment vertical="center" wrapText="1"/>
    </xf>
    <xf numFmtId="0" fontId="20" fillId="0" borderId="0" xfId="2" applyFont="1" applyBorder="1" applyAlignment="1">
      <alignment vertical="center" wrapText="1"/>
    </xf>
    <xf numFmtId="0" fontId="20" fillId="0" borderId="27" xfId="2" applyFont="1" applyBorder="1" applyAlignment="1">
      <alignment vertical="center" wrapText="1"/>
    </xf>
    <xf numFmtId="0" fontId="20" fillId="0" borderId="28" xfId="2" applyFont="1" applyBorder="1" applyAlignment="1">
      <alignment vertical="center" wrapText="1"/>
    </xf>
    <xf numFmtId="0" fontId="20" fillId="0" borderId="31" xfId="2" applyFont="1" applyBorder="1" applyAlignment="1">
      <alignment vertical="center" wrapText="1"/>
    </xf>
    <xf numFmtId="0" fontId="20" fillId="0" borderId="29" xfId="2" applyFont="1" applyBorder="1" applyAlignment="1">
      <alignment vertical="center" wrapText="1"/>
    </xf>
    <xf numFmtId="0" fontId="0" fillId="0" borderId="26"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42" fillId="0" borderId="1" xfId="0" applyFont="1" applyBorder="1" applyAlignment="1">
      <alignment horizontal="center" vertical="center" wrapText="1"/>
    </xf>
    <xf numFmtId="0" fontId="161" fillId="0" borderId="1" xfId="0" applyFont="1" applyBorder="1" applyAlignment="1">
      <alignment horizontal="center" vertical="center" wrapText="1"/>
    </xf>
    <xf numFmtId="0" fontId="0" fillId="0" borderId="23" xfId="0" applyBorder="1" applyAlignment="1">
      <alignment horizontal="center" vertical="center" shrinkToFit="1"/>
    </xf>
    <xf numFmtId="0" fontId="0" fillId="0" borderId="15" xfId="0" applyBorder="1" applyAlignment="1">
      <alignment horizontal="center" vertical="center" shrinkToFit="1"/>
    </xf>
    <xf numFmtId="0" fontId="0" fillId="0" borderId="25" xfId="0" applyBorder="1" applyAlignment="1">
      <alignment horizontal="center" vertical="center"/>
    </xf>
    <xf numFmtId="0" fontId="0" fillId="0" borderId="28" xfId="0" applyBorder="1" applyAlignment="1">
      <alignment horizontal="center" vertical="center" shrinkToFit="1"/>
    </xf>
    <xf numFmtId="0" fontId="0" fillId="0" borderId="31" xfId="0" applyBorder="1" applyAlignment="1">
      <alignment horizontal="center" vertical="center" shrinkToFit="1"/>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137" xfId="0" applyBorder="1" applyAlignment="1">
      <alignment horizontal="center" vertical="center"/>
    </xf>
    <xf numFmtId="0" fontId="0" fillId="0" borderId="278" xfId="0" applyBorder="1" applyAlignment="1">
      <alignment horizontal="center" vertical="center" shrinkToFit="1"/>
    </xf>
    <xf numFmtId="0" fontId="0" fillId="0" borderId="59" xfId="0" applyBorder="1" applyAlignment="1">
      <alignment horizontal="center" vertical="center" shrinkToFit="1"/>
    </xf>
    <xf numFmtId="0" fontId="0" fillId="0" borderId="277" xfId="0" applyBorder="1" applyAlignment="1">
      <alignment horizontal="center" vertical="center"/>
    </xf>
    <xf numFmtId="0" fontId="73" fillId="0" borderId="130" xfId="0" applyFont="1" applyBorder="1" applyAlignment="1">
      <alignment horizontal="center" vertical="center"/>
    </xf>
    <xf numFmtId="0" fontId="73" fillId="0" borderId="59" xfId="0" applyFont="1" applyBorder="1" applyAlignment="1">
      <alignment horizontal="center" vertical="center"/>
    </xf>
    <xf numFmtId="0" fontId="75" fillId="0" borderId="130" xfId="0" applyFont="1" applyBorder="1" applyAlignment="1">
      <alignment horizontal="center" vertical="center"/>
    </xf>
    <xf numFmtId="0" fontId="75" fillId="0" borderId="59" xfId="0" applyFont="1" applyBorder="1" applyAlignment="1">
      <alignment horizontal="center" vertical="center"/>
    </xf>
    <xf numFmtId="183" fontId="0" fillId="0" borderId="130" xfId="0" applyNumberFormat="1" applyBorder="1" applyAlignment="1">
      <alignment horizontal="center" vertical="center"/>
    </xf>
    <xf numFmtId="183" fontId="0" fillId="0" borderId="0" xfId="0" applyNumberFormat="1" applyAlignment="1">
      <alignment horizontal="center" vertical="center"/>
    </xf>
    <xf numFmtId="183" fontId="0" fillId="0" borderId="59" xfId="0" applyNumberFormat="1" applyBorder="1" applyAlignment="1">
      <alignment horizontal="center" vertical="center"/>
    </xf>
    <xf numFmtId="0" fontId="91" fillId="0" borderId="130" xfId="0" applyFont="1" applyBorder="1" applyAlignment="1">
      <alignment horizontal="center" vertical="center"/>
    </xf>
    <xf numFmtId="0" fontId="91" fillId="0" borderId="0" xfId="0" applyFont="1" applyAlignment="1">
      <alignment horizontal="center" vertical="center"/>
    </xf>
    <xf numFmtId="0" fontId="91" fillId="0" borderId="59" xfId="0" applyFont="1" applyBorder="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0" fillId="0" borderId="20" xfId="0" applyBorder="1" applyAlignment="1">
      <alignment horizontal="left" vertical="center"/>
    </xf>
    <xf numFmtId="0" fontId="73" fillId="0" borderId="0" xfId="0" applyFont="1">
      <alignment vertical="center"/>
    </xf>
    <xf numFmtId="0" fontId="73" fillId="0" borderId="31" xfId="0" applyFont="1" applyBorder="1" applyAlignment="1">
      <alignment vertical="center" shrinkToFit="1"/>
    </xf>
    <xf numFmtId="0" fontId="0" fillId="0" borderId="31" xfId="0" applyBorder="1" applyAlignment="1">
      <alignment vertical="center" shrinkToFit="1"/>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9" fillId="0" borderId="31" xfId="3" applyFont="1" applyBorder="1" applyAlignment="1">
      <alignment horizontal="center" vertical="distributed"/>
    </xf>
    <xf numFmtId="49" fontId="35" fillId="0" borderId="21" xfId="3" applyNumberFormat="1" applyFont="1" applyBorder="1" applyAlignment="1">
      <alignment horizontal="center" vertical="center"/>
    </xf>
    <xf numFmtId="0" fontId="112" fillId="0" borderId="23" xfId="3" applyFont="1" applyFill="1" applyBorder="1" applyAlignment="1">
      <alignment horizontal="left" vertical="center" indent="1"/>
    </xf>
    <xf numFmtId="0" fontId="112" fillId="0" borderId="15" xfId="3" applyFont="1" applyFill="1" applyBorder="1" applyAlignment="1">
      <alignment horizontal="left" vertical="center" indent="1"/>
    </xf>
    <xf numFmtId="0" fontId="112" fillId="0" borderId="24" xfId="3" applyFont="1" applyFill="1" applyBorder="1" applyAlignment="1">
      <alignment horizontal="left" vertical="center" indent="1"/>
    </xf>
    <xf numFmtId="0" fontId="112" fillId="0" borderId="26" xfId="3" applyFont="1" applyFill="1" applyBorder="1" applyAlignment="1">
      <alignment horizontal="left" vertical="center" indent="1"/>
    </xf>
    <xf numFmtId="0" fontId="112" fillId="0" borderId="0" xfId="3" applyFont="1" applyFill="1" applyBorder="1" applyAlignment="1">
      <alignment horizontal="left" vertical="center" indent="1"/>
    </xf>
    <xf numFmtId="0" fontId="112" fillId="0" borderId="27" xfId="3" applyFont="1" applyFill="1" applyBorder="1" applyAlignment="1">
      <alignment horizontal="left" vertical="center" indent="1"/>
    </xf>
    <xf numFmtId="0" fontId="43" fillId="0" borderId="23" xfId="3" applyFont="1" applyBorder="1" applyAlignment="1">
      <alignment vertical="center"/>
    </xf>
    <xf numFmtId="0" fontId="43" fillId="0" borderId="24" xfId="3" applyFont="1" applyBorder="1" applyAlignment="1">
      <alignment vertical="center"/>
    </xf>
    <xf numFmtId="0" fontId="43" fillId="0" borderId="15" xfId="3" applyFont="1" applyFill="1" applyBorder="1" applyAlignment="1">
      <alignment horizontal="left" vertical="center"/>
    </xf>
    <xf numFmtId="0" fontId="43" fillId="0" borderId="24" xfId="3" applyFont="1" applyFill="1" applyBorder="1" applyAlignment="1">
      <alignment horizontal="left" vertical="center"/>
    </xf>
    <xf numFmtId="0" fontId="112" fillId="0" borderId="15" xfId="3" applyFont="1" applyFill="1" applyBorder="1" applyAlignment="1">
      <alignment horizontal="center" vertical="center"/>
    </xf>
    <xf numFmtId="0" fontId="112" fillId="0" borderId="31" xfId="3" applyFont="1" applyFill="1" applyBorder="1" applyAlignment="1">
      <alignment horizontal="center" vertical="center"/>
    </xf>
    <xf numFmtId="0" fontId="112" fillId="0" borderId="24" xfId="3" applyFont="1" applyFill="1" applyBorder="1" applyAlignment="1">
      <alignment vertical="center" wrapText="1"/>
    </xf>
    <xf numFmtId="0" fontId="112" fillId="0" borderId="29" xfId="3" applyFont="1" applyFill="1" applyBorder="1" applyAlignment="1">
      <alignment vertical="center" wrapText="1"/>
    </xf>
    <xf numFmtId="0" fontId="112" fillId="0" borderId="15" xfId="3" applyFont="1" applyFill="1" applyBorder="1" applyAlignment="1">
      <alignment vertical="center" wrapText="1"/>
    </xf>
    <xf numFmtId="0" fontId="112" fillId="0" borderId="31" xfId="3" applyFont="1" applyFill="1" applyBorder="1" applyAlignment="1">
      <alignment vertical="center" wrapText="1"/>
    </xf>
    <xf numFmtId="0" fontId="43" fillId="0" borderId="26" xfId="3" applyFont="1" applyBorder="1" applyAlignment="1">
      <alignment horizontal="left" vertical="top"/>
    </xf>
    <xf numFmtId="0" fontId="43" fillId="0" borderId="27" xfId="3" applyFont="1" applyBorder="1" applyAlignment="1">
      <alignment horizontal="left" vertical="top"/>
    </xf>
    <xf numFmtId="0" fontId="35" fillId="0" borderId="24" xfId="3" applyFont="1" applyBorder="1" applyAlignment="1">
      <alignment horizontal="left" vertical="center"/>
    </xf>
    <xf numFmtId="0" fontId="43" fillId="0" borderId="23" xfId="3" applyFont="1" applyFill="1" applyBorder="1" applyAlignment="1">
      <alignment vertical="center"/>
    </xf>
    <xf numFmtId="0" fontId="43" fillId="0" borderId="24" xfId="3" applyFont="1" applyFill="1" applyBorder="1" applyAlignment="1">
      <alignment vertical="center"/>
    </xf>
    <xf numFmtId="0" fontId="112" fillId="0" borderId="25" xfId="3" applyFont="1" applyFill="1" applyBorder="1" applyAlignment="1">
      <alignment horizontal="center" vertical="center"/>
    </xf>
    <xf numFmtId="0" fontId="112" fillId="0" borderId="2" xfId="3" applyFont="1" applyFill="1" applyBorder="1" applyAlignment="1">
      <alignment horizontal="center" vertical="center"/>
    </xf>
    <xf numFmtId="49" fontId="112" fillId="0" borderId="23" xfId="3" applyNumberFormat="1" applyFont="1" applyFill="1" applyBorder="1" applyAlignment="1">
      <alignment horizontal="center" vertical="center"/>
    </xf>
    <xf numFmtId="49" fontId="112" fillId="0" borderId="28" xfId="3" applyNumberFormat="1" applyFont="1" applyFill="1" applyBorder="1" applyAlignment="1">
      <alignment horizontal="center" vertical="center"/>
    </xf>
    <xf numFmtId="0" fontId="35" fillId="0" borderId="0" xfId="3" applyFont="1" applyAlignment="1">
      <alignment horizontal="left" vertical="top" wrapText="1"/>
    </xf>
    <xf numFmtId="0" fontId="2" fillId="0" borderId="0" xfId="3" applyFont="1" applyAlignment="1">
      <alignment horizontal="left" vertical="center"/>
    </xf>
    <xf numFmtId="0" fontId="2" fillId="0" borderId="0" xfId="3" applyFont="1" applyAlignment="1">
      <alignment horizontal="center" vertical="center"/>
    </xf>
    <xf numFmtId="49" fontId="112" fillId="0" borderId="15" xfId="3" applyNumberFormat="1" applyFont="1" applyFill="1" applyBorder="1" applyAlignment="1">
      <alignment horizontal="center" vertical="center" wrapText="1"/>
    </xf>
    <xf numFmtId="49" fontId="112" fillId="0" borderId="31" xfId="3" applyNumberFormat="1" applyFont="1" applyFill="1" applyBorder="1" applyAlignment="1">
      <alignment horizontal="center" vertical="center" wrapText="1"/>
    </xf>
    <xf numFmtId="0" fontId="43" fillId="0" borderId="26" xfId="3" applyFont="1" applyFill="1" applyBorder="1" applyAlignment="1">
      <alignment horizontal="left" vertical="top"/>
    </xf>
    <xf numFmtId="0" fontId="43" fillId="0" borderId="27" xfId="3" applyFont="1" applyFill="1" applyBorder="1" applyAlignment="1">
      <alignment horizontal="left" vertical="top"/>
    </xf>
    <xf numFmtId="0" fontId="36" fillId="0" borderId="23" xfId="3" applyFont="1" applyFill="1" applyBorder="1" applyAlignment="1">
      <alignment horizontal="left" vertical="center"/>
    </xf>
    <xf numFmtId="0" fontId="35" fillId="0" borderId="24" xfId="3" applyFont="1" applyFill="1" applyBorder="1" applyAlignment="1">
      <alignment horizontal="left" vertical="center"/>
    </xf>
    <xf numFmtId="0" fontId="112" fillId="0" borderId="28" xfId="3" applyFont="1" applyFill="1" applyBorder="1" applyAlignment="1">
      <alignment horizontal="center" vertical="center"/>
    </xf>
    <xf numFmtId="0" fontId="112" fillId="0" borderId="29" xfId="3" applyFont="1" applyFill="1" applyBorder="1" applyAlignment="1">
      <alignment horizontal="center" vertical="center"/>
    </xf>
    <xf numFmtId="0" fontId="21" fillId="0" borderId="0" xfId="3" applyFont="1" applyFill="1" applyAlignment="1">
      <alignment horizontal="left" vertical="center"/>
    </xf>
    <xf numFmtId="49" fontId="112" fillId="0" borderId="15" xfId="3" quotePrefix="1" applyNumberFormat="1" applyFont="1" applyFill="1" applyBorder="1" applyAlignment="1">
      <alignment horizontal="center" vertical="center" wrapText="1"/>
    </xf>
    <xf numFmtId="49" fontId="112" fillId="0" borderId="31" xfId="3" quotePrefix="1" applyNumberFormat="1" applyFont="1" applyFill="1" applyBorder="1" applyAlignment="1">
      <alignment horizontal="center" vertical="center" wrapText="1"/>
    </xf>
    <xf numFmtId="0" fontId="43" fillId="0" borderId="23" xfId="3" applyFont="1" applyFill="1" applyBorder="1" applyAlignment="1">
      <alignment horizontal="left" vertical="center"/>
    </xf>
    <xf numFmtId="0" fontId="115" fillId="0" borderId="0" xfId="0" applyFont="1" applyAlignment="1">
      <alignment horizontal="left" vertical="top" wrapText="1"/>
    </xf>
    <xf numFmtId="0" fontId="73" fillId="0" borderId="78" xfId="0" applyFont="1" applyBorder="1" applyAlignment="1">
      <alignment horizontal="center" vertical="center" shrinkToFit="1"/>
    </xf>
    <xf numFmtId="0" fontId="73" fillId="0" borderId="21" xfId="0" applyFont="1" applyBorder="1" applyAlignment="1">
      <alignment horizontal="center" vertical="center" shrinkToFit="1"/>
    </xf>
    <xf numFmtId="0" fontId="73" fillId="0" borderId="1" xfId="0" applyFont="1" applyBorder="1" applyAlignment="1">
      <alignment horizontal="center" vertical="center" shrinkToFit="1"/>
    </xf>
    <xf numFmtId="0" fontId="73" fillId="0" borderId="119" xfId="0" applyFont="1" applyBorder="1" applyAlignment="1">
      <alignment horizontal="center" vertical="center" shrinkToFit="1"/>
    </xf>
    <xf numFmtId="0" fontId="73" fillId="0" borderId="114" xfId="0" applyFont="1" applyBorder="1" applyAlignment="1">
      <alignment horizontal="center" vertical="center" shrinkToFit="1"/>
    </xf>
    <xf numFmtId="0" fontId="73" fillId="0" borderId="83" xfId="0" applyFont="1" applyBorder="1" applyAlignment="1">
      <alignment horizontal="center" vertical="center" shrinkToFit="1"/>
    </xf>
    <xf numFmtId="0" fontId="73" fillId="0" borderId="116" xfId="0" applyFont="1" applyBorder="1" applyAlignment="1">
      <alignment horizontal="center" vertical="center" shrinkToFit="1"/>
    </xf>
    <xf numFmtId="0" fontId="73" fillId="0" borderId="146" xfId="0" applyFont="1" applyBorder="1" applyAlignment="1">
      <alignment horizontal="center" vertical="center" shrinkToFit="1"/>
    </xf>
    <xf numFmtId="0" fontId="73" fillId="0" borderId="120" xfId="0" applyFont="1" applyBorder="1" applyAlignment="1">
      <alignment horizontal="center" vertical="center" shrinkToFit="1"/>
    </xf>
    <xf numFmtId="0" fontId="73" fillId="0" borderId="150" xfId="0" applyFont="1" applyBorder="1" applyAlignment="1">
      <alignment horizontal="center" vertical="center" shrinkToFit="1"/>
    </xf>
    <xf numFmtId="0" fontId="73" fillId="0" borderId="1" xfId="0" applyFont="1" applyBorder="1" applyAlignment="1">
      <alignment horizontal="center" vertical="center" wrapText="1" shrinkToFit="1"/>
    </xf>
    <xf numFmtId="0" fontId="73" fillId="0" borderId="47" xfId="0" applyFont="1" applyBorder="1" applyAlignment="1">
      <alignment horizontal="center" vertical="center" shrinkToFit="1"/>
    </xf>
    <xf numFmtId="0" fontId="73" fillId="0" borderId="18" xfId="0" applyFont="1" applyBorder="1" applyAlignment="1">
      <alignment horizontal="center" vertical="center" shrinkToFit="1"/>
    </xf>
    <xf numFmtId="0" fontId="73" fillId="0" borderId="112" xfId="0" applyFont="1" applyBorder="1" applyAlignment="1">
      <alignment horizontal="center" vertical="center" shrinkToFit="1"/>
    </xf>
    <xf numFmtId="0" fontId="73" fillId="0" borderId="148" xfId="0" applyFont="1" applyBorder="1" applyAlignment="1">
      <alignment horizontal="center" vertical="center" shrinkToFit="1"/>
    </xf>
    <xf numFmtId="0" fontId="73" fillId="0" borderId="149" xfId="0" applyFont="1" applyBorder="1" applyAlignment="1">
      <alignment horizontal="center" vertical="center" shrinkToFit="1"/>
    </xf>
    <xf numFmtId="0" fontId="91" fillId="0" borderId="191" xfId="0" applyFont="1" applyBorder="1" applyAlignment="1">
      <alignment horizontal="center" vertical="center" shrinkToFit="1"/>
    </xf>
    <xf numFmtId="0" fontId="91" fillId="0" borderId="147" xfId="0" applyFont="1" applyBorder="1" applyAlignment="1">
      <alignment horizontal="center" vertical="center" shrinkToFit="1"/>
    </xf>
    <xf numFmtId="0" fontId="123" fillId="0" borderId="112" xfId="0" applyFont="1" applyBorder="1" applyAlignment="1">
      <alignment horizontal="center" vertical="center" shrinkToFit="1"/>
    </xf>
    <xf numFmtId="0" fontId="123" fillId="0" borderId="146" xfId="0" applyFont="1" applyBorder="1" applyAlignment="1">
      <alignment horizontal="center" vertical="center" shrinkToFit="1"/>
    </xf>
    <xf numFmtId="0" fontId="123" fillId="0" borderId="113" xfId="0" applyFont="1" applyBorder="1" applyAlignment="1">
      <alignment horizontal="center" vertical="center" shrinkToFit="1"/>
    </xf>
    <xf numFmtId="0" fontId="123" fillId="0" borderId="150" xfId="0" applyFont="1" applyBorder="1" applyAlignment="1">
      <alignment horizontal="center" vertical="center" shrinkToFit="1"/>
    </xf>
    <xf numFmtId="0" fontId="120" fillId="0" borderId="117" xfId="0" applyFont="1" applyBorder="1" applyAlignment="1">
      <alignment horizontal="center" vertical="center" shrinkToFit="1"/>
    </xf>
    <xf numFmtId="0" fontId="120" fillId="0" borderId="113" xfId="0" applyFont="1" applyBorder="1" applyAlignment="1">
      <alignment horizontal="center" vertical="center" shrinkToFit="1"/>
    </xf>
    <xf numFmtId="0" fontId="120" fillId="0" borderId="120" xfId="0" applyFont="1" applyBorder="1" applyAlignment="1">
      <alignment horizontal="center" vertical="center" shrinkToFit="1"/>
    </xf>
    <xf numFmtId="0" fontId="120" fillId="0" borderId="150" xfId="0" applyFont="1" applyBorder="1" applyAlignment="1">
      <alignment horizontal="center" vertical="center" shrinkToFit="1"/>
    </xf>
    <xf numFmtId="0" fontId="91" fillId="0" borderId="249" xfId="0" applyFont="1" applyBorder="1" applyAlignment="1">
      <alignment horizontal="center" vertical="center" shrinkToFit="1"/>
    </xf>
    <xf numFmtId="0" fontId="91" fillId="0" borderId="250" xfId="0" applyFont="1" applyBorder="1" applyAlignment="1">
      <alignment horizontal="center" vertical="center" shrinkToFit="1"/>
    </xf>
    <xf numFmtId="0" fontId="91" fillId="0" borderId="118" xfId="0" applyFont="1" applyBorder="1" applyAlignment="1">
      <alignment horizontal="center" vertical="center" shrinkToFit="1"/>
    </xf>
    <xf numFmtId="0" fontId="91" fillId="0" borderId="115" xfId="0" applyFont="1" applyBorder="1" applyAlignment="1">
      <alignment horizontal="center" vertical="center" shrinkToFit="1"/>
    </xf>
    <xf numFmtId="0" fontId="120" fillId="0" borderId="28" xfId="0" applyFont="1" applyBorder="1" applyAlignment="1">
      <alignment horizontal="center" vertical="center" shrinkToFit="1"/>
    </xf>
    <xf numFmtId="0" fontId="120" fillId="0" borderId="19" xfId="0" applyFont="1" applyBorder="1" applyAlignment="1">
      <alignment horizontal="center" vertical="center" shrinkToFit="1"/>
    </xf>
    <xf numFmtId="0" fontId="121" fillId="0" borderId="47" xfId="0" applyFont="1" applyBorder="1" applyAlignment="1">
      <alignment horizontal="center" vertical="center" shrinkToFit="1"/>
    </xf>
    <xf numFmtId="0" fontId="121" fillId="0" borderId="18" xfId="0" applyFont="1" applyBorder="1" applyAlignment="1">
      <alignment horizontal="center" vertical="center" shrinkToFit="1"/>
    </xf>
    <xf numFmtId="0" fontId="121" fillId="0" borderId="53" xfId="0" applyFont="1" applyBorder="1" applyAlignment="1">
      <alignment horizontal="center" vertical="center" shrinkToFit="1"/>
    </xf>
    <xf numFmtId="0" fontId="121" fillId="0" borderId="17" xfId="0" applyFont="1" applyBorder="1" applyAlignment="1">
      <alignment horizontal="center" vertical="center" shrinkToFit="1"/>
    </xf>
    <xf numFmtId="0" fontId="122" fillId="0" borderId="76" xfId="0" applyFont="1" applyBorder="1" applyAlignment="1">
      <alignment horizontal="center" vertical="center" shrinkToFit="1"/>
    </xf>
    <xf numFmtId="0" fontId="122" fillId="0" borderId="84" xfId="0" applyFont="1" applyBorder="1" applyAlignment="1">
      <alignment horizontal="center" vertical="center" shrinkToFit="1"/>
    </xf>
    <xf numFmtId="0" fontId="120" fillId="0" borderId="112" xfId="0" applyFont="1" applyBorder="1" applyAlignment="1">
      <alignment horizontal="center" vertical="center" shrinkToFit="1"/>
    </xf>
    <xf numFmtId="0" fontId="120" fillId="0" borderId="146" xfId="0" applyFont="1" applyBorder="1" applyAlignment="1">
      <alignment horizontal="center" vertical="center" shrinkToFit="1"/>
    </xf>
    <xf numFmtId="0" fontId="48" fillId="0" borderId="20" xfId="0" applyFont="1" applyBorder="1" applyAlignment="1">
      <alignment horizontal="center" vertical="top" textRotation="255"/>
    </xf>
    <xf numFmtId="0" fontId="48" fillId="0" borderId="24" xfId="0" applyFont="1" applyBorder="1" applyAlignment="1">
      <alignment horizontal="center" vertical="top" textRotation="255"/>
    </xf>
    <xf numFmtId="38" fontId="117" fillId="0" borderId="78" xfId="21" applyFont="1" applyBorder="1" applyAlignment="1">
      <alignment horizontal="right" vertical="center"/>
    </xf>
    <xf numFmtId="38" fontId="117" fillId="0" borderId="21" xfId="21" applyFont="1" applyBorder="1" applyAlignment="1">
      <alignment horizontal="right" vertical="center"/>
    </xf>
    <xf numFmtId="38" fontId="117" fillId="0" borderId="53" xfId="21" applyFont="1" applyBorder="1" applyAlignment="1">
      <alignment horizontal="right" vertical="center"/>
    </xf>
    <xf numFmtId="38" fontId="117" fillId="0" borderId="17" xfId="21" applyFont="1" applyBorder="1" applyAlignment="1">
      <alignment horizontal="right" vertical="center"/>
    </xf>
    <xf numFmtId="0" fontId="42" fillId="0" borderId="1" xfId="0" applyFont="1" applyBorder="1" applyAlignment="1">
      <alignment horizontal="center" vertical="center"/>
    </xf>
    <xf numFmtId="0" fontId="42" fillId="0" borderId="22" xfId="0" applyFont="1" applyBorder="1" applyAlignment="1">
      <alignment horizontal="center" vertical="center"/>
    </xf>
    <xf numFmtId="0" fontId="48" fillId="0" borderId="26" xfId="0" applyFont="1" applyBorder="1" applyAlignment="1">
      <alignment horizontal="center" vertical="top"/>
    </xf>
    <xf numFmtId="0" fontId="48" fillId="0" borderId="0" xfId="0" applyFont="1" applyAlignment="1">
      <alignment horizontal="center" vertical="top"/>
    </xf>
    <xf numFmtId="0" fontId="48" fillId="0" borderId="1" xfId="0" applyFont="1" applyBorder="1" applyAlignment="1">
      <alignment horizontal="center" vertical="top" wrapText="1"/>
    </xf>
    <xf numFmtId="0" fontId="48" fillId="0" borderId="22" xfId="0" applyFont="1" applyBorder="1" applyAlignment="1">
      <alignment horizontal="center" vertical="top" wrapText="1"/>
    </xf>
    <xf numFmtId="0" fontId="48" fillId="0" borderId="1" xfId="0" applyFont="1" applyBorder="1" applyAlignment="1">
      <alignment horizontal="center" vertical="top"/>
    </xf>
    <xf numFmtId="0" fontId="47" fillId="0" borderId="1" xfId="0" applyFont="1" applyBorder="1" applyAlignment="1">
      <alignment horizontal="center" vertical="top" wrapText="1"/>
    </xf>
    <xf numFmtId="0" fontId="47" fillId="0" borderId="1" xfId="0" applyFont="1" applyBorder="1" applyAlignment="1">
      <alignment horizontal="center" vertical="center" textRotation="255" wrapText="1"/>
    </xf>
    <xf numFmtId="0" fontId="47" fillId="0" borderId="1" xfId="0" applyFont="1" applyBorder="1" applyAlignment="1">
      <alignment horizontal="center" vertical="center" textRotation="255"/>
    </xf>
    <xf numFmtId="0" fontId="47" fillId="0" borderId="22" xfId="0" applyFont="1" applyBorder="1" applyAlignment="1">
      <alignment horizontal="center" vertical="center" textRotation="255"/>
    </xf>
    <xf numFmtId="0" fontId="47" fillId="0" borderId="1" xfId="0" applyFont="1" applyBorder="1" applyAlignment="1">
      <alignment horizontal="center" vertical="top" textRotation="255"/>
    </xf>
    <xf numFmtId="0" fontId="47" fillId="0" borderId="22" xfId="0" applyFont="1" applyBorder="1" applyAlignment="1">
      <alignment horizontal="center" vertical="top" textRotation="255"/>
    </xf>
    <xf numFmtId="0" fontId="47" fillId="0" borderId="22" xfId="0" applyFont="1" applyBorder="1" applyAlignment="1">
      <alignment horizontal="center" vertical="center" textRotation="255" wrapText="1"/>
    </xf>
    <xf numFmtId="0" fontId="119" fillId="0" borderId="1" xfId="0" applyFont="1" applyBorder="1" applyAlignment="1">
      <alignment horizontal="center" vertical="center"/>
    </xf>
    <xf numFmtId="0" fontId="119" fillId="0" borderId="22" xfId="0" applyFont="1" applyBorder="1" applyAlignment="1">
      <alignment horizontal="center" vertical="center"/>
    </xf>
    <xf numFmtId="0" fontId="48" fillId="0" borderId="19" xfId="0" applyFont="1" applyBorder="1" applyAlignment="1">
      <alignment horizontal="center" vertical="top" textRotation="255"/>
    </xf>
    <xf numFmtId="0" fontId="48" fillId="0" borderId="23" xfId="0" applyFont="1" applyBorder="1" applyAlignment="1">
      <alignment horizontal="center" vertical="top" textRotation="255"/>
    </xf>
    <xf numFmtId="0" fontId="48" fillId="0" borderId="40" xfId="0" applyFont="1" applyBorder="1" applyAlignment="1">
      <alignment horizontal="center" vertical="top" textRotation="255"/>
    </xf>
    <xf numFmtId="0" fontId="48" fillId="0" borderId="248" xfId="0" applyFont="1" applyBorder="1" applyAlignment="1">
      <alignment horizontal="center" vertical="top" textRotation="255"/>
    </xf>
    <xf numFmtId="38" fontId="117" fillId="0" borderId="81" xfId="21" applyFont="1" applyBorder="1" applyAlignment="1">
      <alignment horizontal="right" vertical="center"/>
    </xf>
    <xf numFmtId="38" fontId="117" fillId="0" borderId="15" xfId="21" applyFont="1" applyBorder="1" applyAlignment="1">
      <alignment horizontal="right" vertical="center"/>
    </xf>
    <xf numFmtId="38" fontId="117" fillId="0" borderId="92" xfId="21" applyFont="1" applyBorder="1" applyAlignment="1">
      <alignment horizontal="right" vertical="center"/>
    </xf>
    <xf numFmtId="38" fontId="117" fillId="0" borderId="31" xfId="21" applyFont="1" applyBorder="1" applyAlignment="1">
      <alignment horizontal="right" vertical="center"/>
    </xf>
    <xf numFmtId="0" fontId="48" fillId="0" borderId="15" xfId="0" applyFont="1" applyBorder="1" applyAlignment="1">
      <alignment horizontal="center" vertical="center"/>
    </xf>
    <xf numFmtId="0" fontId="48" fillId="0" borderId="31" xfId="0" applyFont="1" applyBorder="1" applyAlignment="1">
      <alignment horizontal="center" vertical="center"/>
    </xf>
    <xf numFmtId="0" fontId="47" fillId="0" borderId="1" xfId="0" applyFont="1" applyBorder="1" applyAlignment="1">
      <alignment horizontal="center" vertical="top"/>
    </xf>
    <xf numFmtId="0" fontId="48" fillId="0" borderId="100" xfId="0" applyFont="1" applyBorder="1" applyAlignment="1">
      <alignment horizontal="center" vertical="center"/>
    </xf>
    <xf numFmtId="0" fontId="48" fillId="0" borderId="93" xfId="0" applyFont="1" applyBorder="1" applyAlignment="1">
      <alignment horizontal="center" vertical="center"/>
    </xf>
    <xf numFmtId="0" fontId="48" fillId="0" borderId="23" xfId="0" applyFont="1" applyBorder="1" applyAlignment="1">
      <alignment horizontal="left" vertical="top" wrapText="1"/>
    </xf>
    <xf numFmtId="0" fontId="48" fillId="0" borderId="15" xfId="0" applyFont="1" applyBorder="1" applyAlignment="1">
      <alignment horizontal="left" vertical="top" wrapText="1"/>
    </xf>
    <xf numFmtId="0" fontId="48" fillId="0" borderId="100" xfId="0" applyFont="1" applyBorder="1" applyAlignment="1">
      <alignment horizontal="left" vertical="top" wrapText="1"/>
    </xf>
    <xf numFmtId="0" fontId="48" fillId="0" borderId="26" xfId="0" applyFont="1" applyBorder="1" applyAlignment="1">
      <alignment horizontal="left" vertical="top" wrapText="1"/>
    </xf>
    <xf numFmtId="0" fontId="48" fillId="0" borderId="0" xfId="0" applyFont="1" applyAlignment="1">
      <alignment horizontal="left" vertical="top" wrapText="1"/>
    </xf>
    <xf numFmtId="0" fontId="48" fillId="0" borderId="50" xfId="0" applyFont="1" applyBorder="1" applyAlignment="1">
      <alignment horizontal="left" vertical="top" wrapText="1"/>
    </xf>
    <xf numFmtId="38" fontId="117" fillId="0" borderId="48" xfId="21" applyFont="1" applyBorder="1" applyAlignment="1">
      <alignment horizontal="right" vertical="center"/>
    </xf>
    <xf numFmtId="38" fontId="117" fillId="0" borderId="0" xfId="21" applyFont="1" applyBorder="1" applyAlignment="1">
      <alignment horizontal="right" vertical="center"/>
    </xf>
    <xf numFmtId="0" fontId="48" fillId="0" borderId="0" xfId="0" applyFont="1" applyAlignment="1">
      <alignment horizontal="center" vertical="center"/>
    </xf>
    <xf numFmtId="0" fontId="48" fillId="0" borderId="50" xfId="0" applyFont="1" applyBorder="1" applyAlignment="1">
      <alignment horizontal="center" vertical="center"/>
    </xf>
    <xf numFmtId="38" fontId="117" fillId="0" borderId="75" xfId="21" applyFont="1" applyBorder="1" applyAlignment="1">
      <alignment horizontal="right" vertical="center"/>
    </xf>
    <xf numFmtId="38" fontId="117" fillId="0" borderId="145" xfId="21" applyFont="1" applyBorder="1" applyAlignment="1">
      <alignment horizontal="right" vertical="center"/>
    </xf>
    <xf numFmtId="0" fontId="113" fillId="0" borderId="0" xfId="0" applyFont="1" applyAlignment="1">
      <alignment horizontal="center" vertical="center"/>
    </xf>
    <xf numFmtId="49" fontId="0" fillId="0" borderId="19" xfId="0" applyNumberFormat="1" applyBorder="1" applyAlignment="1">
      <alignment horizontal="center" vertical="center"/>
    </xf>
    <xf numFmtId="49" fontId="0" fillId="0" borderId="21" xfId="0" applyNumberFormat="1" applyBorder="1" applyAlignment="1">
      <alignment horizontal="center" vertical="center"/>
    </xf>
    <xf numFmtId="49" fontId="0" fillId="0" borderId="20" xfId="0" applyNumberFormat="1" applyBorder="1" applyAlignment="1">
      <alignment horizontal="center" vertical="center"/>
    </xf>
    <xf numFmtId="0" fontId="115" fillId="0" borderId="0" xfId="0" applyFont="1" applyAlignment="1">
      <alignment horizontal="left" vertical="center" wrapText="1"/>
    </xf>
    <xf numFmtId="0" fontId="48" fillId="0" borderId="15"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55" xfId="0" applyFont="1" applyBorder="1" applyAlignment="1">
      <alignment horizontal="center" vertical="center" wrapText="1"/>
    </xf>
    <xf numFmtId="0" fontId="44" fillId="0" borderId="28" xfId="0" applyFont="1" applyBorder="1" applyAlignment="1">
      <alignment horizontal="left" vertical="center" wrapText="1"/>
    </xf>
    <xf numFmtId="0" fontId="44" fillId="0" borderId="26" xfId="0" applyFont="1" applyBorder="1" applyAlignment="1">
      <alignment horizontal="left" vertical="center" wrapText="1"/>
    </xf>
    <xf numFmtId="0" fontId="44" fillId="0" borderId="0" xfId="0" applyFont="1" applyAlignment="1">
      <alignment horizontal="right" vertical="center" wrapText="1"/>
    </xf>
    <xf numFmtId="0" fontId="0" fillId="0" borderId="0" xfId="0" applyAlignment="1">
      <alignment horizontal="right" vertical="center"/>
    </xf>
    <xf numFmtId="0" fontId="44" fillId="10" borderId="19" xfId="0" applyFont="1" applyFill="1" applyBorder="1" applyAlignment="1">
      <alignment horizontal="left" vertical="center" wrapText="1"/>
    </xf>
    <xf numFmtId="0" fontId="44" fillId="10" borderId="21" xfId="0" applyFont="1" applyFill="1" applyBorder="1" applyAlignment="1">
      <alignment horizontal="left" vertical="center" wrapText="1"/>
    </xf>
    <xf numFmtId="0" fontId="44" fillId="10" borderId="20" xfId="0" applyFont="1" applyFill="1" applyBorder="1" applyAlignment="1">
      <alignment horizontal="left" vertical="center" wrapText="1"/>
    </xf>
    <xf numFmtId="0" fontId="44" fillId="0" borderId="1" xfId="0" applyFont="1" applyBorder="1" applyAlignment="1">
      <alignment horizontal="left" vertical="center" shrinkToFit="1"/>
    </xf>
    <xf numFmtId="0" fontId="44" fillId="0" borderId="23" xfId="0" applyFont="1" applyBorder="1" applyAlignment="1">
      <alignment horizontal="left" vertical="center" wrapText="1"/>
    </xf>
    <xf numFmtId="0" fontId="44" fillId="0" borderId="26" xfId="0" applyFont="1" applyBorder="1" applyAlignment="1">
      <alignment horizontal="justify" vertical="center" wrapText="1"/>
    </xf>
    <xf numFmtId="0" fontId="44" fillId="0" borderId="0" xfId="0" applyFont="1" applyAlignment="1">
      <alignment horizontal="justify" vertical="center" wrapText="1"/>
    </xf>
    <xf numFmtId="0" fontId="44" fillId="0" borderId="1" xfId="0" applyFont="1" applyBorder="1" applyAlignment="1">
      <alignment horizontal="center" vertical="center" wrapText="1"/>
    </xf>
    <xf numFmtId="0" fontId="101" fillId="0" borderId="15" xfId="0" applyFont="1" applyBorder="1" applyAlignment="1">
      <alignment horizontal="left" vertical="center" wrapText="1" indent="1"/>
    </xf>
    <xf numFmtId="0" fontId="101" fillId="0" borderId="0" xfId="0" applyFont="1" applyAlignment="1">
      <alignment horizontal="left" vertical="center" wrapText="1" indent="1"/>
    </xf>
    <xf numFmtId="0" fontId="98" fillId="0" borderId="0" xfId="0" applyFont="1" applyAlignment="1">
      <alignment horizontal="left" vertical="center"/>
    </xf>
    <xf numFmtId="0" fontId="44" fillId="10" borderId="1" xfId="0" applyFont="1" applyFill="1" applyBorder="1" applyAlignment="1">
      <alignment horizontal="left" vertical="center" wrapText="1"/>
    </xf>
    <xf numFmtId="0" fontId="44" fillId="0" borderId="26"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19"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0" fillId="0" borderId="15"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left" vertical="center"/>
    </xf>
    <xf numFmtId="56" fontId="44" fillId="10" borderId="23" xfId="0" applyNumberFormat="1" applyFont="1" applyFill="1" applyBorder="1" applyAlignment="1">
      <alignment horizontal="center" vertical="top" wrapText="1"/>
    </xf>
    <xf numFmtId="56" fontId="44" fillId="10" borderId="24" xfId="0" applyNumberFormat="1" applyFont="1" applyFill="1" applyBorder="1" applyAlignment="1">
      <alignment horizontal="center" vertical="top" wrapText="1"/>
    </xf>
    <xf numFmtId="56" fontId="44" fillId="10" borderId="26" xfId="0" applyNumberFormat="1" applyFont="1" applyFill="1" applyBorder="1" applyAlignment="1">
      <alignment horizontal="center" vertical="top" wrapText="1"/>
    </xf>
    <xf numFmtId="56" fontId="44" fillId="10" borderId="27" xfId="0" applyNumberFormat="1" applyFont="1" applyFill="1" applyBorder="1" applyAlignment="1">
      <alignment horizontal="center" vertical="top" wrapText="1"/>
    </xf>
    <xf numFmtId="56" fontId="44" fillId="10" borderId="28" xfId="0" applyNumberFormat="1" applyFont="1" applyFill="1" applyBorder="1" applyAlignment="1">
      <alignment horizontal="center" vertical="top" wrapText="1"/>
    </xf>
    <xf numFmtId="56" fontId="44" fillId="10" borderId="29" xfId="0" applyNumberFormat="1" applyFont="1" applyFill="1" applyBorder="1" applyAlignment="1">
      <alignment horizontal="center" vertical="top" wrapText="1"/>
    </xf>
    <xf numFmtId="0" fontId="44" fillId="0" borderId="1" xfId="0" applyFont="1" applyBorder="1" applyAlignment="1">
      <alignment horizontal="left" vertical="center" wrapText="1"/>
    </xf>
    <xf numFmtId="0" fontId="44" fillId="0" borderId="26" xfId="0" applyFont="1" applyBorder="1" applyAlignment="1">
      <alignment vertical="center" wrapText="1"/>
    </xf>
    <xf numFmtId="0" fontId="44" fillId="0" borderId="0" xfId="0" applyFont="1" applyAlignment="1">
      <alignment vertical="center" wrapText="1"/>
    </xf>
    <xf numFmtId="0" fontId="44" fillId="0" borderId="27" xfId="0" applyFont="1" applyBorder="1" applyAlignment="1">
      <alignment vertical="center" wrapText="1"/>
    </xf>
    <xf numFmtId="0" fontId="44" fillId="0" borderId="50" xfId="0" applyFont="1" applyBorder="1" applyAlignment="1">
      <alignment horizontal="justify" vertical="center" wrapText="1"/>
    </xf>
    <xf numFmtId="0" fontId="44" fillId="0" borderId="28" xfId="0" applyFont="1" applyBorder="1" applyAlignment="1">
      <alignment vertical="center" wrapText="1"/>
    </xf>
    <xf numFmtId="0" fontId="44" fillId="0" borderId="31" xfId="0" applyFont="1" applyBorder="1" applyAlignment="1">
      <alignment vertical="center" wrapText="1"/>
    </xf>
    <xf numFmtId="0" fontId="44" fillId="0" borderId="29" xfId="0" applyFont="1" applyBorder="1" applyAlignment="1">
      <alignment vertical="center" wrapText="1"/>
    </xf>
    <xf numFmtId="0" fontId="44" fillId="0" borderId="93" xfId="0" applyFont="1" applyBorder="1" applyAlignment="1">
      <alignment horizontal="justify" vertical="center" wrapText="1"/>
    </xf>
    <xf numFmtId="56" fontId="44" fillId="10" borderId="23" xfId="0" applyNumberFormat="1" applyFont="1" applyFill="1" applyBorder="1" applyAlignment="1">
      <alignment horizontal="center" vertical="center" wrapText="1"/>
    </xf>
    <xf numFmtId="56" fontId="44" fillId="10" borderId="24" xfId="0" applyNumberFormat="1" applyFont="1" applyFill="1" applyBorder="1" applyAlignment="1">
      <alignment horizontal="center" vertical="center" wrapText="1"/>
    </xf>
    <xf numFmtId="56" fontId="44" fillId="10" borderId="26" xfId="0" applyNumberFormat="1" applyFont="1" applyFill="1" applyBorder="1" applyAlignment="1">
      <alignment horizontal="center" vertical="center" wrapText="1"/>
    </xf>
    <xf numFmtId="56" fontId="44" fillId="10" borderId="27" xfId="0" applyNumberFormat="1" applyFont="1" applyFill="1" applyBorder="1" applyAlignment="1">
      <alignment horizontal="center" vertical="center" wrapText="1"/>
    </xf>
    <xf numFmtId="56" fontId="44" fillId="10" borderId="28" xfId="0" applyNumberFormat="1" applyFont="1" applyFill="1" applyBorder="1" applyAlignment="1">
      <alignment horizontal="center" vertical="center" wrapText="1"/>
    </xf>
    <xf numFmtId="56" fontId="44" fillId="10" borderId="29" xfId="0" applyNumberFormat="1" applyFont="1" applyFill="1" applyBorder="1" applyAlignment="1">
      <alignment horizontal="center" vertical="center" wrapText="1"/>
    </xf>
    <xf numFmtId="0" fontId="44" fillId="10" borderId="19" xfId="0" applyFont="1" applyFill="1" applyBorder="1" applyAlignment="1">
      <alignment horizontal="right" vertical="center" wrapText="1"/>
    </xf>
    <xf numFmtId="0" fontId="0" fillId="0" borderId="21" xfId="0" applyBorder="1" applyAlignment="1">
      <alignment horizontal="right" vertical="center" wrapText="1"/>
    </xf>
    <xf numFmtId="0" fontId="112" fillId="0" borderId="0" xfId="0" applyFont="1" applyAlignment="1">
      <alignment horizontal="left" vertical="center"/>
    </xf>
    <xf numFmtId="0" fontId="112" fillId="0" borderId="0" xfId="0" applyFont="1" applyAlignment="1">
      <alignment horizontal="center" vertical="center"/>
    </xf>
    <xf numFmtId="49" fontId="0" fillId="0" borderId="21" xfId="0" applyNumberFormat="1" applyBorder="1" applyAlignment="1">
      <alignment horizontal="left" vertical="center"/>
    </xf>
    <xf numFmtId="0" fontId="0" fillId="0" borderId="20" xfId="0" applyBorder="1" applyAlignment="1">
      <alignment horizontal="left" vertical="center" wrapText="1"/>
    </xf>
    <xf numFmtId="0" fontId="44" fillId="0" borderId="23" xfId="0" applyFont="1" applyBorder="1" applyAlignment="1">
      <alignment vertical="center" wrapText="1"/>
    </xf>
    <xf numFmtId="0" fontId="44" fillId="0" borderId="15" xfId="0" applyFont="1" applyBorder="1" applyAlignment="1">
      <alignment vertical="center" wrapText="1"/>
    </xf>
    <xf numFmtId="0" fontId="44" fillId="0" borderId="24" xfId="0" applyFont="1" applyBorder="1" applyAlignment="1">
      <alignment vertical="center" wrapText="1"/>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44" fillId="0" borderId="100" xfId="0" applyFont="1" applyBorder="1" applyAlignment="1">
      <alignment horizontal="justify" vertical="center" wrapText="1"/>
    </xf>
    <xf numFmtId="0" fontId="55" fillId="3" borderId="22" xfId="4" applyFont="1" applyFill="1" applyBorder="1" applyAlignment="1">
      <alignment horizontal="center" vertical="center"/>
    </xf>
    <xf numFmtId="0" fontId="55" fillId="3" borderId="25" xfId="4" applyFont="1" applyFill="1" applyBorder="1" applyAlignment="1">
      <alignment horizontal="center" vertical="center"/>
    </xf>
    <xf numFmtId="0" fontId="55" fillId="3" borderId="2" xfId="4" applyFont="1" applyFill="1" applyBorder="1" applyAlignment="1">
      <alignment horizontal="center" vertical="center"/>
    </xf>
    <xf numFmtId="49" fontId="55" fillId="0" borderId="21" xfId="4" applyNumberFormat="1" applyFont="1" applyBorder="1" applyAlignment="1">
      <alignment horizontal="center" vertical="center"/>
    </xf>
    <xf numFmtId="49" fontId="55" fillId="0" borderId="31" xfId="4" applyNumberFormat="1" applyFont="1" applyBorder="1" applyAlignment="1">
      <alignment horizontal="center" vertical="center"/>
    </xf>
    <xf numFmtId="0" fontId="55" fillId="3" borderId="22" xfId="4" applyFont="1" applyFill="1" applyBorder="1">
      <alignment vertical="center"/>
    </xf>
    <xf numFmtId="0" fontId="55" fillId="3" borderId="25" xfId="4" applyFont="1" applyFill="1" applyBorder="1">
      <alignment vertical="center"/>
    </xf>
    <xf numFmtId="0" fontId="55" fillId="3" borderId="2" xfId="4" applyFont="1" applyFill="1" applyBorder="1">
      <alignment vertical="center"/>
    </xf>
    <xf numFmtId="0" fontId="55" fillId="3" borderId="19" xfId="4" applyFont="1" applyFill="1" applyBorder="1" applyAlignment="1">
      <alignment horizontal="center" vertical="center"/>
    </xf>
    <xf numFmtId="0" fontId="55" fillId="3" borderId="21" xfId="4" applyFont="1" applyFill="1" applyBorder="1" applyAlignment="1">
      <alignment horizontal="center" vertical="center"/>
    </xf>
    <xf numFmtId="0" fontId="55" fillId="3" borderId="194" xfId="4" applyFont="1" applyFill="1" applyBorder="1">
      <alignment vertical="center"/>
    </xf>
    <xf numFmtId="0" fontId="55" fillId="3" borderId="1" xfId="4" applyFont="1" applyFill="1" applyBorder="1" applyAlignment="1">
      <alignment horizontal="center" vertical="center"/>
    </xf>
    <xf numFmtId="0" fontId="47" fillId="0" borderId="209" xfId="4" applyFont="1" applyBorder="1" applyAlignment="1">
      <alignment horizontal="right" vertical="top"/>
    </xf>
    <xf numFmtId="0" fontId="47" fillId="0" borderId="210" xfId="4" applyFont="1" applyBorder="1" applyAlignment="1">
      <alignment horizontal="right" vertical="top"/>
    </xf>
    <xf numFmtId="0" fontId="47" fillId="0" borderId="211" xfId="4" applyFont="1" applyBorder="1" applyAlignment="1">
      <alignment horizontal="right" vertical="top"/>
    </xf>
    <xf numFmtId="0" fontId="47" fillId="0" borderId="212" xfId="4" applyFont="1" applyBorder="1" applyAlignment="1">
      <alignment horizontal="right" vertical="top"/>
    </xf>
    <xf numFmtId="0" fontId="55" fillId="3" borderId="1" xfId="4" applyFont="1" applyFill="1" applyBorder="1" applyAlignment="1">
      <alignment horizontal="right" vertical="center"/>
    </xf>
    <xf numFmtId="0" fontId="55" fillId="3" borderId="19" xfId="4" applyFont="1" applyFill="1" applyBorder="1" applyAlignment="1">
      <alignment horizontal="right" vertical="center"/>
    </xf>
    <xf numFmtId="0" fontId="55" fillId="3" borderId="195" xfId="4" applyFont="1" applyFill="1" applyBorder="1" applyAlignment="1">
      <alignment horizontal="center" vertical="center" wrapText="1"/>
    </xf>
    <xf numFmtId="0" fontId="55" fillId="3" borderId="200" xfId="4" applyFont="1" applyFill="1" applyBorder="1" applyAlignment="1">
      <alignment horizontal="center" vertical="center" wrapText="1"/>
    </xf>
    <xf numFmtId="0" fontId="55" fillId="3" borderId="205" xfId="4" applyFont="1" applyFill="1" applyBorder="1" applyAlignment="1">
      <alignment horizontal="center" vertical="center" wrapText="1"/>
    </xf>
    <xf numFmtId="0" fontId="55" fillId="3" borderId="199" xfId="4" applyFont="1" applyFill="1" applyBorder="1" applyAlignment="1">
      <alignment horizontal="center" vertical="center" wrapText="1"/>
    </xf>
    <xf numFmtId="0" fontId="55" fillId="3" borderId="204" xfId="4" applyFont="1" applyFill="1" applyBorder="1" applyAlignment="1">
      <alignment horizontal="center" vertical="center" wrapText="1"/>
    </xf>
    <xf numFmtId="0" fontId="48" fillId="0" borderId="19" xfId="4" applyFont="1" applyBorder="1" applyAlignment="1">
      <alignment vertical="center" wrapText="1"/>
    </xf>
    <xf numFmtId="0" fontId="48" fillId="0" borderId="20" xfId="4" applyFont="1" applyBorder="1" applyAlignment="1">
      <alignment vertical="center" wrapText="1"/>
    </xf>
    <xf numFmtId="0" fontId="48" fillId="0" borderId="19" xfId="4" applyFont="1" applyBorder="1">
      <alignment vertical="center"/>
    </xf>
    <xf numFmtId="0" fontId="48" fillId="0" borderId="20" xfId="4" applyFont="1" applyBorder="1">
      <alignment vertical="center"/>
    </xf>
    <xf numFmtId="0" fontId="55" fillId="0" borderId="192" xfId="4" applyFont="1" applyBorder="1">
      <alignment vertical="center"/>
    </xf>
    <xf numFmtId="0" fontId="55" fillId="0" borderId="193" xfId="4" applyFont="1" applyBorder="1">
      <alignment vertical="center"/>
    </xf>
    <xf numFmtId="0" fontId="47" fillId="0" borderId="19" xfId="4" applyFont="1" applyBorder="1" applyAlignment="1">
      <alignment vertical="center" wrapText="1"/>
    </xf>
    <xf numFmtId="0" fontId="47" fillId="0" borderId="20" xfId="4" applyFont="1" applyBorder="1" applyAlignment="1">
      <alignment vertical="center" wrapText="1"/>
    </xf>
    <xf numFmtId="0" fontId="55" fillId="0" borderId="31" xfId="4" applyFont="1" applyBorder="1" applyAlignment="1">
      <alignment horizontal="distributed" vertical="center"/>
    </xf>
    <xf numFmtId="49" fontId="54" fillId="0" borderId="31" xfId="4" applyNumberFormat="1" applyFont="1" applyBorder="1" applyAlignment="1">
      <alignment horizontal="center" vertical="center"/>
    </xf>
    <xf numFmtId="0" fontId="54" fillId="0" borderId="0" xfId="4" applyFont="1" applyAlignment="1">
      <alignment horizontal="center" vertical="center"/>
    </xf>
    <xf numFmtId="49" fontId="55" fillId="0" borderId="31" xfId="4" applyNumberFormat="1" applyFont="1" applyBorder="1" applyAlignment="1"/>
    <xf numFmtId="0" fontId="55" fillId="3" borderId="20" xfId="4" applyFont="1" applyFill="1" applyBorder="1" applyAlignment="1">
      <alignment horizontal="center" vertical="center"/>
    </xf>
    <xf numFmtId="0" fontId="55" fillId="0" borderId="0" xfId="4" applyFont="1" applyAlignment="1">
      <alignment horizontal="center" vertical="center" wrapText="1"/>
    </xf>
    <xf numFmtId="0" fontId="55" fillId="3" borderId="25" xfId="4" applyFont="1" applyFill="1" applyBorder="1" applyAlignment="1">
      <alignment horizontal="center" vertical="center" wrapText="1"/>
    </xf>
    <xf numFmtId="0" fontId="55" fillId="3" borderId="2" xfId="4" applyFont="1" applyFill="1" applyBorder="1" applyAlignment="1">
      <alignment horizontal="center" vertical="center" wrapText="1"/>
    </xf>
    <xf numFmtId="0" fontId="55" fillId="0" borderId="27" xfId="4" applyFont="1" applyBorder="1" applyAlignment="1">
      <alignment horizontal="center" vertical="center"/>
    </xf>
    <xf numFmtId="0" fontId="22" fillId="0" borderId="0" xfId="7" applyFont="1" applyAlignment="1">
      <alignment horizontal="left" vertical="center"/>
    </xf>
    <xf numFmtId="0" fontId="5" fillId="3" borderId="26" xfId="7" applyFont="1" applyFill="1" applyBorder="1" applyAlignment="1">
      <alignment horizontal="left" vertical="center" wrapText="1"/>
    </xf>
    <xf numFmtId="0" fontId="5" fillId="3" borderId="24" xfId="7" applyFont="1" applyFill="1" applyBorder="1" applyAlignment="1">
      <alignment horizontal="left" vertical="center" wrapText="1"/>
    </xf>
    <xf numFmtId="0" fontId="5" fillId="3" borderId="27" xfId="7" applyFont="1" applyFill="1" applyBorder="1" applyAlignment="1">
      <alignment horizontal="left" vertical="center" wrapText="1"/>
    </xf>
    <xf numFmtId="0" fontId="5" fillId="3" borderId="28" xfId="7" applyFont="1" applyFill="1" applyBorder="1" applyAlignment="1">
      <alignment horizontal="left" vertical="center" wrapText="1"/>
    </xf>
    <xf numFmtId="0" fontId="5" fillId="3" borderId="29" xfId="7" applyFont="1" applyFill="1" applyBorder="1" applyAlignment="1">
      <alignment horizontal="left" vertical="center" wrapText="1"/>
    </xf>
    <xf numFmtId="0" fontId="10" fillId="0" borderId="15" xfId="7" applyFont="1" applyBorder="1" applyAlignment="1">
      <alignment horizontal="center"/>
    </xf>
    <xf numFmtId="0" fontId="12" fillId="0" borderId="31" xfId="7" applyFont="1" applyBorder="1" applyAlignment="1">
      <alignment horizontal="center" vertical="center"/>
    </xf>
    <xf numFmtId="0" fontId="5" fillId="0" borderId="29" xfId="7" applyFont="1" applyBorder="1" applyAlignment="1">
      <alignment horizontal="center" vertical="center"/>
    </xf>
    <xf numFmtId="0" fontId="10" fillId="0" borderId="21" xfId="7" applyFont="1" applyBorder="1" applyAlignment="1">
      <alignment horizontal="left" vertical="center" wrapText="1"/>
    </xf>
    <xf numFmtId="0" fontId="15" fillId="0" borderId="21" xfId="7" applyBorder="1" applyAlignment="1">
      <alignment horizontal="left" vertical="center"/>
    </xf>
    <xf numFmtId="0" fontId="5" fillId="0" borderId="21"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0" fontId="9" fillId="0" borderId="31" xfId="7" applyFont="1" applyBorder="1" applyAlignment="1">
      <alignment horizontal="center" vertical="center"/>
    </xf>
    <xf numFmtId="0" fontId="22" fillId="3" borderId="23" xfId="7" applyFont="1" applyFill="1" applyBorder="1" applyAlignment="1">
      <alignment horizontal="center" vertical="center" wrapText="1"/>
    </xf>
    <xf numFmtId="0" fontId="22" fillId="3" borderId="24" xfId="7" applyFont="1" applyFill="1" applyBorder="1" applyAlignment="1">
      <alignment horizontal="center" vertical="center" wrapText="1"/>
    </xf>
    <xf numFmtId="0" fontId="22" fillId="3" borderId="28" xfId="7" applyFont="1" applyFill="1" applyBorder="1" applyAlignment="1">
      <alignment horizontal="center" vertical="center" wrapText="1"/>
    </xf>
    <xf numFmtId="0" fontId="22" fillId="3" borderId="29" xfId="7" applyFont="1" applyFill="1" applyBorder="1" applyAlignment="1">
      <alignment horizontal="center" vertical="center" wrapText="1"/>
    </xf>
    <xf numFmtId="49" fontId="12" fillId="0" borderId="135" xfId="7" applyNumberFormat="1" applyFont="1" applyBorder="1" applyAlignment="1">
      <alignment horizontal="center" vertical="center"/>
    </xf>
    <xf numFmtId="49" fontId="12" fillId="0" borderId="64"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12" fillId="0" borderId="15" xfId="7" applyNumberFormat="1" applyFont="1" applyBorder="1" applyAlignment="1">
      <alignment horizontal="center" vertical="center"/>
    </xf>
    <xf numFmtId="49" fontId="12" fillId="0" borderId="34" xfId="7" applyNumberFormat="1" applyFont="1" applyBorder="1" applyAlignment="1">
      <alignment horizontal="center" vertical="center"/>
    </xf>
    <xf numFmtId="49" fontId="12" fillId="0" borderId="35" xfId="7" applyNumberFormat="1" applyFont="1" applyBorder="1" applyAlignment="1">
      <alignment horizontal="center" vertical="center"/>
    </xf>
    <xf numFmtId="49" fontId="74" fillId="0" borderId="19" xfId="7" applyNumberFormat="1" applyFont="1" applyBorder="1" applyAlignment="1">
      <alignment horizontal="center" vertical="center"/>
    </xf>
    <xf numFmtId="49" fontId="74" fillId="0" borderId="21" xfId="7" applyNumberFormat="1" applyFont="1" applyBorder="1" applyAlignment="1">
      <alignment horizontal="center" vertical="center"/>
    </xf>
    <xf numFmtId="49" fontId="74" fillId="0" borderId="20" xfId="7" applyNumberFormat="1" applyFont="1" applyBorder="1" applyAlignment="1">
      <alignment horizontal="center" vertical="center"/>
    </xf>
    <xf numFmtId="49" fontId="74" fillId="0" borderId="38" xfId="7" applyNumberFormat="1" applyFont="1" applyBorder="1" applyAlignment="1">
      <alignment horizontal="center" vertical="center"/>
    </xf>
    <xf numFmtId="49" fontId="74" fillId="0" borderId="39" xfId="7" applyNumberFormat="1" applyFont="1" applyBorder="1" applyAlignment="1">
      <alignment horizontal="center" vertical="center"/>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xf>
    <xf numFmtId="0" fontId="5" fillId="3" borderId="28" xfId="7" applyFont="1" applyFill="1" applyBorder="1" applyAlignment="1">
      <alignment horizontal="center" vertical="center"/>
    </xf>
    <xf numFmtId="0" fontId="5" fillId="3" borderId="29" xfId="7" applyFont="1" applyFill="1" applyBorder="1" applyAlignment="1">
      <alignment horizontal="center" vertical="center"/>
    </xf>
    <xf numFmtId="0" fontId="5" fillId="3" borderId="24" xfId="7" applyFont="1" applyFill="1" applyBorder="1" applyAlignment="1">
      <alignment horizontal="center" vertical="center" wrapText="1"/>
    </xf>
    <xf numFmtId="0" fontId="5" fillId="3" borderId="26" xfId="7" applyFont="1" applyFill="1" applyBorder="1" applyAlignment="1">
      <alignment horizontal="center" vertical="center" wrapText="1"/>
    </xf>
    <xf numFmtId="0" fontId="5" fillId="3" borderId="27" xfId="7" applyFont="1" applyFill="1" applyBorder="1" applyAlignment="1">
      <alignment horizontal="center" vertical="center" wrapText="1"/>
    </xf>
    <xf numFmtId="0" fontId="5" fillId="3" borderId="29" xfId="7" applyFont="1" applyFill="1" applyBorder="1" applyAlignment="1">
      <alignment horizontal="center" vertical="center" wrapText="1"/>
    </xf>
    <xf numFmtId="49" fontId="5" fillId="0" borderId="15" xfId="7" applyNumberFormat="1" applyFont="1" applyBorder="1" applyAlignment="1">
      <alignment horizontal="center" vertical="center"/>
    </xf>
    <xf numFmtId="49" fontId="5" fillId="0" borderId="0" xfId="7" applyNumberFormat="1" applyFont="1" applyAlignment="1">
      <alignment horizontal="center" vertical="center"/>
    </xf>
    <xf numFmtId="49" fontId="5" fillId="0" borderId="31" xfId="7" applyNumberFormat="1" applyFont="1" applyBorder="1" applyAlignment="1">
      <alignment horizontal="center" vertical="center"/>
    </xf>
    <xf numFmtId="49" fontId="74" fillId="0" borderId="15" xfId="7" applyNumberFormat="1" applyFont="1" applyBorder="1" applyAlignment="1">
      <alignment horizontal="center" vertical="center"/>
    </xf>
    <xf numFmtId="49" fontId="74" fillId="0" borderId="0" xfId="7" applyNumberFormat="1" applyFont="1" applyAlignment="1">
      <alignment horizontal="center" vertical="center"/>
    </xf>
    <xf numFmtId="49" fontId="74" fillId="0" borderId="31" xfId="7" applyNumberFormat="1" applyFont="1" applyBorder="1" applyAlignment="1">
      <alignment horizontal="center" vertical="center"/>
    </xf>
    <xf numFmtId="0" fontId="5" fillId="0" borderId="0" xfId="7" applyFont="1" applyAlignment="1">
      <alignment horizontal="center" vertical="center"/>
    </xf>
    <xf numFmtId="0" fontId="22" fillId="0" borderId="31" xfId="7" applyFont="1" applyBorder="1" applyAlignment="1">
      <alignment horizontal="center"/>
    </xf>
    <xf numFmtId="0" fontId="159" fillId="0" borderId="0" xfId="7" applyFont="1" applyAlignment="1">
      <alignment horizontal="left" vertical="center"/>
    </xf>
    <xf numFmtId="0" fontId="109" fillId="3" borderId="19" xfId="7" applyFont="1" applyFill="1" applyBorder="1" applyAlignment="1">
      <alignment horizontal="center" vertical="center" wrapText="1"/>
    </xf>
    <xf numFmtId="0" fontId="109" fillId="3" borderId="20" xfId="7" applyFont="1" applyFill="1" applyBorder="1" applyAlignment="1">
      <alignment horizontal="center" vertical="center" wrapText="1"/>
    </xf>
    <xf numFmtId="49" fontId="74" fillId="0" borderId="24" xfId="7" applyNumberFormat="1" applyFont="1" applyBorder="1" applyAlignment="1">
      <alignment horizontal="center" vertical="center"/>
    </xf>
    <xf numFmtId="181" fontId="36" fillId="0" borderId="19" xfId="7" applyNumberFormat="1" applyFont="1" applyBorder="1" applyAlignment="1">
      <alignment horizontal="left" vertical="center" wrapText="1"/>
    </xf>
    <xf numFmtId="181" fontId="36" fillId="0" borderId="21" xfId="7" applyNumberFormat="1" applyFont="1" applyBorder="1" applyAlignment="1">
      <alignment horizontal="left" vertical="center" wrapText="1"/>
    </xf>
    <xf numFmtId="181" fontId="36" fillId="0" borderId="20" xfId="7" applyNumberFormat="1" applyFont="1" applyBorder="1" applyAlignment="1">
      <alignment horizontal="left" vertical="center" wrapText="1"/>
    </xf>
    <xf numFmtId="181" fontId="2" fillId="0" borderId="0" xfId="7" applyNumberFormat="1" applyFont="1" applyAlignment="1">
      <alignment horizontal="left" vertical="center" wrapText="1"/>
    </xf>
    <xf numFmtId="0" fontId="2" fillId="0" borderId="0" xfId="7" applyFont="1" applyAlignment="1">
      <alignment horizontal="left" vertical="center"/>
    </xf>
    <xf numFmtId="181" fontId="36" fillId="0" borderId="1" xfId="7" applyNumberFormat="1" applyFont="1" applyBorder="1" applyAlignment="1">
      <alignment horizontal="center" vertical="center" wrapText="1"/>
    </xf>
    <xf numFmtId="181" fontId="36" fillId="0" borderId="46" xfId="7" applyNumberFormat="1" applyFont="1" applyBorder="1" applyAlignment="1">
      <alignment horizontal="left" vertical="center" wrapText="1"/>
    </xf>
    <xf numFmtId="181" fontId="36" fillId="0" borderId="43" xfId="7" applyNumberFormat="1" applyFont="1" applyBorder="1" applyAlignment="1">
      <alignment horizontal="left" vertical="center" wrapText="1"/>
    </xf>
    <xf numFmtId="181" fontId="36" fillId="0" borderId="46" xfId="7" applyNumberFormat="1" applyFont="1" applyBorder="1" applyAlignment="1">
      <alignment horizontal="center" vertical="center" wrapText="1"/>
    </xf>
    <xf numFmtId="181" fontId="36" fillId="0" borderId="43" xfId="7" applyNumberFormat="1" applyFont="1" applyBorder="1" applyAlignment="1">
      <alignment horizontal="center" vertical="center" wrapText="1"/>
    </xf>
    <xf numFmtId="181" fontId="36" fillId="0" borderId="19" xfId="7" applyNumberFormat="1" applyFont="1" applyBorder="1" applyAlignment="1">
      <alignment horizontal="left" vertical="center"/>
    </xf>
    <xf numFmtId="181" fontId="36" fillId="0" borderId="21" xfId="7" applyNumberFormat="1" applyFont="1" applyBorder="1" applyAlignment="1">
      <alignment horizontal="left" vertical="center"/>
    </xf>
    <xf numFmtId="181" fontId="36" fillId="0" borderId="20" xfId="7" applyNumberFormat="1" applyFont="1" applyBorder="1" applyAlignment="1">
      <alignment horizontal="left" vertical="center"/>
    </xf>
    <xf numFmtId="181" fontId="36" fillId="0" borderId="28" xfId="7" applyNumberFormat="1" applyFont="1" applyBorder="1" applyAlignment="1">
      <alignment horizontal="left" vertical="center" wrapText="1"/>
    </xf>
    <xf numFmtId="181" fontId="36" fillId="0" borderId="31" xfId="7" applyNumberFormat="1" applyFont="1" applyBorder="1" applyAlignment="1">
      <alignment horizontal="left" vertical="center" wrapText="1"/>
    </xf>
    <xf numFmtId="181" fontId="36" fillId="0" borderId="29" xfId="7" applyNumberFormat="1" applyFont="1" applyBorder="1" applyAlignment="1">
      <alignment horizontal="left" vertical="center" wrapText="1"/>
    </xf>
    <xf numFmtId="181" fontId="36" fillId="0" borderId="0" xfId="7" applyNumberFormat="1" applyFont="1" applyAlignment="1">
      <alignment horizontal="center" vertical="center" wrapText="1"/>
    </xf>
    <xf numFmtId="181" fontId="36" fillId="0" borderId="20" xfId="7" applyNumberFormat="1" applyFont="1" applyBorder="1" applyAlignment="1">
      <alignment horizontal="center" vertical="center" wrapText="1"/>
    </xf>
    <xf numFmtId="181" fontId="36" fillId="0" borderId="22" xfId="7" applyNumberFormat="1" applyFont="1" applyBorder="1" applyAlignment="1">
      <alignment horizontal="left" vertical="center" wrapText="1"/>
    </xf>
    <xf numFmtId="181" fontId="36" fillId="0" borderId="115" xfId="7" applyNumberFormat="1" applyFont="1" applyBorder="1" applyAlignment="1">
      <alignment horizontal="left" vertical="center" wrapText="1"/>
    </xf>
    <xf numFmtId="181" fontId="36" fillId="0" borderId="116" xfId="7" applyNumberFormat="1" applyFont="1" applyBorder="1" applyAlignment="1">
      <alignment horizontal="left" vertical="center" wrapText="1"/>
    </xf>
    <xf numFmtId="181" fontId="36" fillId="0" borderId="147" xfId="7" applyNumberFormat="1" applyFont="1" applyBorder="1" applyAlignment="1">
      <alignment horizontal="left" vertical="center" wrapText="1"/>
    </xf>
    <xf numFmtId="181" fontId="36" fillId="0" borderId="214" xfId="7" applyNumberFormat="1" applyFont="1" applyBorder="1" applyAlignment="1">
      <alignment horizontal="center" vertical="center" wrapText="1"/>
    </xf>
    <xf numFmtId="181" fontId="36" fillId="0" borderId="51" xfId="7" applyNumberFormat="1" applyFont="1" applyBorder="1" applyAlignment="1">
      <alignment horizontal="center" vertical="center" wrapText="1"/>
    </xf>
    <xf numFmtId="181" fontId="2" fillId="0" borderId="19" xfId="7" applyNumberFormat="1" applyFont="1" applyBorder="1" applyAlignment="1">
      <alignment horizontal="center" vertical="center" wrapText="1"/>
    </xf>
    <xf numFmtId="181" fontId="2" fillId="0" borderId="20" xfId="7" applyNumberFormat="1" applyFont="1" applyBorder="1" applyAlignment="1">
      <alignment horizontal="center" vertical="center" wrapText="1"/>
    </xf>
    <xf numFmtId="181" fontId="36" fillId="0" borderId="1" xfId="7" applyNumberFormat="1" applyFont="1" applyBorder="1" applyAlignment="1">
      <alignment horizontal="left" vertical="center" wrapText="1"/>
    </xf>
    <xf numFmtId="181" fontId="36" fillId="0" borderId="2" xfId="7" applyNumberFormat="1" applyFont="1" applyBorder="1" applyAlignment="1">
      <alignment horizontal="left" vertical="center" wrapText="1"/>
    </xf>
    <xf numFmtId="181" fontId="2" fillId="0" borderId="23" xfId="7" applyNumberFormat="1" applyFont="1" applyBorder="1" applyAlignment="1">
      <alignment horizontal="center" vertical="center"/>
    </xf>
    <xf numFmtId="181" fontId="2" fillId="0" borderId="15" xfId="7" applyNumberFormat="1" applyFont="1" applyBorder="1" applyAlignment="1">
      <alignment horizontal="center" vertical="center"/>
    </xf>
    <xf numFmtId="181" fontId="2" fillId="0" borderId="24" xfId="7" applyNumberFormat="1" applyFont="1" applyBorder="1" applyAlignment="1">
      <alignment horizontal="center" vertical="center"/>
    </xf>
    <xf numFmtId="181" fontId="2" fillId="0" borderId="28" xfId="7" applyNumberFormat="1" applyFont="1" applyBorder="1" applyAlignment="1">
      <alignment horizontal="center" vertical="center"/>
    </xf>
    <xf numFmtId="181" fontId="2" fillId="0" borderId="31" xfId="7" applyNumberFormat="1" applyFont="1" applyBorder="1" applyAlignment="1">
      <alignment horizontal="center" vertical="center"/>
    </xf>
    <xf numFmtId="181" fontId="2" fillId="0" borderId="29" xfId="7" applyNumberFormat="1" applyFont="1" applyBorder="1" applyAlignment="1">
      <alignment horizontal="center" vertical="center"/>
    </xf>
    <xf numFmtId="181" fontId="2" fillId="0" borderId="1" xfId="7" applyNumberFormat="1" applyFont="1" applyBorder="1" applyAlignment="1">
      <alignment horizontal="center" vertical="center" wrapText="1"/>
    </xf>
    <xf numFmtId="181" fontId="35" fillId="0" borderId="47" xfId="7" applyNumberFormat="1" applyFont="1" applyBorder="1" applyAlignment="1">
      <alignment horizontal="center" vertical="center" wrapText="1"/>
    </xf>
    <xf numFmtId="181" fontId="35" fillId="0" borderId="18" xfId="7" applyNumberFormat="1" applyFont="1" applyBorder="1" applyAlignment="1">
      <alignment horizontal="center" vertical="center" wrapText="1"/>
    </xf>
    <xf numFmtId="181" fontId="35" fillId="0" borderId="111" xfId="7" applyNumberFormat="1" applyFont="1" applyBorder="1" applyAlignment="1">
      <alignment horizontal="center" vertical="center" wrapText="1"/>
    </xf>
    <xf numFmtId="181" fontId="35" fillId="0" borderId="48" xfId="7" applyNumberFormat="1" applyFont="1" applyBorder="1" applyAlignment="1">
      <alignment horizontal="center" vertical="center" wrapText="1"/>
    </xf>
    <xf numFmtId="181" fontId="35" fillId="0" borderId="0" xfId="7" applyNumberFormat="1" applyFont="1" applyAlignment="1">
      <alignment horizontal="center" vertical="center" wrapText="1"/>
    </xf>
    <xf numFmtId="181" fontId="35" fillId="0" borderId="27" xfId="7" applyNumberFormat="1" applyFont="1" applyBorder="1" applyAlignment="1">
      <alignment horizontal="center" vertical="center" wrapText="1"/>
    </xf>
    <xf numFmtId="181" fontId="36" fillId="0" borderId="18" xfId="7" applyNumberFormat="1" applyFont="1" applyBorder="1" applyAlignment="1">
      <alignment horizontal="center" vertical="center" wrapText="1"/>
    </xf>
    <xf numFmtId="181" fontId="36" fillId="0" borderId="111" xfId="7" applyNumberFormat="1" applyFont="1" applyBorder="1" applyAlignment="1">
      <alignment horizontal="center" vertical="center" wrapText="1"/>
    </xf>
    <xf numFmtId="181" fontId="36" fillId="0" borderId="19" xfId="7" applyNumberFormat="1" applyFont="1" applyBorder="1" applyAlignment="1">
      <alignment horizontal="center" vertical="center"/>
    </xf>
    <xf numFmtId="181" fontId="36" fillId="0" borderId="20" xfId="7" applyNumberFormat="1" applyFont="1" applyBorder="1" applyAlignment="1">
      <alignment horizontal="center" vertical="center"/>
    </xf>
    <xf numFmtId="181" fontId="36" fillId="0" borderId="1" xfId="7" applyNumberFormat="1" applyFont="1" applyBorder="1" applyAlignment="1">
      <alignment horizontal="center" vertical="center"/>
    </xf>
    <xf numFmtId="181" fontId="2" fillId="0" borderId="1" xfId="7" applyNumberFormat="1" applyFont="1" applyBorder="1" applyAlignment="1">
      <alignment horizontal="center" vertical="center"/>
    </xf>
    <xf numFmtId="181" fontId="36" fillId="0" borderId="21" xfId="7" applyNumberFormat="1" applyFont="1" applyBorder="1" applyAlignment="1">
      <alignment horizontal="center" vertical="center"/>
    </xf>
    <xf numFmtId="185" fontId="2" fillId="0" borderId="1" xfId="7" applyNumberFormat="1" applyFont="1" applyBorder="1" applyAlignment="1">
      <alignment horizontal="center" vertical="center"/>
    </xf>
    <xf numFmtId="0" fontId="22" fillId="0" borderId="31" xfId="5" applyFont="1" applyBorder="1" applyAlignment="1">
      <alignment horizontal="distributed"/>
    </xf>
    <xf numFmtId="0" fontId="22" fillId="0" borderId="31" xfId="5" applyFont="1" applyBorder="1"/>
    <xf numFmtId="0" fontId="5" fillId="0" borderId="0" xfId="5" applyFont="1" applyAlignment="1">
      <alignment horizontal="center" vertical="center"/>
    </xf>
    <xf numFmtId="49" fontId="22" fillId="0" borderId="31" xfId="5" applyNumberFormat="1" applyFont="1" applyBorder="1"/>
    <xf numFmtId="0" fontId="9" fillId="3" borderId="219" xfId="5" applyFont="1" applyFill="1" applyBorder="1" applyAlignment="1">
      <alignment horizontal="center" vertical="center" wrapText="1"/>
    </xf>
    <xf numFmtId="0" fontId="9" fillId="3" borderId="58" xfId="5" applyFont="1" applyFill="1" applyBorder="1" applyAlignment="1">
      <alignment horizontal="center" vertical="center" wrapText="1"/>
    </xf>
    <xf numFmtId="0" fontId="9" fillId="3" borderId="214" xfId="5" applyFont="1" applyFill="1" applyBorder="1" applyAlignment="1">
      <alignment horizontal="center" vertical="center" wrapText="1"/>
    </xf>
    <xf numFmtId="0" fontId="9" fillId="3" borderId="51" xfId="5" applyFont="1" applyFill="1" applyBorder="1" applyAlignment="1">
      <alignment horizontal="center" vertical="center" wrapText="1"/>
    </xf>
    <xf numFmtId="0" fontId="9" fillId="3" borderId="55" xfId="5" applyFont="1" applyFill="1" applyBorder="1" applyAlignment="1">
      <alignment horizontal="center" vertical="center" wrapText="1"/>
    </xf>
    <xf numFmtId="0" fontId="9" fillId="3" borderId="45"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9" fillId="3" borderId="68" xfId="5" applyFont="1" applyFill="1" applyBorder="1" applyAlignment="1">
      <alignment horizontal="center" vertical="center" wrapText="1"/>
    </xf>
    <xf numFmtId="0" fontId="22" fillId="3" borderId="44" xfId="5" applyFont="1" applyFill="1" applyBorder="1" applyAlignment="1">
      <alignment horizontal="center" vertical="center" wrapText="1"/>
    </xf>
    <xf numFmtId="192" fontId="22" fillId="0" borderId="220" xfId="5" applyNumberFormat="1" applyFont="1" applyBorder="1" applyAlignment="1">
      <alignment horizontal="right" vertical="center"/>
    </xf>
    <xf numFmtId="192" fontId="22" fillId="0" borderId="221" xfId="5" applyNumberFormat="1" applyFont="1" applyBorder="1" applyAlignment="1">
      <alignment horizontal="right" vertical="center"/>
    </xf>
    <xf numFmtId="191" fontId="22" fillId="0" borderId="222" xfId="5" applyNumberFormat="1" applyFont="1" applyBorder="1" applyAlignment="1">
      <alignment horizontal="right" vertical="center"/>
    </xf>
    <xf numFmtId="191" fontId="22" fillId="0" borderId="221" xfId="5" applyNumberFormat="1" applyFont="1" applyBorder="1" applyAlignment="1">
      <alignment horizontal="right" vertical="center"/>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192" fontId="22" fillId="0" borderId="132" xfId="5" applyNumberFormat="1" applyFont="1" applyBorder="1" applyAlignment="1">
      <alignment horizontal="right" vertical="center"/>
    </xf>
    <xf numFmtId="192" fontId="22" fillId="0" borderId="224" xfId="5" applyNumberFormat="1" applyFont="1" applyBorder="1" applyAlignment="1">
      <alignment horizontal="right" vertical="center"/>
    </xf>
    <xf numFmtId="191" fontId="22" fillId="0" borderId="225" xfId="5" applyNumberFormat="1" applyFont="1" applyBorder="1" applyAlignment="1">
      <alignment horizontal="right" vertical="center"/>
    </xf>
    <xf numFmtId="191" fontId="22" fillId="0" borderId="224" xfId="5" applyNumberFormat="1" applyFont="1" applyBorder="1" applyAlignment="1">
      <alignment horizontal="right" vertical="center"/>
    </xf>
    <xf numFmtId="192" fontId="22" fillId="0" borderId="228" xfId="5" applyNumberFormat="1" applyFont="1" applyBorder="1" applyAlignment="1">
      <alignment horizontal="right" vertical="center"/>
    </xf>
    <xf numFmtId="192" fontId="22" fillId="0" borderId="229" xfId="5" applyNumberFormat="1" applyFont="1" applyBorder="1" applyAlignment="1">
      <alignment horizontal="right" vertical="center"/>
    </xf>
    <xf numFmtId="191" fontId="22" fillId="0" borderId="230" xfId="5" applyNumberFormat="1" applyFont="1" applyBorder="1" applyAlignment="1">
      <alignment horizontal="right" vertical="center"/>
    </xf>
    <xf numFmtId="191" fontId="22" fillId="0" borderId="229" xfId="5" applyNumberFormat="1" applyFont="1" applyBorder="1" applyAlignment="1">
      <alignment horizontal="right" vertical="center"/>
    </xf>
    <xf numFmtId="0" fontId="9" fillId="0" borderId="0" xfId="5" applyFont="1" applyAlignment="1">
      <alignment vertical="distributed" wrapText="1"/>
    </xf>
    <xf numFmtId="0" fontId="9" fillId="0" borderId="0" xfId="5" applyFont="1" applyAlignment="1">
      <alignment wrapText="1"/>
    </xf>
    <xf numFmtId="0" fontId="15" fillId="0" borderId="0" xfId="2" applyFont="1" applyAlignment="1">
      <alignment vertical="center" wrapText="1"/>
    </xf>
    <xf numFmtId="0" fontId="20" fillId="0" borderId="0" xfId="2" applyFont="1" applyAlignment="1">
      <alignment horizontal="center" vertical="center" wrapText="1"/>
    </xf>
    <xf numFmtId="0" fontId="42" fillId="0" borderId="0" xfId="0" applyFont="1" applyAlignment="1">
      <alignment vertical="center" wrapText="1"/>
    </xf>
    <xf numFmtId="0" fontId="15" fillId="0" borderId="0" xfId="2" applyFont="1" applyAlignment="1">
      <alignment horizontal="left" vertical="top" shrinkToFit="1"/>
    </xf>
    <xf numFmtId="0" fontId="0" fillId="0" borderId="0" xfId="0" applyAlignment="1">
      <alignment horizontal="left" vertical="top" shrinkToFit="1"/>
    </xf>
    <xf numFmtId="49" fontId="15" fillId="0" borderId="0" xfId="2" applyNumberFormat="1" applyFont="1" applyAlignment="1">
      <alignment horizontal="left" vertical="top" shrinkToFit="1"/>
    </xf>
    <xf numFmtId="49" fontId="0" fillId="0" borderId="0" xfId="0" applyNumberFormat="1" applyAlignment="1">
      <alignment horizontal="left" vertical="top"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21" fillId="0" borderId="0" xfId="2" applyFont="1" applyAlignment="1">
      <alignment horizontal="center" vertical="top"/>
    </xf>
    <xf numFmtId="0" fontId="20" fillId="0" borderId="0" xfId="2" applyFont="1" applyAlignment="1">
      <alignment vertical="center" shrinkToFit="1"/>
    </xf>
    <xf numFmtId="0" fontId="20" fillId="0" borderId="0" xfId="2" applyFont="1" applyAlignment="1">
      <alignment horizontal="right" vertical="top" indent="1" shrinkToFit="1"/>
    </xf>
    <xf numFmtId="0" fontId="18" fillId="0" borderId="0" xfId="2" applyFont="1" applyAlignment="1">
      <alignment horizontal="center" vertical="center" wrapText="1"/>
    </xf>
    <xf numFmtId="0" fontId="15" fillId="0" borderId="0" xfId="2" applyFont="1" applyAlignment="1">
      <alignment horizontal="left" vertical="center"/>
    </xf>
    <xf numFmtId="188" fontId="15" fillId="0" borderId="0" xfId="2" applyNumberFormat="1" applyFont="1" applyAlignment="1">
      <alignment horizontal="left" vertical="center"/>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178" fontId="18" fillId="0" borderId="23" xfId="2" applyNumberFormat="1" applyFont="1" applyBorder="1" applyAlignment="1">
      <alignment vertical="center" shrinkToFit="1"/>
    </xf>
    <xf numFmtId="178" fontId="15" fillId="0" borderId="28" xfId="2" applyNumberFormat="1" applyFont="1" applyBorder="1" applyAlignment="1">
      <alignment vertical="center" shrinkToFit="1"/>
    </xf>
    <xf numFmtId="0" fontId="15" fillId="0" borderId="24" xfId="2" applyFont="1" applyBorder="1" applyAlignment="1">
      <alignment horizontal="left" vertical="center"/>
    </xf>
    <xf numFmtId="0" fontId="15" fillId="0" borderId="29" xfId="2" applyFont="1" applyBorder="1" applyAlignment="1">
      <alignment horizontal="left" vertical="center"/>
    </xf>
    <xf numFmtId="0" fontId="20" fillId="0" borderId="0" xfId="2" applyFont="1" applyAlignment="1">
      <alignment horizontal="left" vertical="center" wrapText="1" indent="1"/>
    </xf>
    <xf numFmtId="0" fontId="15" fillId="0" borderId="0" xfId="2" applyFont="1" applyAlignment="1">
      <alignment horizontal="left" vertical="center" wrapText="1" indent="1"/>
    </xf>
    <xf numFmtId="0" fontId="15" fillId="0" borderId="19" xfId="2" applyFont="1" applyBorder="1" applyAlignment="1">
      <alignment horizontal="center" vertical="center"/>
    </xf>
    <xf numFmtId="0" fontId="15" fillId="0" borderId="21" xfId="2" applyFont="1" applyBorder="1" applyAlignment="1">
      <alignment horizontal="center" vertical="center"/>
    </xf>
    <xf numFmtId="0" fontId="0" fillId="0" borderId="19" xfId="2" applyFont="1" applyBorder="1" applyAlignment="1">
      <alignment horizontal="center" vertical="center" shrinkToFit="1"/>
    </xf>
    <xf numFmtId="0" fontId="15" fillId="0" borderId="20" xfId="2" applyFont="1" applyBorder="1" applyAlignment="1">
      <alignment horizontal="center" vertical="center" shrinkToFit="1"/>
    </xf>
    <xf numFmtId="0" fontId="72" fillId="0" borderId="0" xfId="0" applyFont="1">
      <alignment vertical="center"/>
    </xf>
    <xf numFmtId="188" fontId="72" fillId="0" borderId="0" xfId="0" applyNumberFormat="1" applyFont="1">
      <alignment vertical="center"/>
    </xf>
    <xf numFmtId="0" fontId="15" fillId="0" borderId="0" xfId="2" applyFont="1" applyAlignment="1">
      <alignment horizontal="center" vertical="center" wrapText="1"/>
    </xf>
    <xf numFmtId="0" fontId="0" fillId="0" borderId="0" xfId="0" applyAlignment="1">
      <alignment vertical="center" wrapText="1"/>
    </xf>
    <xf numFmtId="0" fontId="22" fillId="0" borderId="46" xfId="5" applyFont="1" applyBorder="1" applyAlignment="1">
      <alignment horizontal="center" vertical="center"/>
    </xf>
    <xf numFmtId="0" fontId="22" fillId="0" borderId="43" xfId="5" applyFont="1" applyBorder="1" applyAlignment="1">
      <alignment horizontal="center" vertical="center"/>
    </xf>
    <xf numFmtId="0" fontId="22" fillId="0" borderId="42" xfId="5" applyFont="1" applyBorder="1" applyAlignment="1">
      <alignment horizontal="center" vertical="center"/>
    </xf>
    <xf numFmtId="0" fontId="9" fillId="0" borderId="18" xfId="5" applyFont="1" applyBorder="1" applyAlignment="1">
      <alignment horizontal="center" vertical="center" wrapText="1"/>
    </xf>
    <xf numFmtId="0" fontId="22" fillId="0" borderId="0" xfId="5" applyFont="1" applyAlignment="1">
      <alignment horizontal="left" vertical="top" wrapText="1"/>
    </xf>
    <xf numFmtId="0" fontId="9" fillId="0" borderId="0" xfId="5" applyFont="1" applyAlignment="1">
      <alignment horizontal="left" vertical="top" wrapText="1"/>
    </xf>
    <xf numFmtId="0" fontId="22" fillId="0" borderId="0" xfId="5" applyFont="1" applyAlignment="1">
      <alignment horizontal="center"/>
    </xf>
    <xf numFmtId="0" fontId="22" fillId="0" borderId="0" xfId="5" applyFont="1" applyAlignment="1">
      <alignment horizontal="right" vertical="center"/>
    </xf>
    <xf numFmtId="0" fontId="22" fillId="0" borderId="46" xfId="5" applyFont="1" applyBorder="1" applyAlignment="1">
      <alignment horizontal="center"/>
    </xf>
    <xf numFmtId="0" fontId="22" fillId="0" borderId="43" xfId="5" applyFont="1" applyBorder="1" applyAlignment="1">
      <alignment horizontal="center"/>
    </xf>
    <xf numFmtId="0" fontId="22" fillId="0" borderId="42" xfId="5" applyFont="1" applyBorder="1" applyAlignment="1">
      <alignment horizontal="center"/>
    </xf>
    <xf numFmtId="0" fontId="22" fillId="0" borderId="31" xfId="5" applyFont="1" applyBorder="1" applyAlignment="1">
      <alignment horizontal="center"/>
    </xf>
    <xf numFmtId="0" fontId="22" fillId="3" borderId="23" xfId="5" applyFont="1" applyFill="1" applyBorder="1" applyAlignment="1">
      <alignment horizontal="center" vertical="center" wrapText="1"/>
    </xf>
    <xf numFmtId="0" fontId="22" fillId="3" borderId="15" xfId="5" applyFont="1" applyFill="1" applyBorder="1" applyAlignment="1">
      <alignment horizontal="center" vertical="center" wrapText="1"/>
    </xf>
    <xf numFmtId="0" fontId="22" fillId="3" borderId="24" xfId="5" applyFont="1" applyFill="1" applyBorder="1" applyAlignment="1">
      <alignment horizontal="center" vertical="center" wrapText="1"/>
    </xf>
    <xf numFmtId="0" fontId="9" fillId="3" borderId="23"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3" borderId="15" xfId="5" applyFont="1" applyFill="1" applyBorder="1" applyAlignment="1">
      <alignment horizontal="center" vertical="center" wrapText="1"/>
    </xf>
    <xf numFmtId="0" fontId="5" fillId="0" borderId="0" xfId="5" applyFont="1" applyAlignment="1">
      <alignment horizontal="center" vertical="center" wrapText="1"/>
    </xf>
    <xf numFmtId="0" fontId="22" fillId="0" borderId="0" xfId="5" applyFont="1" applyAlignment="1">
      <alignment horizontal="center" vertical="center"/>
    </xf>
    <xf numFmtId="0" fontId="19" fillId="0" borderId="15" xfId="2" applyFont="1" applyBorder="1" applyAlignment="1">
      <alignment horizontal="left" vertical="center" wrapText="1" indent="1"/>
    </xf>
    <xf numFmtId="0" fontId="20" fillId="0" borderId="0" xfId="2" applyFont="1" applyAlignment="1">
      <alignment horizontal="right" vertical="center" shrinkToFit="1"/>
    </xf>
    <xf numFmtId="0" fontId="22" fillId="3" borderId="25" xfId="3" applyFont="1" applyFill="1" applyBorder="1" applyAlignment="1">
      <alignment horizontal="center" vertical="center" wrapText="1"/>
    </xf>
    <xf numFmtId="0" fontId="22" fillId="3" borderId="2" xfId="3" applyFont="1" applyFill="1" applyBorder="1" applyAlignment="1">
      <alignment horizontal="center" vertical="center" wrapText="1"/>
    </xf>
    <xf numFmtId="49" fontId="22" fillId="0" borderId="23" xfId="3" applyNumberFormat="1" applyFont="1" applyBorder="1" applyAlignment="1">
      <alignment horizontal="center" vertical="center" wrapText="1"/>
    </xf>
    <xf numFmtId="49" fontId="22" fillId="0" borderId="15" xfId="3" applyNumberFormat="1" applyFont="1" applyBorder="1" applyAlignment="1">
      <alignment horizontal="center" vertical="center" wrapText="1"/>
    </xf>
    <xf numFmtId="49" fontId="22" fillId="0" borderId="28" xfId="3" applyNumberFormat="1" applyFont="1" applyBorder="1" applyAlignment="1">
      <alignment horizontal="center" vertical="center" wrapText="1"/>
    </xf>
    <xf numFmtId="49" fontId="22" fillId="0" borderId="31" xfId="3" applyNumberFormat="1" applyFont="1" applyBorder="1" applyAlignment="1">
      <alignment horizontal="center" vertical="center" wrapText="1"/>
    </xf>
    <xf numFmtId="0" fontId="22" fillId="0" borderId="24" xfId="3" applyFont="1" applyBorder="1" applyAlignment="1">
      <alignment horizontal="left" vertical="center"/>
    </xf>
    <xf numFmtId="0" fontId="22" fillId="0" borderId="29" xfId="3" applyFont="1" applyBorder="1" applyAlignment="1">
      <alignment horizontal="left" vertical="center"/>
    </xf>
    <xf numFmtId="0" fontId="22" fillId="3" borderId="22" xfId="3" applyFont="1" applyFill="1" applyBorder="1" applyAlignment="1">
      <alignment horizontal="center" vertical="center" wrapText="1"/>
    </xf>
    <xf numFmtId="0" fontId="10" fillId="0" borderId="23" xfId="3" applyFont="1" applyBorder="1" applyAlignment="1">
      <alignment horizontal="left" vertical="center" wrapText="1"/>
    </xf>
    <xf numFmtId="0" fontId="10" fillId="0" borderId="15" xfId="3" applyFont="1" applyBorder="1" applyAlignment="1">
      <alignment horizontal="left" vertical="center" wrapText="1"/>
    </xf>
    <xf numFmtId="0" fontId="10" fillId="0" borderId="24" xfId="3" applyFont="1" applyBorder="1" applyAlignment="1">
      <alignment horizontal="left" vertical="center" wrapText="1"/>
    </xf>
    <xf numFmtId="0" fontId="10" fillId="0" borderId="28" xfId="3" applyFont="1" applyBorder="1" applyAlignment="1">
      <alignment horizontal="left" vertical="center" wrapText="1"/>
    </xf>
    <xf numFmtId="0" fontId="10" fillId="0" borderId="31" xfId="3" applyFont="1" applyBorder="1" applyAlignment="1">
      <alignment horizontal="left" vertical="center" wrapText="1"/>
    </xf>
    <xf numFmtId="0" fontId="10" fillId="0" borderId="29" xfId="3" applyFont="1" applyBorder="1" applyAlignment="1">
      <alignment horizontal="left" vertical="center" wrapText="1"/>
    </xf>
    <xf numFmtId="0" fontId="10" fillId="0" borderId="26" xfId="3" applyFont="1" applyBorder="1" applyAlignment="1">
      <alignment horizontal="left" vertical="center" wrapText="1"/>
    </xf>
    <xf numFmtId="0" fontId="10" fillId="0" borderId="0" xfId="3" applyFont="1" applyAlignment="1">
      <alignment horizontal="left" vertical="center" wrapText="1"/>
    </xf>
    <xf numFmtId="0" fontId="10" fillId="0" borderId="0" xfId="3" applyFont="1" applyAlignment="1">
      <alignment horizontal="center" vertical="center" wrapText="1"/>
    </xf>
    <xf numFmtId="0" fontId="10" fillId="0" borderId="27" xfId="3" applyFont="1" applyBorder="1" applyAlignment="1">
      <alignment horizontal="center" vertical="center" wrapText="1"/>
    </xf>
    <xf numFmtId="0" fontId="10" fillId="0" borderId="28" xfId="3" applyFont="1" applyBorder="1" applyAlignment="1">
      <alignment horizontal="center" vertical="center" wrapText="1"/>
    </xf>
    <xf numFmtId="0" fontId="10" fillId="0" borderId="31" xfId="3" applyFont="1" applyBorder="1" applyAlignment="1">
      <alignment horizontal="center" vertical="center" wrapText="1"/>
    </xf>
    <xf numFmtId="0" fontId="10" fillId="0" borderId="12"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29" xfId="3" applyFont="1" applyBorder="1" applyAlignment="1">
      <alignment horizontal="center" vertical="center" wrapText="1"/>
    </xf>
    <xf numFmtId="0" fontId="5" fillId="0" borderId="0" xfId="3" applyFont="1" applyAlignment="1">
      <alignment horizontal="center" vertical="center"/>
    </xf>
    <xf numFmtId="0" fontId="5" fillId="0" borderId="31" xfId="3" applyFont="1" applyBorder="1">
      <alignment vertical="center"/>
    </xf>
    <xf numFmtId="49" fontId="5" fillId="0" borderId="19" xfId="3" applyNumberFormat="1" applyFont="1" applyBorder="1">
      <alignment vertical="center"/>
    </xf>
    <xf numFmtId="49" fontId="5" fillId="0" borderId="21" xfId="3" applyNumberFormat="1" applyFont="1" applyBorder="1">
      <alignment vertical="center"/>
    </xf>
    <xf numFmtId="49" fontId="5" fillId="0" borderId="20" xfId="3" applyNumberFormat="1" applyFont="1" applyBorder="1">
      <alignment vertical="center"/>
    </xf>
    <xf numFmtId="0" fontId="5" fillId="0" borderId="19" xfId="3" applyFont="1" applyBorder="1">
      <alignment vertical="center"/>
    </xf>
    <xf numFmtId="0" fontId="5" fillId="0" borderId="21" xfId="3" applyFont="1" applyBorder="1">
      <alignment vertical="center"/>
    </xf>
    <xf numFmtId="0" fontId="5" fillId="0" borderId="20" xfId="3" applyFont="1" applyBorder="1">
      <alignment vertical="center"/>
    </xf>
    <xf numFmtId="0" fontId="5" fillId="0" borderId="19" xfId="3" applyFont="1" applyBorder="1" applyAlignment="1">
      <alignment horizontal="center" vertical="center"/>
    </xf>
    <xf numFmtId="0" fontId="5" fillId="0" borderId="21" xfId="3" applyFont="1" applyBorder="1" applyAlignment="1">
      <alignment horizontal="center" vertical="center"/>
    </xf>
    <xf numFmtId="0" fontId="5" fillId="0" borderId="20" xfId="3" applyFont="1" applyBorder="1" applyAlignment="1">
      <alignment horizontal="center" vertical="center"/>
    </xf>
    <xf numFmtId="38" fontId="170" fillId="5" borderId="0" xfId="21" applyFont="1" applyFill="1" applyBorder="1" applyAlignment="1">
      <alignment horizontal="right" vertical="center"/>
    </xf>
    <xf numFmtId="0" fontId="170" fillId="5" borderId="0" xfId="0" applyFont="1" applyFill="1" applyAlignment="1">
      <alignment horizontal="center" vertical="center"/>
    </xf>
    <xf numFmtId="0" fontId="170" fillId="5" borderId="0" xfId="0" applyFont="1" applyFill="1" applyAlignment="1">
      <alignment horizontal="left" vertical="center" shrinkToFit="1"/>
    </xf>
    <xf numFmtId="183" fontId="170" fillId="14" borderId="116" xfId="0" applyNumberFormat="1" applyFont="1" applyFill="1" applyBorder="1" applyAlignment="1">
      <alignment horizontal="right" vertical="center"/>
    </xf>
    <xf numFmtId="0" fontId="170" fillId="15" borderId="17" xfId="0" applyFont="1" applyFill="1" applyBorder="1" applyAlignment="1">
      <alignment horizontal="center" vertical="center"/>
    </xf>
    <xf numFmtId="0" fontId="170" fillId="5" borderId="0" xfId="0" applyFont="1" applyFill="1" applyAlignment="1">
      <alignment horizontal="left" vertical="center"/>
    </xf>
    <xf numFmtId="0" fontId="170" fillId="5" borderId="17" xfId="0" applyFont="1" applyFill="1" applyBorder="1" applyAlignment="1">
      <alignment horizontal="left" vertical="top"/>
    </xf>
    <xf numFmtId="0" fontId="170" fillId="2" borderId="0" xfId="0" applyFont="1" applyFill="1" applyAlignment="1">
      <alignment horizontal="left" vertical="top" wrapText="1"/>
    </xf>
    <xf numFmtId="38" fontId="170" fillId="5" borderId="0" xfId="21" applyFont="1" applyFill="1" applyBorder="1" applyAlignment="1">
      <alignment horizontal="right" vertical="center" shrinkToFit="1"/>
    </xf>
    <xf numFmtId="0" fontId="170" fillId="2" borderId="47" xfId="0" applyFont="1" applyFill="1" applyBorder="1" applyAlignment="1">
      <alignment horizontal="left" vertical="top" wrapText="1"/>
    </xf>
    <xf numFmtId="0" fontId="170" fillId="2" borderId="18" xfId="0" applyFont="1" applyFill="1" applyBorder="1" applyAlignment="1">
      <alignment horizontal="left" vertical="top" wrapText="1"/>
    </xf>
    <xf numFmtId="0" fontId="170" fillId="2" borderId="48" xfId="0" applyFont="1" applyFill="1" applyBorder="1" applyAlignment="1">
      <alignment horizontal="left" vertical="top" wrapText="1"/>
    </xf>
    <xf numFmtId="0" fontId="170" fillId="2" borderId="92" xfId="0" applyFont="1" applyFill="1" applyBorder="1" applyAlignment="1">
      <alignment horizontal="left" vertical="top" wrapText="1"/>
    </xf>
    <xf numFmtId="0" fontId="170" fillId="2" borderId="31" xfId="0" applyFont="1" applyFill="1" applyBorder="1" applyAlignment="1">
      <alignment horizontal="left" vertical="top" wrapText="1"/>
    </xf>
    <xf numFmtId="0" fontId="170" fillId="5" borderId="18" xfId="0" applyFont="1" applyFill="1" applyBorder="1" applyAlignment="1">
      <alignment horizontal="left" vertical="top"/>
    </xf>
    <xf numFmtId="0" fontId="170" fillId="5" borderId="0" xfId="0" applyFont="1" applyFill="1" applyAlignment="1">
      <alignment horizontal="left" vertical="top"/>
    </xf>
    <xf numFmtId="0" fontId="170" fillId="5" borderId="31" xfId="0" applyFont="1" applyFill="1" applyBorder="1" applyAlignment="1">
      <alignment horizontal="left" vertical="top"/>
    </xf>
    <xf numFmtId="195" fontId="170" fillId="5" borderId="31" xfId="21" applyNumberFormat="1" applyFont="1" applyFill="1" applyBorder="1" applyAlignment="1">
      <alignment horizontal="right" vertical="center"/>
    </xf>
    <xf numFmtId="38" fontId="170" fillId="5" borderId="17" xfId="21" applyFont="1" applyFill="1" applyBorder="1" applyAlignment="1">
      <alignment vertical="center"/>
    </xf>
    <xf numFmtId="38" fontId="170" fillId="14" borderId="116" xfId="21" applyFont="1" applyFill="1" applyBorder="1" applyAlignment="1">
      <alignment horizontal="right" vertical="center" shrinkToFit="1"/>
    </xf>
    <xf numFmtId="195" fontId="170" fillId="5" borderId="145" xfId="21" applyNumberFormat="1" applyFont="1" applyFill="1" applyBorder="1" applyAlignment="1">
      <alignment horizontal="right" vertical="center" shrinkToFit="1"/>
    </xf>
    <xf numFmtId="38" fontId="170" fillId="5" borderId="21" xfId="21" applyFont="1" applyFill="1" applyBorder="1" applyAlignment="1">
      <alignment horizontal="right" vertical="center" shrinkToFit="1"/>
    </xf>
    <xf numFmtId="38" fontId="170" fillId="5" borderId="31" xfId="21" applyFont="1" applyFill="1" applyBorder="1" applyAlignment="1">
      <alignment horizontal="right" vertical="center" shrinkToFit="1"/>
    </xf>
    <xf numFmtId="0" fontId="171" fillId="2" borderId="0" xfId="0" applyFont="1" applyFill="1" applyAlignment="1">
      <alignment horizontal="center" vertical="center"/>
    </xf>
    <xf numFmtId="0" fontId="170" fillId="2" borderId="0" xfId="0" applyFont="1" applyFill="1" applyAlignment="1">
      <alignment horizontal="center" vertical="center" shrinkToFit="1"/>
    </xf>
    <xf numFmtId="49" fontId="170" fillId="5" borderId="19" xfId="0" applyNumberFormat="1" applyFont="1" applyFill="1" applyBorder="1" applyAlignment="1">
      <alignment horizontal="center" vertical="center"/>
    </xf>
    <xf numFmtId="49" fontId="170" fillId="5" borderId="21" xfId="0" applyNumberFormat="1" applyFont="1" applyFill="1" applyBorder="1" applyAlignment="1">
      <alignment horizontal="center" vertical="center"/>
    </xf>
    <xf numFmtId="49" fontId="170" fillId="5" borderId="20" xfId="0" applyNumberFormat="1" applyFont="1" applyFill="1" applyBorder="1" applyAlignment="1">
      <alignment horizontal="center" vertical="center"/>
    </xf>
    <xf numFmtId="0" fontId="170" fillId="5" borderId="19" xfId="0" applyFont="1" applyFill="1" applyBorder="1" applyAlignment="1">
      <alignment horizontal="center" vertical="center"/>
    </xf>
    <xf numFmtId="0" fontId="170" fillId="5" borderId="21" xfId="0" applyFont="1" applyFill="1" applyBorder="1" applyAlignment="1">
      <alignment horizontal="center" vertical="center"/>
    </xf>
    <xf numFmtId="0" fontId="170" fillId="5" borderId="20" xfId="0" applyFont="1" applyFill="1" applyBorder="1" applyAlignment="1">
      <alignment horizontal="center" vertical="center"/>
    </xf>
    <xf numFmtId="0" fontId="170" fillId="5" borderId="31" xfId="0" applyFont="1" applyFill="1" applyBorder="1">
      <alignment vertical="center"/>
    </xf>
    <xf numFmtId="38" fontId="170" fillId="5" borderId="21" xfId="21" applyFont="1" applyFill="1" applyBorder="1" applyAlignment="1">
      <alignment horizontal="right" vertical="center"/>
    </xf>
    <xf numFmtId="0" fontId="170" fillId="5" borderId="43" xfId="0" applyFont="1" applyFill="1" applyBorder="1" applyAlignment="1">
      <alignment horizontal="center" vertical="center"/>
    </xf>
    <xf numFmtId="0" fontId="170" fillId="5" borderId="31" xfId="0" applyFont="1" applyFill="1" applyBorder="1" applyAlignment="1">
      <alignment horizontal="center" vertical="center" shrinkToFit="1"/>
    </xf>
    <xf numFmtId="195" fontId="170" fillId="5" borderId="31" xfId="21" applyNumberFormat="1" applyFont="1" applyFill="1" applyBorder="1" applyAlignment="1">
      <alignment horizontal="center" vertical="center"/>
    </xf>
    <xf numFmtId="38" fontId="170" fillId="5" borderId="15" xfId="21" applyFont="1" applyFill="1" applyBorder="1" applyAlignment="1">
      <alignment horizontal="right" vertical="center"/>
    </xf>
    <xf numFmtId="38" fontId="170" fillId="5" borderId="0" xfId="21" applyFont="1" applyFill="1" applyBorder="1" applyAlignment="1">
      <alignment horizontal="center" vertical="center"/>
    </xf>
    <xf numFmtId="38" fontId="170" fillId="5" borderId="145" xfId="21" applyFont="1" applyFill="1" applyBorder="1" applyAlignment="1">
      <alignment horizontal="right" vertical="center" shrinkToFit="1"/>
    </xf>
    <xf numFmtId="195" fontId="170" fillId="5" borderId="145" xfId="21" applyNumberFormat="1" applyFont="1" applyFill="1" applyBorder="1" applyAlignment="1">
      <alignment horizontal="center" vertical="center"/>
    </xf>
    <xf numFmtId="38" fontId="170" fillId="5" borderId="21" xfId="21" applyFont="1" applyFill="1" applyBorder="1" applyAlignment="1">
      <alignment horizontal="center" vertical="center"/>
    </xf>
    <xf numFmtId="0" fontId="170" fillId="14" borderId="21" xfId="0" applyFont="1" applyFill="1" applyBorder="1" applyAlignment="1">
      <alignment horizontal="center" vertical="center"/>
    </xf>
    <xf numFmtId="38" fontId="170" fillId="5" borderId="21" xfId="21" applyFont="1" applyFill="1" applyBorder="1" applyAlignment="1">
      <alignment horizontal="center" vertical="center" shrinkToFit="1"/>
    </xf>
    <xf numFmtId="38" fontId="170" fillId="5" borderId="116" xfId="21" applyFont="1" applyFill="1" applyBorder="1" applyAlignment="1">
      <alignment horizontal="center" vertical="center" shrinkToFit="1"/>
    </xf>
    <xf numFmtId="0" fontId="170" fillId="2" borderId="31" xfId="0" applyFont="1" applyFill="1" applyBorder="1">
      <alignment vertical="center"/>
    </xf>
    <xf numFmtId="0" fontId="170" fillId="2" borderId="1" xfId="0" applyFont="1" applyFill="1" applyBorder="1" applyAlignment="1">
      <alignment horizontal="center" vertical="center"/>
    </xf>
    <xf numFmtId="0" fontId="170" fillId="2" borderId="19" xfId="0" applyFont="1" applyFill="1" applyBorder="1" applyAlignment="1">
      <alignment horizontal="center" vertical="center"/>
    </xf>
    <xf numFmtId="0" fontId="170" fillId="2" borderId="21" xfId="0" applyFont="1" applyFill="1" applyBorder="1" applyAlignment="1">
      <alignment horizontal="center" vertical="center"/>
    </xf>
    <xf numFmtId="0" fontId="170" fillId="2" borderId="79" xfId="0" applyFont="1" applyFill="1" applyBorder="1" applyAlignment="1">
      <alignment horizontal="center" vertical="center"/>
    </xf>
    <xf numFmtId="38" fontId="170" fillId="14" borderId="21" xfId="21" applyFont="1" applyFill="1" applyBorder="1" applyAlignment="1">
      <alignment horizontal="center" vertical="center" shrinkToFit="1"/>
    </xf>
    <xf numFmtId="0" fontId="170" fillId="2" borderId="21" xfId="0" applyFont="1" applyFill="1" applyBorder="1">
      <alignment vertical="center"/>
    </xf>
    <xf numFmtId="0" fontId="170" fillId="5" borderId="21" xfId="0" applyFont="1" applyFill="1" applyBorder="1" applyAlignment="1">
      <alignment horizontal="center" vertical="center" shrinkToFit="1"/>
    </xf>
    <xf numFmtId="0" fontId="170" fillId="2" borderId="18" xfId="0" applyFont="1" applyFill="1" applyBorder="1" applyAlignment="1">
      <alignment horizontal="center" vertical="center"/>
    </xf>
    <xf numFmtId="0" fontId="170" fillId="2" borderId="145" xfId="0" applyFont="1" applyFill="1" applyBorder="1" applyAlignment="1">
      <alignment horizontal="center" vertical="center"/>
    </xf>
    <xf numFmtId="0" fontId="170" fillId="2" borderId="145" xfId="0" applyFont="1" applyFill="1" applyBorder="1">
      <alignment vertical="center"/>
    </xf>
    <xf numFmtId="0" fontId="170" fillId="2" borderId="20" xfId="0" applyFont="1" applyFill="1" applyBorder="1" applyAlignment="1">
      <alignment horizontal="center" vertical="center"/>
    </xf>
  </cellXfs>
  <cellStyles count="26">
    <cellStyle name="パーセント 2" xfId="10" xr:uid="{00000000-0005-0000-0000-000000000000}"/>
    <cellStyle name="パーセント 3" xfId="24" xr:uid="{650AA1F8-96CC-43F2-ADBE-E5E089AC7DB9}"/>
    <cellStyle name="ハイパーリンク" xfId="1" builtinId="8"/>
    <cellStyle name="桁区切り" xfId="21" builtinId="6"/>
    <cellStyle name="桁区切り 2" xfId="17" xr:uid="{00000000-0005-0000-0000-000002000000}"/>
    <cellStyle name="標準" xfId="0" builtinId="0"/>
    <cellStyle name="標準 10" xfId="7" xr:uid="{00000000-0005-0000-0000-000004000000}"/>
    <cellStyle name="標準 19" xfId="8" xr:uid="{00000000-0005-0000-0000-000005000000}"/>
    <cellStyle name="標準 2" xfId="3" xr:uid="{00000000-0005-0000-0000-000006000000}"/>
    <cellStyle name="標準 2 2" xfId="2" xr:uid="{00000000-0005-0000-0000-000007000000}"/>
    <cellStyle name="標準 2 2 2" xfId="23" xr:uid="{E4FA22E2-6DFB-4358-804C-C97C448A84D8}"/>
    <cellStyle name="標準 2 3" xfId="25" xr:uid="{A604319D-3D7A-4417-83E6-2920165CE21E}"/>
    <cellStyle name="標準 2_05【歯科】" xfId="11" xr:uid="{00000000-0005-0000-0000-000008000000}"/>
    <cellStyle name="標準 26" xfId="20" xr:uid="{00000000-0005-0000-0000-000009000000}"/>
    <cellStyle name="標準 27" xfId="13" xr:uid="{00000000-0005-0000-0000-00000A000000}"/>
    <cellStyle name="標準 28" xfId="14" xr:uid="{00000000-0005-0000-0000-00000B000000}"/>
    <cellStyle name="標準 29" xfId="12" xr:uid="{00000000-0005-0000-0000-00000C000000}"/>
    <cellStyle name="標準 3" xfId="5" xr:uid="{00000000-0005-0000-0000-00000D000000}"/>
    <cellStyle name="標準 36" xfId="15" xr:uid="{00000000-0005-0000-0000-00000E000000}"/>
    <cellStyle name="標準 36 2" xfId="19" xr:uid="{00000000-0005-0000-0000-00000F000000}"/>
    <cellStyle name="標準 4" xfId="4" xr:uid="{00000000-0005-0000-0000-000010000000}"/>
    <cellStyle name="標準 44" xfId="18" xr:uid="{00000000-0005-0000-0000-000011000000}"/>
    <cellStyle name="標準 5" xfId="16" xr:uid="{00000000-0005-0000-0000-000012000000}"/>
    <cellStyle name="標準 5 2" xfId="22" xr:uid="{35B4E214-955F-4002-863B-A24B1B878401}"/>
    <cellStyle name="標準 8" xfId="9" xr:uid="{00000000-0005-0000-0000-000013000000}"/>
    <cellStyle name="標準 9" xfId="6" xr:uid="{00000000-0005-0000-0000-000014000000}"/>
  </cellStyles>
  <dxfs count="12">
    <dxf>
      <font>
        <color theme="0"/>
      </font>
    </dxf>
    <dxf>
      <font>
        <color theme="0"/>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1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R$18"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4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5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病院</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9" name="角丸四角形 10">
          <a:extLst>
            <a:ext uri="{FF2B5EF4-FFF2-40B4-BE49-F238E27FC236}">
              <a16:creationId xmlns:a16="http://schemas.microsoft.com/office/drawing/2014/main" id="{00000000-0008-0000-0000-000009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0" name="四角形: 角度付き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3" name="四角形: 角度付き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4" name="角丸四角形 10">
          <a:extLst>
            <a:ext uri="{FF2B5EF4-FFF2-40B4-BE49-F238E27FC236}">
              <a16:creationId xmlns:a16="http://schemas.microsoft.com/office/drawing/2014/main" id="{00000000-0008-0000-0000-00000E000000}"/>
            </a:ext>
          </a:extLst>
        </xdr:cNvPr>
        <xdr:cNvSpPr/>
      </xdr:nvSpPr>
      <xdr:spPr>
        <a:xfrm>
          <a:off x="438150" y="90297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5" name="四角形: 角度付き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3905250" y="93821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6" name="角丸四角形 10">
          <a:extLst>
            <a:ext uri="{FF2B5EF4-FFF2-40B4-BE49-F238E27FC236}">
              <a16:creationId xmlns:a16="http://schemas.microsoft.com/office/drawing/2014/main" id="{00000000-0008-0000-0000-000010000000}"/>
            </a:ext>
          </a:extLst>
        </xdr:cNvPr>
        <xdr:cNvSpPr/>
      </xdr:nvSpPr>
      <xdr:spPr>
        <a:xfrm>
          <a:off x="438150" y="99060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7" name="四角形: 角度付き 16">
          <a:hlinkClick xmlns:r="http://schemas.openxmlformats.org/officeDocument/2006/relationships" r:id="rId1"/>
          <a:extLst>
            <a:ext uri="{FF2B5EF4-FFF2-40B4-BE49-F238E27FC236}">
              <a16:creationId xmlns:a16="http://schemas.microsoft.com/office/drawing/2014/main" id="{00000000-0008-0000-0000-000011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222250</xdr:colOff>
      <xdr:row>1</xdr:row>
      <xdr:rowOff>134937</xdr:rowOff>
    </xdr:from>
    <xdr:to>
      <xdr:col>28</xdr:col>
      <xdr:colOff>21167</xdr:colOff>
      <xdr:row>5</xdr:row>
      <xdr:rowOff>328083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7381875"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12</xdr:row>
          <xdr:rowOff>0</xdr:rowOff>
        </xdr:from>
        <xdr:to>
          <xdr:col>1</xdr:col>
          <xdr:colOff>628650</xdr:colOff>
          <xdr:row>13</xdr:row>
          <xdr:rowOff>9525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30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13</xdr:row>
          <xdr:rowOff>0</xdr:rowOff>
        </xdr:from>
        <xdr:to>
          <xdr:col>1</xdr:col>
          <xdr:colOff>628650</xdr:colOff>
          <xdr:row>14</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30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0</xdr:rowOff>
        </xdr:from>
        <xdr:to>
          <xdr:col>1</xdr:col>
          <xdr:colOff>628650</xdr:colOff>
          <xdr:row>15</xdr:row>
          <xdr:rowOff>9525</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30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0</xdr:rowOff>
        </xdr:from>
        <xdr:to>
          <xdr:col>1</xdr:col>
          <xdr:colOff>628650</xdr:colOff>
          <xdr:row>16</xdr:row>
          <xdr:rowOff>9525</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30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xdr:row>
          <xdr:rowOff>0</xdr:rowOff>
        </xdr:from>
        <xdr:to>
          <xdr:col>1</xdr:col>
          <xdr:colOff>628650</xdr:colOff>
          <xdr:row>17</xdr:row>
          <xdr:rowOff>9525</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30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xdr:row>
          <xdr:rowOff>0</xdr:rowOff>
        </xdr:from>
        <xdr:to>
          <xdr:col>1</xdr:col>
          <xdr:colOff>628650</xdr:colOff>
          <xdr:row>18</xdr:row>
          <xdr:rowOff>9525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30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0</xdr:rowOff>
        </xdr:from>
        <xdr:to>
          <xdr:col>1</xdr:col>
          <xdr:colOff>628650</xdr:colOff>
          <xdr:row>19</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30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228600</xdr:rowOff>
        </xdr:from>
        <xdr:to>
          <xdr:col>4</xdr:col>
          <xdr:colOff>219075</xdr:colOff>
          <xdr:row>24</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30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23</xdr:row>
          <xdr:rowOff>228600</xdr:rowOff>
        </xdr:from>
        <xdr:to>
          <xdr:col>4</xdr:col>
          <xdr:colOff>219075</xdr:colOff>
          <xdr:row>25</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30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228600</xdr:rowOff>
        </xdr:from>
        <xdr:to>
          <xdr:col>4</xdr:col>
          <xdr:colOff>219075</xdr:colOff>
          <xdr:row>26</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30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228600</xdr:rowOff>
        </xdr:from>
        <xdr:to>
          <xdr:col>4</xdr:col>
          <xdr:colOff>219075</xdr:colOff>
          <xdr:row>27</xdr:row>
          <xdr:rowOff>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30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26</xdr:row>
          <xdr:rowOff>228600</xdr:rowOff>
        </xdr:from>
        <xdr:to>
          <xdr:col>4</xdr:col>
          <xdr:colOff>219075</xdr:colOff>
          <xdr:row>27</xdr:row>
          <xdr:rowOff>238125</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30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304800</xdr:colOff>
      <xdr:row>0</xdr:row>
      <xdr:rowOff>123825</xdr:rowOff>
    </xdr:from>
    <xdr:to>
      <xdr:col>12</xdr:col>
      <xdr:colOff>94192</xdr:colOff>
      <xdr:row>6</xdr:row>
      <xdr:rowOff>7408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457950" y="1238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13</xdr:row>
          <xdr:rowOff>238125</xdr:rowOff>
        </xdr:from>
        <xdr:to>
          <xdr:col>9</xdr:col>
          <xdr:colOff>238125</xdr:colOff>
          <xdr:row>15</xdr:row>
          <xdr:rowOff>28575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1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14</xdr:row>
          <xdr:rowOff>228600</xdr:rowOff>
        </xdr:from>
        <xdr:to>
          <xdr:col>9</xdr:col>
          <xdr:colOff>238125</xdr:colOff>
          <xdr:row>16</xdr:row>
          <xdr:rowOff>9525</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1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228600</xdr:rowOff>
        </xdr:from>
        <xdr:to>
          <xdr:col>9</xdr:col>
          <xdr:colOff>238125</xdr:colOff>
          <xdr:row>17</xdr:row>
          <xdr:rowOff>9525</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1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219075</xdr:rowOff>
        </xdr:from>
        <xdr:to>
          <xdr:col>9</xdr:col>
          <xdr:colOff>238125</xdr:colOff>
          <xdr:row>18</xdr:row>
          <xdr:rowOff>9525</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1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219075</xdr:rowOff>
        </xdr:from>
        <xdr:to>
          <xdr:col>9</xdr:col>
          <xdr:colOff>238125</xdr:colOff>
          <xdr:row>20</xdr:row>
          <xdr:rowOff>9525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1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228600</xdr:rowOff>
        </xdr:from>
        <xdr:to>
          <xdr:col>9</xdr:col>
          <xdr:colOff>238125</xdr:colOff>
          <xdr:row>21</xdr:row>
          <xdr:rowOff>9525</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1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9</xdr:col>
          <xdr:colOff>247650</xdr:colOff>
          <xdr:row>22</xdr:row>
          <xdr:rowOff>47625</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1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238125</xdr:rowOff>
        </xdr:from>
        <xdr:to>
          <xdr:col>10</xdr:col>
          <xdr:colOff>266700</xdr:colOff>
          <xdr:row>27</xdr:row>
          <xdr:rowOff>28575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1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238125</xdr:rowOff>
        </xdr:from>
        <xdr:to>
          <xdr:col>10</xdr:col>
          <xdr:colOff>266700</xdr:colOff>
          <xdr:row>28</xdr:row>
          <xdr:rowOff>28575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1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219075</xdr:rowOff>
        </xdr:from>
        <xdr:to>
          <xdr:col>11</xdr:col>
          <xdr:colOff>247650</xdr:colOff>
          <xdr:row>29</xdr:row>
          <xdr:rowOff>9525</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1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295275</xdr:rowOff>
        </xdr:from>
        <xdr:to>
          <xdr:col>1</xdr:col>
          <xdr:colOff>247650</xdr:colOff>
          <xdr:row>34</xdr:row>
          <xdr:rowOff>9525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31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9525</xdr:rowOff>
        </xdr:from>
        <xdr:to>
          <xdr:col>1</xdr:col>
          <xdr:colOff>247650</xdr:colOff>
          <xdr:row>44</xdr:row>
          <xdr:rowOff>28575</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31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295275</xdr:rowOff>
        </xdr:from>
        <xdr:to>
          <xdr:col>13</xdr:col>
          <xdr:colOff>247650</xdr:colOff>
          <xdr:row>34</xdr:row>
          <xdr:rowOff>9525</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31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285750</xdr:rowOff>
        </xdr:from>
        <xdr:to>
          <xdr:col>13</xdr:col>
          <xdr:colOff>247650</xdr:colOff>
          <xdr:row>35</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31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276225</xdr:rowOff>
        </xdr:from>
        <xdr:to>
          <xdr:col>13</xdr:col>
          <xdr:colOff>266700</xdr:colOff>
          <xdr:row>35</xdr:row>
          <xdr:rowOff>285750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31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276225</xdr:rowOff>
        </xdr:from>
        <xdr:to>
          <xdr:col>13</xdr:col>
          <xdr:colOff>266700</xdr:colOff>
          <xdr:row>36</xdr:row>
          <xdr:rowOff>276225</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31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285750</xdr:rowOff>
        </xdr:from>
        <xdr:to>
          <xdr:col>13</xdr:col>
          <xdr:colOff>266700</xdr:colOff>
          <xdr:row>38</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31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285750</xdr:rowOff>
        </xdr:from>
        <xdr:to>
          <xdr:col>13</xdr:col>
          <xdr:colOff>266700</xdr:colOff>
          <xdr:row>41</xdr:row>
          <xdr:rowOff>9525</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31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9525</xdr:rowOff>
        </xdr:from>
        <xdr:to>
          <xdr:col>13</xdr:col>
          <xdr:colOff>266700</xdr:colOff>
          <xdr:row>42</xdr:row>
          <xdr:rowOff>28575</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31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285750</xdr:rowOff>
        </xdr:from>
        <xdr:to>
          <xdr:col>13</xdr:col>
          <xdr:colOff>266700</xdr:colOff>
          <xdr:row>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31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xdr:col>
          <xdr:colOff>247650</xdr:colOff>
          <xdr:row>37</xdr:row>
          <xdr:rowOff>9525</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31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1</xdr:col>
          <xdr:colOff>247650</xdr:colOff>
          <xdr:row>39</xdr:row>
          <xdr:rowOff>9525</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31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1</xdr:col>
          <xdr:colOff>247650</xdr:colOff>
          <xdr:row>40</xdr:row>
          <xdr:rowOff>19050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31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1</xdr:col>
          <xdr:colOff>247650</xdr:colOff>
          <xdr:row>42</xdr:row>
          <xdr:rowOff>9525</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31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0</xdr:rowOff>
        </xdr:from>
        <xdr:to>
          <xdr:col>1</xdr:col>
          <xdr:colOff>247650</xdr:colOff>
          <xdr:row>41</xdr:row>
          <xdr:rowOff>9525</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31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280147</xdr:colOff>
      <xdr:row>1</xdr:row>
      <xdr:rowOff>89646</xdr:rowOff>
    </xdr:from>
    <xdr:to>
      <xdr:col>23</xdr:col>
      <xdr:colOff>76263</xdr:colOff>
      <xdr:row>5</xdr:row>
      <xdr:rowOff>132913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89559" y="302558"/>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11</xdr:row>
          <xdr:rowOff>238125</xdr:rowOff>
        </xdr:from>
        <xdr:to>
          <xdr:col>1</xdr:col>
          <xdr:colOff>9525</xdr:colOff>
          <xdr:row>13</xdr:row>
          <xdr:rowOff>9525</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32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0</xdr:rowOff>
        </xdr:from>
        <xdr:to>
          <xdr:col>1</xdr:col>
          <xdr:colOff>9525</xdr:colOff>
          <xdr:row>14</xdr:row>
          <xdr:rowOff>9525</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32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4</xdr:col>
          <xdr:colOff>28575</xdr:colOff>
          <xdr:row>17</xdr:row>
          <xdr:rowOff>9525</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32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28575</xdr:colOff>
          <xdr:row>18</xdr:row>
          <xdr:rowOff>9525</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32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0</xdr:rowOff>
        </xdr:from>
        <xdr:to>
          <xdr:col>3</xdr:col>
          <xdr:colOff>28575</xdr:colOff>
          <xdr:row>56</xdr:row>
          <xdr:rowOff>9525</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32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28575</xdr:colOff>
          <xdr:row>57</xdr:row>
          <xdr:rowOff>9525</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32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28575</xdr:colOff>
          <xdr:row>60</xdr:row>
          <xdr:rowOff>9525</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32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0</xdr:rowOff>
        </xdr:from>
        <xdr:to>
          <xdr:col>3</xdr:col>
          <xdr:colOff>28575</xdr:colOff>
          <xdr:row>61</xdr:row>
          <xdr:rowOff>9525</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32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61</xdr:row>
          <xdr:rowOff>228600</xdr:rowOff>
        </xdr:from>
        <xdr:to>
          <xdr:col>7</xdr:col>
          <xdr:colOff>1200150</xdr:colOff>
          <xdr:row>63</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32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61</xdr:row>
          <xdr:rowOff>238125</xdr:rowOff>
        </xdr:from>
        <xdr:to>
          <xdr:col>8</xdr:col>
          <xdr:colOff>390525</xdr:colOff>
          <xdr:row>63</xdr:row>
          <xdr:rowOff>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32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0</xdr:rowOff>
        </xdr:from>
        <xdr:to>
          <xdr:col>3</xdr:col>
          <xdr:colOff>28575</xdr:colOff>
          <xdr:row>68</xdr:row>
          <xdr:rowOff>9525</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32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xdr:row>
          <xdr:rowOff>0</xdr:rowOff>
        </xdr:from>
        <xdr:to>
          <xdr:col>3</xdr:col>
          <xdr:colOff>28575</xdr:colOff>
          <xdr:row>69</xdr:row>
          <xdr:rowOff>9525</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32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0</xdr:rowOff>
        </xdr:from>
        <xdr:to>
          <xdr:col>3</xdr:col>
          <xdr:colOff>28575</xdr:colOff>
          <xdr:row>70</xdr:row>
          <xdr:rowOff>9525</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32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0</xdr:rowOff>
        </xdr:from>
        <xdr:to>
          <xdr:col>3</xdr:col>
          <xdr:colOff>28575</xdr:colOff>
          <xdr:row>71</xdr:row>
          <xdr:rowOff>9525</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32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71</xdr:row>
          <xdr:rowOff>0</xdr:rowOff>
        </xdr:from>
        <xdr:to>
          <xdr:col>3</xdr:col>
          <xdr:colOff>28575</xdr:colOff>
          <xdr:row>72</xdr:row>
          <xdr:rowOff>9525</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32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28575</xdr:colOff>
          <xdr:row>73</xdr:row>
          <xdr:rowOff>9525</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32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0</xdr:rowOff>
        </xdr:from>
        <xdr:to>
          <xdr:col>3</xdr:col>
          <xdr:colOff>28575</xdr:colOff>
          <xdr:row>74</xdr:row>
          <xdr:rowOff>9525</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32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0</xdr:rowOff>
        </xdr:from>
        <xdr:to>
          <xdr:col>3</xdr:col>
          <xdr:colOff>28575</xdr:colOff>
          <xdr:row>75</xdr:row>
          <xdr:rowOff>9525</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32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0</xdr:rowOff>
        </xdr:from>
        <xdr:to>
          <xdr:col>3</xdr:col>
          <xdr:colOff>28575</xdr:colOff>
          <xdr:row>76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32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6</xdr:col>
          <xdr:colOff>571500</xdr:colOff>
          <xdr:row>82</xdr:row>
          <xdr:rowOff>209550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32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81</xdr:row>
          <xdr:rowOff>200025</xdr:rowOff>
        </xdr:from>
        <xdr:to>
          <xdr:col>7</xdr:col>
          <xdr:colOff>895350</xdr:colOff>
          <xdr:row>83</xdr:row>
          <xdr:rowOff>9525</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32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0</xdr:rowOff>
        </xdr:from>
        <xdr:to>
          <xdr:col>3</xdr:col>
          <xdr:colOff>28575</xdr:colOff>
          <xdr:row>88</xdr:row>
          <xdr:rowOff>9525</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3200-00001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0</xdr:rowOff>
        </xdr:from>
        <xdr:to>
          <xdr:col>3</xdr:col>
          <xdr:colOff>28575</xdr:colOff>
          <xdr:row>89</xdr:row>
          <xdr:rowOff>9525</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3200-00001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0</xdr:rowOff>
        </xdr:from>
        <xdr:to>
          <xdr:col>3</xdr:col>
          <xdr:colOff>28575</xdr:colOff>
          <xdr:row>90</xdr:row>
          <xdr:rowOff>9525</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3200-00001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0</xdr:rowOff>
        </xdr:from>
        <xdr:to>
          <xdr:col>3</xdr:col>
          <xdr:colOff>28575</xdr:colOff>
          <xdr:row>105</xdr:row>
          <xdr:rowOff>9525</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3200-00001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113</xdr:row>
          <xdr:rowOff>0</xdr:rowOff>
        </xdr:from>
        <xdr:to>
          <xdr:col>3</xdr:col>
          <xdr:colOff>28575</xdr:colOff>
          <xdr:row>114</xdr:row>
          <xdr:rowOff>9525</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3200-00001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126</xdr:row>
          <xdr:rowOff>0</xdr:rowOff>
        </xdr:from>
        <xdr:to>
          <xdr:col>3</xdr:col>
          <xdr:colOff>28575</xdr:colOff>
          <xdr:row>127</xdr:row>
          <xdr:rowOff>9525</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3200-00001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28575</xdr:colOff>
          <xdr:row>128</xdr:row>
          <xdr:rowOff>9525</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3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129</xdr:row>
          <xdr:rowOff>228600</xdr:rowOff>
        </xdr:from>
        <xdr:to>
          <xdr:col>7</xdr:col>
          <xdr:colOff>0</xdr:colOff>
          <xdr:row>131</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3200-00001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130</xdr:row>
          <xdr:rowOff>238125</xdr:rowOff>
        </xdr:from>
        <xdr:to>
          <xdr:col>7</xdr:col>
          <xdr:colOff>9525</xdr:colOff>
          <xdr:row>132</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3200-00001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28575</xdr:colOff>
          <xdr:row>140</xdr:row>
          <xdr:rowOff>9525</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3200-00001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141</xdr:row>
          <xdr:rowOff>0</xdr:rowOff>
        </xdr:from>
        <xdr:to>
          <xdr:col>3</xdr:col>
          <xdr:colOff>28575</xdr:colOff>
          <xdr:row>142</xdr:row>
          <xdr:rowOff>9525</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3200-00002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148</xdr:row>
          <xdr:rowOff>0</xdr:rowOff>
        </xdr:from>
        <xdr:to>
          <xdr:col>3</xdr:col>
          <xdr:colOff>28575</xdr:colOff>
          <xdr:row>149</xdr:row>
          <xdr:rowOff>9525</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3200-00002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150</xdr:row>
          <xdr:rowOff>0</xdr:rowOff>
        </xdr:from>
        <xdr:to>
          <xdr:col>3</xdr:col>
          <xdr:colOff>28575</xdr:colOff>
          <xdr:row>151</xdr:row>
          <xdr:rowOff>9525</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3200-00002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152</xdr:row>
          <xdr:rowOff>0</xdr:rowOff>
        </xdr:from>
        <xdr:to>
          <xdr:col>3</xdr:col>
          <xdr:colOff>28575</xdr:colOff>
          <xdr:row>153</xdr:row>
          <xdr:rowOff>9525</xdr:rowOff>
        </xdr:to>
        <xdr:sp macro="" textlink="">
          <xdr:nvSpPr>
            <xdr:cNvPr id="111651" name="Check Box 35" hidden="1">
              <a:extLst>
                <a:ext uri="{63B3BB69-23CF-44E3-9099-C40C66FF867C}">
                  <a14:compatExt spid="_x0000_s111651"/>
                </a:ext>
                <a:ext uri="{FF2B5EF4-FFF2-40B4-BE49-F238E27FC236}">
                  <a16:creationId xmlns:a16="http://schemas.microsoft.com/office/drawing/2014/main" id="{00000000-0008-0000-3200-00002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154</xdr:row>
          <xdr:rowOff>0</xdr:rowOff>
        </xdr:from>
        <xdr:to>
          <xdr:col>3</xdr:col>
          <xdr:colOff>28575</xdr:colOff>
          <xdr:row>155</xdr:row>
          <xdr:rowOff>9525</xdr:rowOff>
        </xdr:to>
        <xdr:sp macro="" textlink="">
          <xdr:nvSpPr>
            <xdr:cNvPr id="111652" name="Check Box 36" hidden="1">
              <a:extLst>
                <a:ext uri="{63B3BB69-23CF-44E3-9099-C40C66FF867C}">
                  <a14:compatExt spid="_x0000_s111652"/>
                </a:ext>
                <a:ext uri="{FF2B5EF4-FFF2-40B4-BE49-F238E27FC236}">
                  <a16:creationId xmlns:a16="http://schemas.microsoft.com/office/drawing/2014/main" id="{00000000-0008-0000-3200-00002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156</xdr:row>
          <xdr:rowOff>0</xdr:rowOff>
        </xdr:from>
        <xdr:to>
          <xdr:col>3</xdr:col>
          <xdr:colOff>28575</xdr:colOff>
          <xdr:row>157</xdr:row>
          <xdr:rowOff>9525</xdr:rowOff>
        </xdr:to>
        <xdr:sp macro="" textlink="">
          <xdr:nvSpPr>
            <xdr:cNvPr id="111653" name="Check Box 37" hidden="1">
              <a:extLst>
                <a:ext uri="{63B3BB69-23CF-44E3-9099-C40C66FF867C}">
                  <a14:compatExt spid="_x0000_s111653"/>
                </a:ext>
                <a:ext uri="{FF2B5EF4-FFF2-40B4-BE49-F238E27FC236}">
                  <a16:creationId xmlns:a16="http://schemas.microsoft.com/office/drawing/2014/main" id="{00000000-0008-0000-3200-00002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157</xdr:row>
          <xdr:rowOff>0</xdr:rowOff>
        </xdr:from>
        <xdr:to>
          <xdr:col>4</xdr:col>
          <xdr:colOff>28575</xdr:colOff>
          <xdr:row>158</xdr:row>
          <xdr:rowOff>9525</xdr:rowOff>
        </xdr:to>
        <xdr:sp macro="" textlink="">
          <xdr:nvSpPr>
            <xdr:cNvPr id="111654" name="Check Box 38" hidden="1">
              <a:extLst>
                <a:ext uri="{63B3BB69-23CF-44E3-9099-C40C66FF867C}">
                  <a14:compatExt spid="_x0000_s111654"/>
                </a:ext>
                <a:ext uri="{FF2B5EF4-FFF2-40B4-BE49-F238E27FC236}">
                  <a16:creationId xmlns:a16="http://schemas.microsoft.com/office/drawing/2014/main" id="{00000000-0008-0000-3200-00002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158</xdr:row>
          <xdr:rowOff>0</xdr:rowOff>
        </xdr:from>
        <xdr:to>
          <xdr:col>4</xdr:col>
          <xdr:colOff>28575</xdr:colOff>
          <xdr:row>159</xdr:row>
          <xdr:rowOff>9525</xdr:rowOff>
        </xdr:to>
        <xdr:sp macro="" textlink="">
          <xdr:nvSpPr>
            <xdr:cNvPr id="111655" name="Check Box 39" hidden="1">
              <a:extLst>
                <a:ext uri="{63B3BB69-23CF-44E3-9099-C40C66FF867C}">
                  <a14:compatExt spid="_x0000_s111655"/>
                </a:ext>
                <a:ext uri="{FF2B5EF4-FFF2-40B4-BE49-F238E27FC236}">
                  <a16:creationId xmlns:a16="http://schemas.microsoft.com/office/drawing/2014/main" id="{00000000-0008-0000-3200-00002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159</xdr:row>
          <xdr:rowOff>0</xdr:rowOff>
        </xdr:from>
        <xdr:to>
          <xdr:col>3</xdr:col>
          <xdr:colOff>28575</xdr:colOff>
          <xdr:row>160</xdr:row>
          <xdr:rowOff>9525</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3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165</xdr:row>
          <xdr:rowOff>0</xdr:rowOff>
        </xdr:from>
        <xdr:to>
          <xdr:col>3</xdr:col>
          <xdr:colOff>28575</xdr:colOff>
          <xdr:row>166</xdr:row>
          <xdr:rowOff>9525</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3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167</xdr:row>
          <xdr:rowOff>209550</xdr:rowOff>
        </xdr:from>
        <xdr:to>
          <xdr:col>7</xdr:col>
          <xdr:colOff>161925</xdr:colOff>
          <xdr:row>169</xdr:row>
          <xdr:rowOff>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3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219075</xdr:rowOff>
        </xdr:from>
        <xdr:to>
          <xdr:col>4</xdr:col>
          <xdr:colOff>0</xdr:colOff>
          <xdr:row>170</xdr:row>
          <xdr:rowOff>9525</xdr:rowOff>
        </xdr:to>
        <xdr:sp macro="" textlink="">
          <xdr:nvSpPr>
            <xdr:cNvPr id="111659" name="Check Box 43" hidden="1">
              <a:extLst>
                <a:ext uri="{63B3BB69-23CF-44E3-9099-C40C66FF867C}">
                  <a14:compatExt spid="_x0000_s111659"/>
                </a:ext>
                <a:ext uri="{FF2B5EF4-FFF2-40B4-BE49-F238E27FC236}">
                  <a16:creationId xmlns:a16="http://schemas.microsoft.com/office/drawing/2014/main" id="{00000000-0008-0000-3200-00002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219075</xdr:rowOff>
        </xdr:from>
        <xdr:to>
          <xdr:col>6</xdr:col>
          <xdr:colOff>247650</xdr:colOff>
          <xdr:row>170</xdr:row>
          <xdr:rowOff>9525</xdr:rowOff>
        </xdr:to>
        <xdr:sp macro="" textlink="">
          <xdr:nvSpPr>
            <xdr:cNvPr id="111660" name="Check Box 44" hidden="1">
              <a:extLst>
                <a:ext uri="{63B3BB69-23CF-44E3-9099-C40C66FF867C}">
                  <a14:compatExt spid="_x0000_s111660"/>
                </a:ext>
                <a:ext uri="{FF2B5EF4-FFF2-40B4-BE49-F238E27FC236}">
                  <a16:creationId xmlns:a16="http://schemas.microsoft.com/office/drawing/2014/main" id="{00000000-0008-0000-3200-00002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173</xdr:row>
          <xdr:rowOff>0</xdr:rowOff>
        </xdr:from>
        <xdr:to>
          <xdr:col>3</xdr:col>
          <xdr:colOff>28575</xdr:colOff>
          <xdr:row>174</xdr:row>
          <xdr:rowOff>9525</xdr:rowOff>
        </xdr:to>
        <xdr:sp macro="" textlink="">
          <xdr:nvSpPr>
            <xdr:cNvPr id="111661" name="Check Box 45" hidden="1">
              <a:extLst>
                <a:ext uri="{63B3BB69-23CF-44E3-9099-C40C66FF867C}">
                  <a14:compatExt spid="_x0000_s111661"/>
                </a:ext>
                <a:ext uri="{FF2B5EF4-FFF2-40B4-BE49-F238E27FC236}">
                  <a16:creationId xmlns:a16="http://schemas.microsoft.com/office/drawing/2014/main" id="{00000000-0008-0000-3200-00002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174</xdr:row>
          <xdr:rowOff>123825</xdr:rowOff>
        </xdr:from>
        <xdr:to>
          <xdr:col>3</xdr:col>
          <xdr:colOff>28575</xdr:colOff>
          <xdr:row>174</xdr:row>
          <xdr:rowOff>371475</xdr:rowOff>
        </xdr:to>
        <xdr:sp macro="" textlink="">
          <xdr:nvSpPr>
            <xdr:cNvPr id="111662" name="Check Box 46" hidden="1">
              <a:extLst>
                <a:ext uri="{63B3BB69-23CF-44E3-9099-C40C66FF867C}">
                  <a14:compatExt spid="_x0000_s111662"/>
                </a:ext>
                <a:ext uri="{FF2B5EF4-FFF2-40B4-BE49-F238E27FC236}">
                  <a16:creationId xmlns:a16="http://schemas.microsoft.com/office/drawing/2014/main" id="{00000000-0008-0000-3200-00002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176</xdr:row>
          <xdr:rowOff>0</xdr:rowOff>
        </xdr:from>
        <xdr:to>
          <xdr:col>3</xdr:col>
          <xdr:colOff>28575</xdr:colOff>
          <xdr:row>177</xdr:row>
          <xdr:rowOff>9525</xdr:rowOff>
        </xdr:to>
        <xdr:sp macro="" textlink="">
          <xdr:nvSpPr>
            <xdr:cNvPr id="111663" name="Check Box 47" hidden="1">
              <a:extLst>
                <a:ext uri="{63B3BB69-23CF-44E3-9099-C40C66FF867C}">
                  <a14:compatExt spid="_x0000_s111663"/>
                </a:ext>
                <a:ext uri="{FF2B5EF4-FFF2-40B4-BE49-F238E27FC236}">
                  <a16:creationId xmlns:a16="http://schemas.microsoft.com/office/drawing/2014/main" id="{00000000-0008-0000-3200-00002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178</xdr:row>
          <xdr:rowOff>190500</xdr:rowOff>
        </xdr:from>
        <xdr:to>
          <xdr:col>3</xdr:col>
          <xdr:colOff>28575</xdr:colOff>
          <xdr:row>179</xdr:row>
          <xdr:rowOff>123825</xdr:rowOff>
        </xdr:to>
        <xdr:sp macro="" textlink="">
          <xdr:nvSpPr>
            <xdr:cNvPr id="111664" name="Check Box 48" hidden="1">
              <a:extLst>
                <a:ext uri="{63B3BB69-23CF-44E3-9099-C40C66FF867C}">
                  <a14:compatExt spid="_x0000_s111664"/>
                </a:ext>
                <a:ext uri="{FF2B5EF4-FFF2-40B4-BE49-F238E27FC236}">
                  <a16:creationId xmlns:a16="http://schemas.microsoft.com/office/drawing/2014/main" id="{00000000-0008-0000-3200-00003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184</xdr:row>
          <xdr:rowOff>95250</xdr:rowOff>
        </xdr:from>
        <xdr:to>
          <xdr:col>4</xdr:col>
          <xdr:colOff>28575</xdr:colOff>
          <xdr:row>185</xdr:row>
          <xdr:rowOff>104775</xdr:rowOff>
        </xdr:to>
        <xdr:sp macro="" textlink="">
          <xdr:nvSpPr>
            <xdr:cNvPr id="111665" name="Check Box 49" hidden="1">
              <a:extLst>
                <a:ext uri="{63B3BB69-23CF-44E3-9099-C40C66FF867C}">
                  <a14:compatExt spid="_x0000_s111665"/>
                </a:ext>
                <a:ext uri="{FF2B5EF4-FFF2-40B4-BE49-F238E27FC236}">
                  <a16:creationId xmlns:a16="http://schemas.microsoft.com/office/drawing/2014/main" id="{00000000-0008-0000-3200-00003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188</xdr:row>
          <xdr:rowOff>0</xdr:rowOff>
        </xdr:from>
        <xdr:to>
          <xdr:col>4</xdr:col>
          <xdr:colOff>28575</xdr:colOff>
          <xdr:row>189</xdr:row>
          <xdr:rowOff>9525</xdr:rowOff>
        </xdr:to>
        <xdr:sp macro="" textlink="">
          <xdr:nvSpPr>
            <xdr:cNvPr id="111666" name="Check Box 50" hidden="1">
              <a:extLst>
                <a:ext uri="{63B3BB69-23CF-44E3-9099-C40C66FF867C}">
                  <a14:compatExt spid="_x0000_s111666"/>
                </a:ext>
                <a:ext uri="{FF2B5EF4-FFF2-40B4-BE49-F238E27FC236}">
                  <a16:creationId xmlns:a16="http://schemas.microsoft.com/office/drawing/2014/main" id="{00000000-0008-0000-3200-00003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189</xdr:row>
          <xdr:rowOff>0</xdr:rowOff>
        </xdr:from>
        <xdr:to>
          <xdr:col>4</xdr:col>
          <xdr:colOff>28575</xdr:colOff>
          <xdr:row>190</xdr:row>
          <xdr:rowOff>9525</xdr:rowOff>
        </xdr:to>
        <xdr:sp macro="" textlink="">
          <xdr:nvSpPr>
            <xdr:cNvPr id="111667" name="Check Box 51" hidden="1">
              <a:extLst>
                <a:ext uri="{63B3BB69-23CF-44E3-9099-C40C66FF867C}">
                  <a14:compatExt spid="_x0000_s111667"/>
                </a:ext>
                <a:ext uri="{FF2B5EF4-FFF2-40B4-BE49-F238E27FC236}">
                  <a16:creationId xmlns:a16="http://schemas.microsoft.com/office/drawing/2014/main" id="{00000000-0008-0000-3200-00003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190</xdr:row>
          <xdr:rowOff>0</xdr:rowOff>
        </xdr:from>
        <xdr:to>
          <xdr:col>4</xdr:col>
          <xdr:colOff>28575</xdr:colOff>
          <xdr:row>191</xdr:row>
          <xdr:rowOff>9525</xdr:rowOff>
        </xdr:to>
        <xdr:sp macro="" textlink="">
          <xdr:nvSpPr>
            <xdr:cNvPr id="111668" name="Check Box 52" hidden="1">
              <a:extLst>
                <a:ext uri="{63B3BB69-23CF-44E3-9099-C40C66FF867C}">
                  <a14:compatExt spid="_x0000_s111668"/>
                </a:ext>
                <a:ext uri="{FF2B5EF4-FFF2-40B4-BE49-F238E27FC236}">
                  <a16:creationId xmlns:a16="http://schemas.microsoft.com/office/drawing/2014/main" id="{00000000-0008-0000-3200-00003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191</xdr:row>
          <xdr:rowOff>0</xdr:rowOff>
        </xdr:from>
        <xdr:to>
          <xdr:col>4</xdr:col>
          <xdr:colOff>28575</xdr:colOff>
          <xdr:row>192</xdr:row>
          <xdr:rowOff>9525</xdr:rowOff>
        </xdr:to>
        <xdr:sp macro="" textlink="">
          <xdr:nvSpPr>
            <xdr:cNvPr id="111669" name="Check Box 53" hidden="1">
              <a:extLst>
                <a:ext uri="{63B3BB69-23CF-44E3-9099-C40C66FF867C}">
                  <a14:compatExt spid="_x0000_s111669"/>
                </a:ext>
                <a:ext uri="{FF2B5EF4-FFF2-40B4-BE49-F238E27FC236}">
                  <a16:creationId xmlns:a16="http://schemas.microsoft.com/office/drawing/2014/main" id="{00000000-0008-0000-3200-00003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192</xdr:row>
          <xdr:rowOff>0</xdr:rowOff>
        </xdr:from>
        <xdr:to>
          <xdr:col>4</xdr:col>
          <xdr:colOff>28575</xdr:colOff>
          <xdr:row>193</xdr:row>
          <xdr:rowOff>9525</xdr:rowOff>
        </xdr:to>
        <xdr:sp macro="" textlink="">
          <xdr:nvSpPr>
            <xdr:cNvPr id="111670" name="Check Box 54" hidden="1">
              <a:extLst>
                <a:ext uri="{63B3BB69-23CF-44E3-9099-C40C66FF867C}">
                  <a14:compatExt spid="_x0000_s111670"/>
                </a:ext>
                <a:ext uri="{FF2B5EF4-FFF2-40B4-BE49-F238E27FC236}">
                  <a16:creationId xmlns:a16="http://schemas.microsoft.com/office/drawing/2014/main" id="{00000000-0008-0000-3200-00003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193</xdr:row>
          <xdr:rowOff>0</xdr:rowOff>
        </xdr:from>
        <xdr:to>
          <xdr:col>4</xdr:col>
          <xdr:colOff>28575</xdr:colOff>
          <xdr:row>194</xdr:row>
          <xdr:rowOff>9525</xdr:rowOff>
        </xdr:to>
        <xdr:sp macro="" textlink="">
          <xdr:nvSpPr>
            <xdr:cNvPr id="111671" name="Check Box 55" hidden="1">
              <a:extLst>
                <a:ext uri="{63B3BB69-23CF-44E3-9099-C40C66FF867C}">
                  <a14:compatExt spid="_x0000_s111671"/>
                </a:ext>
                <a:ext uri="{FF2B5EF4-FFF2-40B4-BE49-F238E27FC236}">
                  <a16:creationId xmlns:a16="http://schemas.microsoft.com/office/drawing/2014/main" id="{00000000-0008-0000-3200-00003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97</xdr:row>
          <xdr:rowOff>0</xdr:rowOff>
        </xdr:from>
        <xdr:to>
          <xdr:col>9</xdr:col>
          <xdr:colOff>266700</xdr:colOff>
          <xdr:row>98</xdr:row>
          <xdr:rowOff>9525</xdr:rowOff>
        </xdr:to>
        <xdr:sp macro="" textlink="">
          <xdr:nvSpPr>
            <xdr:cNvPr id="111672" name="Check Box 56" hidden="1">
              <a:extLst>
                <a:ext uri="{63B3BB69-23CF-44E3-9099-C40C66FF867C}">
                  <a14:compatExt spid="_x0000_s111672"/>
                </a:ext>
                <a:ext uri="{FF2B5EF4-FFF2-40B4-BE49-F238E27FC236}">
                  <a16:creationId xmlns:a16="http://schemas.microsoft.com/office/drawing/2014/main" id="{00000000-0008-0000-3200-00003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219075</xdr:rowOff>
        </xdr:from>
        <xdr:to>
          <xdr:col>3</xdr:col>
          <xdr:colOff>19050</xdr:colOff>
          <xdr:row>171</xdr:row>
          <xdr:rowOff>0</xdr:rowOff>
        </xdr:to>
        <xdr:sp macro="" textlink="">
          <xdr:nvSpPr>
            <xdr:cNvPr id="111673" name="Check Box 57" hidden="1">
              <a:extLst>
                <a:ext uri="{63B3BB69-23CF-44E3-9099-C40C66FF867C}">
                  <a14:compatExt spid="_x0000_s111673"/>
                </a:ext>
                <a:ext uri="{FF2B5EF4-FFF2-40B4-BE49-F238E27FC236}">
                  <a16:creationId xmlns:a16="http://schemas.microsoft.com/office/drawing/2014/main" id="{00000000-0008-0000-3200-00003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160</xdr:row>
          <xdr:rowOff>0</xdr:rowOff>
        </xdr:from>
        <xdr:to>
          <xdr:col>3</xdr:col>
          <xdr:colOff>28575</xdr:colOff>
          <xdr:row>161</xdr:row>
          <xdr:rowOff>9525</xdr:rowOff>
        </xdr:to>
        <xdr:sp macro="" textlink="">
          <xdr:nvSpPr>
            <xdr:cNvPr id="111674" name="Check Box 58" hidden="1">
              <a:extLst>
                <a:ext uri="{63B3BB69-23CF-44E3-9099-C40C66FF867C}">
                  <a14:compatExt spid="_x0000_s111674"/>
                </a:ext>
                <a:ext uri="{FF2B5EF4-FFF2-40B4-BE49-F238E27FC236}">
                  <a16:creationId xmlns:a16="http://schemas.microsoft.com/office/drawing/2014/main" id="{00000000-0008-0000-3200-00003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166</xdr:row>
          <xdr:rowOff>228600</xdr:rowOff>
        </xdr:from>
        <xdr:to>
          <xdr:col>6</xdr:col>
          <xdr:colOff>180975</xdr:colOff>
          <xdr:row>168</xdr:row>
          <xdr:rowOff>0</xdr:rowOff>
        </xdr:to>
        <xdr:sp macro="" textlink="">
          <xdr:nvSpPr>
            <xdr:cNvPr id="111675" name="Check Box 59" hidden="1">
              <a:extLst>
                <a:ext uri="{63B3BB69-23CF-44E3-9099-C40C66FF867C}">
                  <a14:compatExt spid="_x0000_s111675"/>
                </a:ext>
                <a:ext uri="{FF2B5EF4-FFF2-40B4-BE49-F238E27FC236}">
                  <a16:creationId xmlns:a16="http://schemas.microsoft.com/office/drawing/2014/main" id="{00000000-0008-0000-3200-00003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166</xdr:row>
          <xdr:rowOff>238125</xdr:rowOff>
        </xdr:from>
        <xdr:to>
          <xdr:col>7</xdr:col>
          <xdr:colOff>923925</xdr:colOff>
          <xdr:row>168</xdr:row>
          <xdr:rowOff>9525</xdr:rowOff>
        </xdr:to>
        <xdr:sp macro="" textlink="">
          <xdr:nvSpPr>
            <xdr:cNvPr id="111676" name="Check Box 60" hidden="1">
              <a:extLst>
                <a:ext uri="{63B3BB69-23CF-44E3-9099-C40C66FF867C}">
                  <a14:compatExt spid="_x0000_s111676"/>
                </a:ext>
                <a:ext uri="{FF2B5EF4-FFF2-40B4-BE49-F238E27FC236}">
                  <a16:creationId xmlns:a16="http://schemas.microsoft.com/office/drawing/2014/main" id="{00000000-0008-0000-3200-00003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219075</xdr:rowOff>
        </xdr:from>
        <xdr:to>
          <xdr:col>4</xdr:col>
          <xdr:colOff>0</xdr:colOff>
          <xdr:row>169</xdr:row>
          <xdr:rowOff>9525</xdr:rowOff>
        </xdr:to>
        <xdr:sp macro="" textlink="">
          <xdr:nvSpPr>
            <xdr:cNvPr id="111677" name="Check Box 61" hidden="1">
              <a:extLst>
                <a:ext uri="{63B3BB69-23CF-44E3-9099-C40C66FF867C}">
                  <a14:compatExt spid="_x0000_s111677"/>
                </a:ext>
                <a:ext uri="{FF2B5EF4-FFF2-40B4-BE49-F238E27FC236}">
                  <a16:creationId xmlns:a16="http://schemas.microsoft.com/office/drawing/2014/main" id="{00000000-0008-0000-3200-00003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85</xdr:row>
          <xdr:rowOff>0</xdr:rowOff>
        </xdr:from>
        <xdr:to>
          <xdr:col>7</xdr:col>
          <xdr:colOff>895350</xdr:colOff>
          <xdr:row>86</xdr:row>
          <xdr:rowOff>0</xdr:rowOff>
        </xdr:to>
        <xdr:sp macro="" textlink="">
          <xdr:nvSpPr>
            <xdr:cNvPr id="111678" name="Check Box 62" hidden="1">
              <a:extLst>
                <a:ext uri="{63B3BB69-23CF-44E3-9099-C40C66FF867C}">
                  <a14:compatExt spid="_x0000_s111678"/>
                </a:ext>
                <a:ext uri="{FF2B5EF4-FFF2-40B4-BE49-F238E27FC236}">
                  <a16:creationId xmlns:a16="http://schemas.microsoft.com/office/drawing/2014/main" id="{00000000-0008-0000-3200-00003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0</xdr:rowOff>
        </xdr:from>
        <xdr:to>
          <xdr:col>6</xdr:col>
          <xdr:colOff>571500</xdr:colOff>
          <xdr:row>85</xdr:row>
          <xdr:rowOff>209550</xdr:rowOff>
        </xdr:to>
        <xdr:sp macro="" textlink="">
          <xdr:nvSpPr>
            <xdr:cNvPr id="111679" name="Check Box 63" hidden="1">
              <a:extLst>
                <a:ext uri="{63B3BB69-23CF-44E3-9099-C40C66FF867C}">
                  <a14:compatExt spid="_x0000_s111679"/>
                </a:ext>
                <a:ext uri="{FF2B5EF4-FFF2-40B4-BE49-F238E27FC236}">
                  <a16:creationId xmlns:a16="http://schemas.microsoft.com/office/drawing/2014/main" id="{00000000-0008-0000-3200-00003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219075</xdr:rowOff>
        </xdr:from>
        <xdr:to>
          <xdr:col>4</xdr:col>
          <xdr:colOff>0</xdr:colOff>
          <xdr:row>167</xdr:row>
          <xdr:rowOff>219075</xdr:rowOff>
        </xdr:to>
        <xdr:sp macro="" textlink="">
          <xdr:nvSpPr>
            <xdr:cNvPr id="111680" name="Check Box 64" hidden="1">
              <a:extLst>
                <a:ext uri="{63B3BB69-23CF-44E3-9099-C40C66FF867C}">
                  <a14:compatExt spid="_x0000_s111680"/>
                </a:ext>
                <a:ext uri="{FF2B5EF4-FFF2-40B4-BE49-F238E27FC236}">
                  <a16:creationId xmlns:a16="http://schemas.microsoft.com/office/drawing/2014/main" id="{00000000-0008-0000-3200-00004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257175</xdr:colOff>
      <xdr:row>0</xdr:row>
      <xdr:rowOff>133350</xdr:rowOff>
    </xdr:from>
    <xdr:to>
      <xdr:col>13</xdr:col>
      <xdr:colOff>46567</xdr:colOff>
      <xdr:row>6</xdr:row>
      <xdr:rowOff>26458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400800" y="1333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8</xdr:row>
          <xdr:rowOff>114300</xdr:rowOff>
        </xdr:from>
        <xdr:to>
          <xdr:col>0</xdr:col>
          <xdr:colOff>381000</xdr:colOff>
          <xdr:row>9</xdr:row>
          <xdr:rowOff>95250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33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114300</xdr:rowOff>
        </xdr:from>
        <xdr:to>
          <xdr:col>1</xdr:col>
          <xdr:colOff>381000</xdr:colOff>
          <xdr:row>9</xdr:row>
          <xdr:rowOff>95250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3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xdr:row>
          <xdr:rowOff>114300</xdr:rowOff>
        </xdr:from>
        <xdr:to>
          <xdr:col>10</xdr:col>
          <xdr:colOff>381000</xdr:colOff>
          <xdr:row>9</xdr:row>
          <xdr:rowOff>95250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3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114300</xdr:rowOff>
        </xdr:from>
        <xdr:to>
          <xdr:col>11</xdr:col>
          <xdr:colOff>381000</xdr:colOff>
          <xdr:row>9</xdr:row>
          <xdr:rowOff>95250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33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114300</xdr:rowOff>
        </xdr:from>
        <xdr:to>
          <xdr:col>0</xdr:col>
          <xdr:colOff>381000</xdr:colOff>
          <xdr:row>10</xdr:row>
          <xdr:rowOff>95250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33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114300</xdr:rowOff>
        </xdr:from>
        <xdr:to>
          <xdr:col>0</xdr:col>
          <xdr:colOff>381000</xdr:colOff>
          <xdr:row>11</xdr:row>
          <xdr:rowOff>95250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33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114300</xdr:rowOff>
        </xdr:from>
        <xdr:to>
          <xdr:col>0</xdr:col>
          <xdr:colOff>381000</xdr:colOff>
          <xdr:row>12</xdr:row>
          <xdr:rowOff>95250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33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180975</xdr:rowOff>
        </xdr:from>
        <xdr:to>
          <xdr:col>0</xdr:col>
          <xdr:colOff>390525</xdr:colOff>
          <xdr:row>13</xdr:row>
          <xdr:rowOff>161925</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33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114300</xdr:rowOff>
        </xdr:from>
        <xdr:to>
          <xdr:col>0</xdr:col>
          <xdr:colOff>381000</xdr:colOff>
          <xdr:row>14</xdr:row>
          <xdr:rowOff>95250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33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114300</xdr:rowOff>
        </xdr:from>
        <xdr:to>
          <xdr:col>0</xdr:col>
          <xdr:colOff>381000</xdr:colOff>
          <xdr:row>15</xdr:row>
          <xdr:rowOff>95250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33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15</xdr:row>
          <xdr:rowOff>114300</xdr:rowOff>
        </xdr:from>
        <xdr:to>
          <xdr:col>0</xdr:col>
          <xdr:colOff>381000</xdr:colOff>
          <xdr:row>16</xdr:row>
          <xdr:rowOff>95250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33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33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33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33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33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33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33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33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33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33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33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33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33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33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33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33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33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33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33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180975</xdr:rowOff>
        </xdr:from>
        <xdr:to>
          <xdr:col>1</xdr:col>
          <xdr:colOff>390525</xdr:colOff>
          <xdr:row>13</xdr:row>
          <xdr:rowOff>161925</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33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180975</xdr:rowOff>
        </xdr:from>
        <xdr:to>
          <xdr:col>10</xdr:col>
          <xdr:colOff>390525</xdr:colOff>
          <xdr:row>13</xdr:row>
          <xdr:rowOff>161925</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33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180975</xdr:rowOff>
        </xdr:from>
        <xdr:to>
          <xdr:col>11</xdr:col>
          <xdr:colOff>390525</xdr:colOff>
          <xdr:row>13</xdr:row>
          <xdr:rowOff>161925</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33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33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33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33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33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33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33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33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33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33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33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3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3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3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3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33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33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33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33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33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33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33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33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33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33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33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25</xdr:row>
          <xdr:rowOff>161925</xdr:rowOff>
        </xdr:from>
        <xdr:to>
          <xdr:col>11</xdr:col>
          <xdr:colOff>123825</xdr:colOff>
          <xdr:row>27</xdr:row>
          <xdr:rowOff>104775</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33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26</xdr:row>
          <xdr:rowOff>161925</xdr:rowOff>
        </xdr:from>
        <xdr:to>
          <xdr:col>11</xdr:col>
          <xdr:colOff>123825</xdr:colOff>
          <xdr:row>28</xdr:row>
          <xdr:rowOff>104775</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33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27</xdr:row>
          <xdr:rowOff>161925</xdr:rowOff>
        </xdr:from>
        <xdr:to>
          <xdr:col>11</xdr:col>
          <xdr:colOff>123825</xdr:colOff>
          <xdr:row>29</xdr:row>
          <xdr:rowOff>104775</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33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28</xdr:row>
          <xdr:rowOff>161925</xdr:rowOff>
        </xdr:from>
        <xdr:to>
          <xdr:col>11</xdr:col>
          <xdr:colOff>123825</xdr:colOff>
          <xdr:row>30</xdr:row>
          <xdr:rowOff>104775</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33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209550</xdr:rowOff>
        </xdr:from>
        <xdr:to>
          <xdr:col>10</xdr:col>
          <xdr:colOff>238125</xdr:colOff>
          <xdr:row>32</xdr:row>
          <xdr:rowOff>38100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33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200025</xdr:rowOff>
        </xdr:from>
        <xdr:to>
          <xdr:col>10</xdr:col>
          <xdr:colOff>238125</xdr:colOff>
          <xdr:row>33</xdr:row>
          <xdr:rowOff>28575</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33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219075</xdr:rowOff>
        </xdr:from>
        <xdr:to>
          <xdr:col>10</xdr:col>
          <xdr:colOff>247650</xdr:colOff>
          <xdr:row>38</xdr:row>
          <xdr:rowOff>47625</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33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209550</xdr:rowOff>
        </xdr:from>
        <xdr:to>
          <xdr:col>10</xdr:col>
          <xdr:colOff>247650</xdr:colOff>
          <xdr:row>39</xdr:row>
          <xdr:rowOff>38100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33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209550</xdr:rowOff>
        </xdr:from>
        <xdr:to>
          <xdr:col>10</xdr:col>
          <xdr:colOff>247650</xdr:colOff>
          <xdr:row>40</xdr:row>
          <xdr:rowOff>38100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33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9525</xdr:rowOff>
        </xdr:from>
        <xdr:to>
          <xdr:col>8</xdr:col>
          <xdr:colOff>238125</xdr:colOff>
          <xdr:row>44</xdr:row>
          <xdr:rowOff>76200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33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200025</xdr:rowOff>
        </xdr:from>
        <xdr:to>
          <xdr:col>8</xdr:col>
          <xdr:colOff>247650</xdr:colOff>
          <xdr:row>46</xdr:row>
          <xdr:rowOff>28575</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33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44</xdr:row>
          <xdr:rowOff>219075</xdr:rowOff>
        </xdr:from>
        <xdr:to>
          <xdr:col>11</xdr:col>
          <xdr:colOff>238125</xdr:colOff>
          <xdr:row>46</xdr:row>
          <xdr:rowOff>47625</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33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45</xdr:row>
          <xdr:rowOff>209550</xdr:rowOff>
        </xdr:from>
        <xdr:to>
          <xdr:col>8</xdr:col>
          <xdr:colOff>238125</xdr:colOff>
          <xdr:row>47</xdr:row>
          <xdr:rowOff>38100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33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45</xdr:row>
          <xdr:rowOff>200025</xdr:rowOff>
        </xdr:from>
        <xdr:to>
          <xdr:col>11</xdr:col>
          <xdr:colOff>228600</xdr:colOff>
          <xdr:row>47</xdr:row>
          <xdr:rowOff>28575</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33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200025</xdr:rowOff>
        </xdr:from>
        <xdr:to>
          <xdr:col>8</xdr:col>
          <xdr:colOff>247650</xdr:colOff>
          <xdr:row>48</xdr:row>
          <xdr:rowOff>28575</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33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47</xdr:row>
          <xdr:rowOff>209550</xdr:rowOff>
        </xdr:from>
        <xdr:to>
          <xdr:col>8</xdr:col>
          <xdr:colOff>238125</xdr:colOff>
          <xdr:row>49</xdr:row>
          <xdr:rowOff>38100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33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48</xdr:row>
          <xdr:rowOff>200025</xdr:rowOff>
        </xdr:from>
        <xdr:to>
          <xdr:col>8</xdr:col>
          <xdr:colOff>238125</xdr:colOff>
          <xdr:row>50</xdr:row>
          <xdr:rowOff>28575</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33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49</xdr:row>
          <xdr:rowOff>209550</xdr:rowOff>
        </xdr:from>
        <xdr:to>
          <xdr:col>8</xdr:col>
          <xdr:colOff>228600</xdr:colOff>
          <xdr:row>51</xdr:row>
          <xdr:rowOff>38100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33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50</xdr:row>
          <xdr:rowOff>200025</xdr:rowOff>
        </xdr:from>
        <xdr:to>
          <xdr:col>8</xdr:col>
          <xdr:colOff>238125</xdr:colOff>
          <xdr:row>52</xdr:row>
          <xdr:rowOff>28575</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33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51</xdr:row>
          <xdr:rowOff>209550</xdr:rowOff>
        </xdr:from>
        <xdr:to>
          <xdr:col>8</xdr:col>
          <xdr:colOff>238125</xdr:colOff>
          <xdr:row>53</xdr:row>
          <xdr:rowOff>38100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33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51</xdr:row>
          <xdr:rowOff>209550</xdr:rowOff>
        </xdr:from>
        <xdr:to>
          <xdr:col>12</xdr:col>
          <xdr:colOff>238125</xdr:colOff>
          <xdr:row>53</xdr:row>
          <xdr:rowOff>38100</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33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52</xdr:row>
          <xdr:rowOff>209550</xdr:rowOff>
        </xdr:from>
        <xdr:to>
          <xdr:col>8</xdr:col>
          <xdr:colOff>238125</xdr:colOff>
          <xdr:row>54</xdr:row>
          <xdr:rowOff>38100</xdr:rowOff>
        </xdr:to>
        <xdr:sp macro="" textlink="">
          <xdr:nvSpPr>
            <xdr:cNvPr id="112719" name="Check Box 79" hidden="1">
              <a:extLst>
                <a:ext uri="{63B3BB69-23CF-44E3-9099-C40C66FF867C}">
                  <a14:compatExt spid="_x0000_s112719"/>
                </a:ext>
                <a:ext uri="{FF2B5EF4-FFF2-40B4-BE49-F238E27FC236}">
                  <a16:creationId xmlns:a16="http://schemas.microsoft.com/office/drawing/2014/main" id="{00000000-0008-0000-3300-00004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53</xdr:row>
          <xdr:rowOff>219075</xdr:rowOff>
        </xdr:from>
        <xdr:to>
          <xdr:col>8</xdr:col>
          <xdr:colOff>238125</xdr:colOff>
          <xdr:row>55</xdr:row>
          <xdr:rowOff>47625</xdr:rowOff>
        </xdr:to>
        <xdr:sp macro="" textlink="">
          <xdr:nvSpPr>
            <xdr:cNvPr id="112720" name="Check Box 80" hidden="1">
              <a:extLst>
                <a:ext uri="{63B3BB69-23CF-44E3-9099-C40C66FF867C}">
                  <a14:compatExt spid="_x0000_s112720"/>
                </a:ext>
                <a:ext uri="{FF2B5EF4-FFF2-40B4-BE49-F238E27FC236}">
                  <a16:creationId xmlns:a16="http://schemas.microsoft.com/office/drawing/2014/main" id="{00000000-0008-0000-3300-00005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54</xdr:row>
          <xdr:rowOff>209550</xdr:rowOff>
        </xdr:from>
        <xdr:to>
          <xdr:col>8</xdr:col>
          <xdr:colOff>247650</xdr:colOff>
          <xdr:row>56</xdr:row>
          <xdr:rowOff>38100</xdr:rowOff>
        </xdr:to>
        <xdr:sp macro="" textlink="">
          <xdr:nvSpPr>
            <xdr:cNvPr id="112721" name="Check Box 81" hidden="1">
              <a:extLst>
                <a:ext uri="{63B3BB69-23CF-44E3-9099-C40C66FF867C}">
                  <a14:compatExt spid="_x0000_s112721"/>
                </a:ext>
                <a:ext uri="{FF2B5EF4-FFF2-40B4-BE49-F238E27FC236}">
                  <a16:creationId xmlns:a16="http://schemas.microsoft.com/office/drawing/2014/main" id="{00000000-0008-0000-3300-00005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219075</xdr:rowOff>
        </xdr:from>
        <xdr:to>
          <xdr:col>8</xdr:col>
          <xdr:colOff>247650</xdr:colOff>
          <xdr:row>57</xdr:row>
          <xdr:rowOff>47625</xdr:rowOff>
        </xdr:to>
        <xdr:sp macro="" textlink="">
          <xdr:nvSpPr>
            <xdr:cNvPr id="112722" name="Check Box 82" hidden="1">
              <a:extLst>
                <a:ext uri="{63B3BB69-23CF-44E3-9099-C40C66FF867C}">
                  <a14:compatExt spid="_x0000_s112722"/>
                </a:ext>
                <a:ext uri="{FF2B5EF4-FFF2-40B4-BE49-F238E27FC236}">
                  <a16:creationId xmlns:a16="http://schemas.microsoft.com/office/drawing/2014/main" id="{00000000-0008-0000-3300-00005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56</xdr:row>
          <xdr:rowOff>219075</xdr:rowOff>
        </xdr:from>
        <xdr:to>
          <xdr:col>8</xdr:col>
          <xdr:colOff>238125</xdr:colOff>
          <xdr:row>58</xdr:row>
          <xdr:rowOff>47625</xdr:rowOff>
        </xdr:to>
        <xdr:sp macro="" textlink="">
          <xdr:nvSpPr>
            <xdr:cNvPr id="112723" name="Check Box 83" hidden="1">
              <a:extLst>
                <a:ext uri="{63B3BB69-23CF-44E3-9099-C40C66FF867C}">
                  <a14:compatExt spid="_x0000_s112723"/>
                </a:ext>
                <a:ext uri="{FF2B5EF4-FFF2-40B4-BE49-F238E27FC236}">
                  <a16:creationId xmlns:a16="http://schemas.microsoft.com/office/drawing/2014/main" id="{00000000-0008-0000-3300-00005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57</xdr:row>
          <xdr:rowOff>209550</xdr:rowOff>
        </xdr:from>
        <xdr:to>
          <xdr:col>8</xdr:col>
          <xdr:colOff>238125</xdr:colOff>
          <xdr:row>59</xdr:row>
          <xdr:rowOff>38100</xdr:rowOff>
        </xdr:to>
        <xdr:sp macro="" textlink="">
          <xdr:nvSpPr>
            <xdr:cNvPr id="112724" name="Check Box 84" hidden="1">
              <a:extLst>
                <a:ext uri="{63B3BB69-23CF-44E3-9099-C40C66FF867C}">
                  <a14:compatExt spid="_x0000_s112724"/>
                </a:ext>
                <a:ext uri="{FF2B5EF4-FFF2-40B4-BE49-F238E27FC236}">
                  <a16:creationId xmlns:a16="http://schemas.microsoft.com/office/drawing/2014/main" id="{00000000-0008-0000-3300-00005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58</xdr:row>
          <xdr:rowOff>209550</xdr:rowOff>
        </xdr:from>
        <xdr:to>
          <xdr:col>8</xdr:col>
          <xdr:colOff>228600</xdr:colOff>
          <xdr:row>60</xdr:row>
          <xdr:rowOff>38100</xdr:rowOff>
        </xdr:to>
        <xdr:sp macro="" textlink="">
          <xdr:nvSpPr>
            <xdr:cNvPr id="112725" name="Check Box 85" hidden="1">
              <a:extLst>
                <a:ext uri="{63B3BB69-23CF-44E3-9099-C40C66FF867C}">
                  <a14:compatExt spid="_x0000_s112725"/>
                </a:ext>
                <a:ext uri="{FF2B5EF4-FFF2-40B4-BE49-F238E27FC236}">
                  <a16:creationId xmlns:a16="http://schemas.microsoft.com/office/drawing/2014/main" id="{00000000-0008-0000-3300-00005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70</xdr:row>
          <xdr:rowOff>1485900</xdr:rowOff>
        </xdr:from>
        <xdr:to>
          <xdr:col>8</xdr:col>
          <xdr:colOff>247650</xdr:colOff>
          <xdr:row>72</xdr:row>
          <xdr:rowOff>180975</xdr:rowOff>
        </xdr:to>
        <xdr:sp macro="" textlink="">
          <xdr:nvSpPr>
            <xdr:cNvPr id="112726" name="Check Box 86" hidden="1">
              <a:extLst>
                <a:ext uri="{63B3BB69-23CF-44E3-9099-C40C66FF867C}">
                  <a14:compatExt spid="_x0000_s112726"/>
                </a:ext>
                <a:ext uri="{FF2B5EF4-FFF2-40B4-BE49-F238E27FC236}">
                  <a16:creationId xmlns:a16="http://schemas.microsoft.com/office/drawing/2014/main" id="{00000000-0008-0000-3300-00005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70</xdr:row>
          <xdr:rowOff>1504950</xdr:rowOff>
        </xdr:from>
        <xdr:to>
          <xdr:col>10</xdr:col>
          <xdr:colOff>247650</xdr:colOff>
          <xdr:row>72</xdr:row>
          <xdr:rowOff>180975</xdr:rowOff>
        </xdr:to>
        <xdr:sp macro="" textlink="">
          <xdr:nvSpPr>
            <xdr:cNvPr id="112727" name="Check Box 87" hidden="1">
              <a:extLst>
                <a:ext uri="{63B3BB69-23CF-44E3-9099-C40C66FF867C}">
                  <a14:compatExt spid="_x0000_s112727"/>
                </a:ext>
                <a:ext uri="{FF2B5EF4-FFF2-40B4-BE49-F238E27FC236}">
                  <a16:creationId xmlns:a16="http://schemas.microsoft.com/office/drawing/2014/main" id="{00000000-0008-0000-3300-00005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1504950</xdr:rowOff>
        </xdr:from>
        <xdr:to>
          <xdr:col>12</xdr:col>
          <xdr:colOff>257175</xdr:colOff>
          <xdr:row>72</xdr:row>
          <xdr:rowOff>180975</xdr:rowOff>
        </xdr:to>
        <xdr:sp macro="" textlink="">
          <xdr:nvSpPr>
            <xdr:cNvPr id="112728" name="Check Box 88" hidden="1">
              <a:extLst>
                <a:ext uri="{63B3BB69-23CF-44E3-9099-C40C66FF867C}">
                  <a14:compatExt spid="_x0000_s112728"/>
                </a:ext>
                <a:ext uri="{FF2B5EF4-FFF2-40B4-BE49-F238E27FC236}">
                  <a16:creationId xmlns:a16="http://schemas.microsoft.com/office/drawing/2014/main" id="{00000000-0008-0000-3300-00005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70</xdr:row>
          <xdr:rowOff>1495425</xdr:rowOff>
        </xdr:from>
        <xdr:to>
          <xdr:col>14</xdr:col>
          <xdr:colOff>247650</xdr:colOff>
          <xdr:row>72</xdr:row>
          <xdr:rowOff>180975</xdr:rowOff>
        </xdr:to>
        <xdr:sp macro="" textlink="">
          <xdr:nvSpPr>
            <xdr:cNvPr id="112729" name="Check Box 89" hidden="1">
              <a:extLst>
                <a:ext uri="{63B3BB69-23CF-44E3-9099-C40C66FF867C}">
                  <a14:compatExt spid="_x0000_s112729"/>
                </a:ext>
                <a:ext uri="{FF2B5EF4-FFF2-40B4-BE49-F238E27FC236}">
                  <a16:creationId xmlns:a16="http://schemas.microsoft.com/office/drawing/2014/main" id="{00000000-0008-0000-3300-00005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70</xdr:row>
          <xdr:rowOff>1495425</xdr:rowOff>
        </xdr:from>
        <xdr:to>
          <xdr:col>16</xdr:col>
          <xdr:colOff>133350</xdr:colOff>
          <xdr:row>72</xdr:row>
          <xdr:rowOff>180975</xdr:rowOff>
        </xdr:to>
        <xdr:sp macro="" textlink="">
          <xdr:nvSpPr>
            <xdr:cNvPr id="112730" name="Check Box 90" hidden="1">
              <a:extLst>
                <a:ext uri="{63B3BB69-23CF-44E3-9099-C40C66FF867C}">
                  <a14:compatExt spid="_x0000_s112730"/>
                </a:ext>
                <a:ext uri="{FF2B5EF4-FFF2-40B4-BE49-F238E27FC236}">
                  <a16:creationId xmlns:a16="http://schemas.microsoft.com/office/drawing/2014/main" id="{00000000-0008-0000-3300-00005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70</xdr:row>
          <xdr:rowOff>1504950</xdr:rowOff>
        </xdr:from>
        <xdr:to>
          <xdr:col>18</xdr:col>
          <xdr:colOff>247650</xdr:colOff>
          <xdr:row>72</xdr:row>
          <xdr:rowOff>180975</xdr:rowOff>
        </xdr:to>
        <xdr:sp macro="" textlink="">
          <xdr:nvSpPr>
            <xdr:cNvPr id="112731" name="Check Box 91" hidden="1">
              <a:extLst>
                <a:ext uri="{63B3BB69-23CF-44E3-9099-C40C66FF867C}">
                  <a14:compatExt spid="_x0000_s112731"/>
                </a:ext>
                <a:ext uri="{FF2B5EF4-FFF2-40B4-BE49-F238E27FC236}">
                  <a16:creationId xmlns:a16="http://schemas.microsoft.com/office/drawing/2014/main" id="{00000000-0008-0000-3300-00005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71</xdr:row>
          <xdr:rowOff>409575</xdr:rowOff>
        </xdr:from>
        <xdr:to>
          <xdr:col>8</xdr:col>
          <xdr:colOff>247650</xdr:colOff>
          <xdr:row>73</xdr:row>
          <xdr:rowOff>180975</xdr:rowOff>
        </xdr:to>
        <xdr:sp macro="" textlink="">
          <xdr:nvSpPr>
            <xdr:cNvPr id="112732" name="Check Box 92" hidden="1">
              <a:extLst>
                <a:ext uri="{63B3BB69-23CF-44E3-9099-C40C66FF867C}">
                  <a14:compatExt spid="_x0000_s112732"/>
                </a:ext>
                <a:ext uri="{FF2B5EF4-FFF2-40B4-BE49-F238E27FC236}">
                  <a16:creationId xmlns:a16="http://schemas.microsoft.com/office/drawing/2014/main" id="{00000000-0008-0000-3300-00005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72</xdr:row>
          <xdr:rowOff>409575</xdr:rowOff>
        </xdr:from>
        <xdr:to>
          <xdr:col>8</xdr:col>
          <xdr:colOff>247650</xdr:colOff>
          <xdr:row>74</xdr:row>
          <xdr:rowOff>180975</xdr:rowOff>
        </xdr:to>
        <xdr:sp macro="" textlink="">
          <xdr:nvSpPr>
            <xdr:cNvPr id="112733" name="Check Box 93" hidden="1">
              <a:extLst>
                <a:ext uri="{63B3BB69-23CF-44E3-9099-C40C66FF867C}">
                  <a14:compatExt spid="_x0000_s112733"/>
                </a:ext>
                <a:ext uri="{FF2B5EF4-FFF2-40B4-BE49-F238E27FC236}">
                  <a16:creationId xmlns:a16="http://schemas.microsoft.com/office/drawing/2014/main" id="{00000000-0008-0000-3300-00005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73</xdr:row>
          <xdr:rowOff>381000</xdr:rowOff>
        </xdr:from>
        <xdr:to>
          <xdr:col>8</xdr:col>
          <xdr:colOff>247650</xdr:colOff>
          <xdr:row>75</xdr:row>
          <xdr:rowOff>180975</xdr:rowOff>
        </xdr:to>
        <xdr:sp macro="" textlink="">
          <xdr:nvSpPr>
            <xdr:cNvPr id="112734" name="Check Box 94" hidden="1">
              <a:extLst>
                <a:ext uri="{63B3BB69-23CF-44E3-9099-C40C66FF867C}">
                  <a14:compatExt spid="_x0000_s112734"/>
                </a:ext>
                <a:ext uri="{FF2B5EF4-FFF2-40B4-BE49-F238E27FC236}">
                  <a16:creationId xmlns:a16="http://schemas.microsoft.com/office/drawing/2014/main" id="{00000000-0008-0000-3300-00005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74</xdr:row>
          <xdr:rowOff>409575</xdr:rowOff>
        </xdr:from>
        <xdr:to>
          <xdr:col>8</xdr:col>
          <xdr:colOff>238125</xdr:colOff>
          <xdr:row>76</xdr:row>
          <xdr:rowOff>180975</xdr:rowOff>
        </xdr:to>
        <xdr:sp macro="" textlink="">
          <xdr:nvSpPr>
            <xdr:cNvPr id="112735" name="Check Box 95" hidden="1">
              <a:extLst>
                <a:ext uri="{63B3BB69-23CF-44E3-9099-C40C66FF867C}">
                  <a14:compatExt spid="_x0000_s112735"/>
                </a:ext>
                <a:ext uri="{FF2B5EF4-FFF2-40B4-BE49-F238E27FC236}">
                  <a16:creationId xmlns:a16="http://schemas.microsoft.com/office/drawing/2014/main" id="{00000000-0008-0000-3300-00005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0</xdr:rowOff>
        </xdr:from>
        <xdr:to>
          <xdr:col>8</xdr:col>
          <xdr:colOff>238125</xdr:colOff>
          <xdr:row>77</xdr:row>
          <xdr:rowOff>180975</xdr:rowOff>
        </xdr:to>
        <xdr:sp macro="" textlink="">
          <xdr:nvSpPr>
            <xdr:cNvPr id="112736" name="Check Box 96" hidden="1">
              <a:extLst>
                <a:ext uri="{63B3BB69-23CF-44E3-9099-C40C66FF867C}">
                  <a14:compatExt spid="_x0000_s112736"/>
                </a:ext>
                <a:ext uri="{FF2B5EF4-FFF2-40B4-BE49-F238E27FC236}">
                  <a16:creationId xmlns:a16="http://schemas.microsoft.com/office/drawing/2014/main" id="{00000000-0008-0000-3300-00006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409575</xdr:rowOff>
        </xdr:from>
        <xdr:to>
          <xdr:col>8</xdr:col>
          <xdr:colOff>238125</xdr:colOff>
          <xdr:row>78</xdr:row>
          <xdr:rowOff>180975</xdr:rowOff>
        </xdr:to>
        <xdr:sp macro="" textlink="">
          <xdr:nvSpPr>
            <xdr:cNvPr id="112737" name="Check Box 97" hidden="1">
              <a:extLst>
                <a:ext uri="{63B3BB69-23CF-44E3-9099-C40C66FF867C}">
                  <a14:compatExt spid="_x0000_s112737"/>
                </a:ext>
                <a:ext uri="{FF2B5EF4-FFF2-40B4-BE49-F238E27FC236}">
                  <a16:creationId xmlns:a16="http://schemas.microsoft.com/office/drawing/2014/main" id="{00000000-0008-0000-3300-00006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77</xdr:row>
          <xdr:rowOff>400050</xdr:rowOff>
        </xdr:from>
        <xdr:to>
          <xdr:col>8</xdr:col>
          <xdr:colOff>247650</xdr:colOff>
          <xdr:row>79</xdr:row>
          <xdr:rowOff>190500</xdr:rowOff>
        </xdr:to>
        <xdr:sp macro="" textlink="">
          <xdr:nvSpPr>
            <xdr:cNvPr id="112738" name="Check Box 98" hidden="1">
              <a:extLst>
                <a:ext uri="{63B3BB69-23CF-44E3-9099-C40C66FF867C}">
                  <a14:compatExt spid="_x0000_s112738"/>
                </a:ext>
                <a:ext uri="{FF2B5EF4-FFF2-40B4-BE49-F238E27FC236}">
                  <a16:creationId xmlns:a16="http://schemas.microsoft.com/office/drawing/2014/main" id="{00000000-0008-0000-3300-00006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80</xdr:row>
          <xdr:rowOff>409575</xdr:rowOff>
        </xdr:from>
        <xdr:to>
          <xdr:col>8</xdr:col>
          <xdr:colOff>247650</xdr:colOff>
          <xdr:row>82</xdr:row>
          <xdr:rowOff>200025</xdr:rowOff>
        </xdr:to>
        <xdr:sp macro="" textlink="">
          <xdr:nvSpPr>
            <xdr:cNvPr id="112739" name="Check Box 99" hidden="1">
              <a:extLst>
                <a:ext uri="{63B3BB69-23CF-44E3-9099-C40C66FF867C}">
                  <a14:compatExt spid="_x0000_s112739"/>
                </a:ext>
                <a:ext uri="{FF2B5EF4-FFF2-40B4-BE49-F238E27FC236}">
                  <a16:creationId xmlns:a16="http://schemas.microsoft.com/office/drawing/2014/main" id="{00000000-0008-0000-3300-00006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81</xdr:row>
          <xdr:rowOff>400050</xdr:rowOff>
        </xdr:from>
        <xdr:to>
          <xdr:col>8</xdr:col>
          <xdr:colOff>247650</xdr:colOff>
          <xdr:row>83</xdr:row>
          <xdr:rowOff>180975</xdr:rowOff>
        </xdr:to>
        <xdr:sp macro="" textlink="">
          <xdr:nvSpPr>
            <xdr:cNvPr id="112740" name="Check Box 100" hidden="1">
              <a:extLst>
                <a:ext uri="{63B3BB69-23CF-44E3-9099-C40C66FF867C}">
                  <a14:compatExt spid="_x0000_s112740"/>
                </a:ext>
                <a:ext uri="{FF2B5EF4-FFF2-40B4-BE49-F238E27FC236}">
                  <a16:creationId xmlns:a16="http://schemas.microsoft.com/office/drawing/2014/main" id="{00000000-0008-0000-3300-00006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82</xdr:row>
          <xdr:rowOff>381000</xdr:rowOff>
        </xdr:from>
        <xdr:to>
          <xdr:col>8</xdr:col>
          <xdr:colOff>247650</xdr:colOff>
          <xdr:row>84</xdr:row>
          <xdr:rowOff>200025</xdr:rowOff>
        </xdr:to>
        <xdr:sp macro="" textlink="">
          <xdr:nvSpPr>
            <xdr:cNvPr id="112741" name="Check Box 101" hidden="1">
              <a:extLst>
                <a:ext uri="{63B3BB69-23CF-44E3-9099-C40C66FF867C}">
                  <a14:compatExt spid="_x0000_s112741"/>
                </a:ext>
                <a:ext uri="{FF2B5EF4-FFF2-40B4-BE49-F238E27FC236}">
                  <a16:creationId xmlns:a16="http://schemas.microsoft.com/office/drawing/2014/main" id="{00000000-0008-0000-3300-00006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71</xdr:row>
          <xdr:rowOff>409575</xdr:rowOff>
        </xdr:from>
        <xdr:to>
          <xdr:col>10</xdr:col>
          <xdr:colOff>247650</xdr:colOff>
          <xdr:row>73</xdr:row>
          <xdr:rowOff>180975</xdr:rowOff>
        </xdr:to>
        <xdr:sp macro="" textlink="">
          <xdr:nvSpPr>
            <xdr:cNvPr id="112742" name="Check Box 102" hidden="1">
              <a:extLst>
                <a:ext uri="{63B3BB69-23CF-44E3-9099-C40C66FF867C}">
                  <a14:compatExt spid="_x0000_s112742"/>
                </a:ext>
                <a:ext uri="{FF2B5EF4-FFF2-40B4-BE49-F238E27FC236}">
                  <a16:creationId xmlns:a16="http://schemas.microsoft.com/office/drawing/2014/main" id="{00000000-0008-0000-3300-00006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72</xdr:row>
          <xdr:rowOff>409575</xdr:rowOff>
        </xdr:from>
        <xdr:to>
          <xdr:col>10</xdr:col>
          <xdr:colOff>238125</xdr:colOff>
          <xdr:row>74</xdr:row>
          <xdr:rowOff>180975</xdr:rowOff>
        </xdr:to>
        <xdr:sp macro="" textlink="">
          <xdr:nvSpPr>
            <xdr:cNvPr id="112743" name="Check Box 103" hidden="1">
              <a:extLst>
                <a:ext uri="{63B3BB69-23CF-44E3-9099-C40C66FF867C}">
                  <a14:compatExt spid="_x0000_s112743"/>
                </a:ext>
                <a:ext uri="{FF2B5EF4-FFF2-40B4-BE49-F238E27FC236}">
                  <a16:creationId xmlns:a16="http://schemas.microsoft.com/office/drawing/2014/main" id="{00000000-0008-0000-3300-00006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73</xdr:row>
          <xdr:rowOff>400050</xdr:rowOff>
        </xdr:from>
        <xdr:to>
          <xdr:col>10</xdr:col>
          <xdr:colOff>238125</xdr:colOff>
          <xdr:row>75</xdr:row>
          <xdr:rowOff>180975</xdr:rowOff>
        </xdr:to>
        <xdr:sp macro="" textlink="">
          <xdr:nvSpPr>
            <xdr:cNvPr id="112744" name="Check Box 104" hidden="1">
              <a:extLst>
                <a:ext uri="{63B3BB69-23CF-44E3-9099-C40C66FF867C}">
                  <a14:compatExt spid="_x0000_s112744"/>
                </a:ext>
                <a:ext uri="{FF2B5EF4-FFF2-40B4-BE49-F238E27FC236}">
                  <a16:creationId xmlns:a16="http://schemas.microsoft.com/office/drawing/2014/main" id="{00000000-0008-0000-3300-00006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75</xdr:row>
          <xdr:rowOff>0</xdr:rowOff>
        </xdr:from>
        <xdr:to>
          <xdr:col>10</xdr:col>
          <xdr:colOff>238125</xdr:colOff>
          <xdr:row>76</xdr:row>
          <xdr:rowOff>180975</xdr:rowOff>
        </xdr:to>
        <xdr:sp macro="" textlink="">
          <xdr:nvSpPr>
            <xdr:cNvPr id="112745" name="Check Box 105" hidden="1">
              <a:extLst>
                <a:ext uri="{63B3BB69-23CF-44E3-9099-C40C66FF867C}">
                  <a14:compatExt spid="_x0000_s112745"/>
                </a:ext>
                <a:ext uri="{FF2B5EF4-FFF2-40B4-BE49-F238E27FC236}">
                  <a16:creationId xmlns:a16="http://schemas.microsoft.com/office/drawing/2014/main" id="{00000000-0008-0000-3300-00006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75</xdr:row>
          <xdr:rowOff>409575</xdr:rowOff>
        </xdr:from>
        <xdr:to>
          <xdr:col>10</xdr:col>
          <xdr:colOff>247650</xdr:colOff>
          <xdr:row>77</xdr:row>
          <xdr:rowOff>180975</xdr:rowOff>
        </xdr:to>
        <xdr:sp macro="" textlink="">
          <xdr:nvSpPr>
            <xdr:cNvPr id="112746" name="Check Box 106" hidden="1">
              <a:extLst>
                <a:ext uri="{63B3BB69-23CF-44E3-9099-C40C66FF867C}">
                  <a14:compatExt spid="_x0000_s112746"/>
                </a:ext>
                <a:ext uri="{FF2B5EF4-FFF2-40B4-BE49-F238E27FC236}">
                  <a16:creationId xmlns:a16="http://schemas.microsoft.com/office/drawing/2014/main" id="{00000000-0008-0000-3300-00006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0</xdr:rowOff>
        </xdr:from>
        <xdr:to>
          <xdr:col>10</xdr:col>
          <xdr:colOff>247650</xdr:colOff>
          <xdr:row>78</xdr:row>
          <xdr:rowOff>180975</xdr:rowOff>
        </xdr:to>
        <xdr:sp macro="" textlink="">
          <xdr:nvSpPr>
            <xdr:cNvPr id="112747" name="Check Box 107" hidden="1">
              <a:extLst>
                <a:ext uri="{63B3BB69-23CF-44E3-9099-C40C66FF867C}">
                  <a14:compatExt spid="_x0000_s112747"/>
                </a:ext>
                <a:ext uri="{FF2B5EF4-FFF2-40B4-BE49-F238E27FC236}">
                  <a16:creationId xmlns:a16="http://schemas.microsoft.com/office/drawing/2014/main" id="{00000000-0008-0000-3300-00006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400050</xdr:rowOff>
        </xdr:from>
        <xdr:to>
          <xdr:col>10</xdr:col>
          <xdr:colOff>247650</xdr:colOff>
          <xdr:row>79</xdr:row>
          <xdr:rowOff>180975</xdr:rowOff>
        </xdr:to>
        <xdr:sp macro="" textlink="">
          <xdr:nvSpPr>
            <xdr:cNvPr id="112748" name="Check Box 108" hidden="1">
              <a:extLst>
                <a:ext uri="{63B3BB69-23CF-44E3-9099-C40C66FF867C}">
                  <a14:compatExt spid="_x0000_s112748"/>
                </a:ext>
                <a:ext uri="{FF2B5EF4-FFF2-40B4-BE49-F238E27FC236}">
                  <a16:creationId xmlns:a16="http://schemas.microsoft.com/office/drawing/2014/main" id="{00000000-0008-0000-3300-00006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80</xdr:row>
          <xdr:rowOff>400050</xdr:rowOff>
        </xdr:from>
        <xdr:to>
          <xdr:col>10</xdr:col>
          <xdr:colOff>228600</xdr:colOff>
          <xdr:row>82</xdr:row>
          <xdr:rowOff>190500</xdr:rowOff>
        </xdr:to>
        <xdr:sp macro="" textlink="">
          <xdr:nvSpPr>
            <xdr:cNvPr id="112749" name="Check Box 109" hidden="1">
              <a:extLst>
                <a:ext uri="{63B3BB69-23CF-44E3-9099-C40C66FF867C}">
                  <a14:compatExt spid="_x0000_s112749"/>
                </a:ext>
                <a:ext uri="{FF2B5EF4-FFF2-40B4-BE49-F238E27FC236}">
                  <a16:creationId xmlns:a16="http://schemas.microsoft.com/office/drawing/2014/main" id="{00000000-0008-0000-3300-00006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81</xdr:row>
          <xdr:rowOff>409575</xdr:rowOff>
        </xdr:from>
        <xdr:to>
          <xdr:col>10</xdr:col>
          <xdr:colOff>228600</xdr:colOff>
          <xdr:row>83</xdr:row>
          <xdr:rowOff>180975</xdr:rowOff>
        </xdr:to>
        <xdr:sp macro="" textlink="">
          <xdr:nvSpPr>
            <xdr:cNvPr id="112750" name="Check Box 110" hidden="1">
              <a:extLst>
                <a:ext uri="{63B3BB69-23CF-44E3-9099-C40C66FF867C}">
                  <a14:compatExt spid="_x0000_s112750"/>
                </a:ext>
                <a:ext uri="{FF2B5EF4-FFF2-40B4-BE49-F238E27FC236}">
                  <a16:creationId xmlns:a16="http://schemas.microsoft.com/office/drawing/2014/main" id="{00000000-0008-0000-3300-00006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82</xdr:row>
          <xdr:rowOff>381000</xdr:rowOff>
        </xdr:from>
        <xdr:to>
          <xdr:col>10</xdr:col>
          <xdr:colOff>238125</xdr:colOff>
          <xdr:row>84</xdr:row>
          <xdr:rowOff>200025</xdr:rowOff>
        </xdr:to>
        <xdr:sp macro="" textlink="">
          <xdr:nvSpPr>
            <xdr:cNvPr id="112751" name="Check Box 111" hidden="1">
              <a:extLst>
                <a:ext uri="{63B3BB69-23CF-44E3-9099-C40C66FF867C}">
                  <a14:compatExt spid="_x0000_s112751"/>
                </a:ext>
                <a:ext uri="{FF2B5EF4-FFF2-40B4-BE49-F238E27FC236}">
                  <a16:creationId xmlns:a16="http://schemas.microsoft.com/office/drawing/2014/main" id="{00000000-0008-0000-3300-00006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71</xdr:row>
          <xdr:rowOff>409575</xdr:rowOff>
        </xdr:from>
        <xdr:to>
          <xdr:col>12</xdr:col>
          <xdr:colOff>257175</xdr:colOff>
          <xdr:row>73</xdr:row>
          <xdr:rowOff>180975</xdr:rowOff>
        </xdr:to>
        <xdr:sp macro="" textlink="">
          <xdr:nvSpPr>
            <xdr:cNvPr id="112752" name="Check Box 112" hidden="1">
              <a:extLst>
                <a:ext uri="{63B3BB69-23CF-44E3-9099-C40C66FF867C}">
                  <a14:compatExt spid="_x0000_s112752"/>
                </a:ext>
                <a:ext uri="{FF2B5EF4-FFF2-40B4-BE49-F238E27FC236}">
                  <a16:creationId xmlns:a16="http://schemas.microsoft.com/office/drawing/2014/main" id="{00000000-0008-0000-3300-00007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73</xdr:row>
          <xdr:rowOff>0</xdr:rowOff>
        </xdr:from>
        <xdr:to>
          <xdr:col>12</xdr:col>
          <xdr:colOff>257175</xdr:colOff>
          <xdr:row>74</xdr:row>
          <xdr:rowOff>180975</xdr:rowOff>
        </xdr:to>
        <xdr:sp macro="" textlink="">
          <xdr:nvSpPr>
            <xdr:cNvPr id="112753" name="Check Box 113" hidden="1">
              <a:extLst>
                <a:ext uri="{63B3BB69-23CF-44E3-9099-C40C66FF867C}">
                  <a14:compatExt spid="_x0000_s112753"/>
                </a:ext>
                <a:ext uri="{FF2B5EF4-FFF2-40B4-BE49-F238E27FC236}">
                  <a16:creationId xmlns:a16="http://schemas.microsoft.com/office/drawing/2014/main" id="{00000000-0008-0000-3300-00007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73</xdr:row>
          <xdr:rowOff>409575</xdr:rowOff>
        </xdr:from>
        <xdr:to>
          <xdr:col>12</xdr:col>
          <xdr:colOff>247650</xdr:colOff>
          <xdr:row>75</xdr:row>
          <xdr:rowOff>180975</xdr:rowOff>
        </xdr:to>
        <xdr:sp macro="" textlink="">
          <xdr:nvSpPr>
            <xdr:cNvPr id="112754" name="Check Box 114" hidden="1">
              <a:extLst>
                <a:ext uri="{63B3BB69-23CF-44E3-9099-C40C66FF867C}">
                  <a14:compatExt spid="_x0000_s112754"/>
                </a:ext>
                <a:ext uri="{FF2B5EF4-FFF2-40B4-BE49-F238E27FC236}">
                  <a16:creationId xmlns:a16="http://schemas.microsoft.com/office/drawing/2014/main" id="{00000000-0008-0000-3300-00007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74</xdr:row>
          <xdr:rowOff>409575</xdr:rowOff>
        </xdr:from>
        <xdr:to>
          <xdr:col>12</xdr:col>
          <xdr:colOff>257175</xdr:colOff>
          <xdr:row>76</xdr:row>
          <xdr:rowOff>180975</xdr:rowOff>
        </xdr:to>
        <xdr:sp macro="" textlink="">
          <xdr:nvSpPr>
            <xdr:cNvPr id="112755" name="Check Box 115" hidden="1">
              <a:extLst>
                <a:ext uri="{63B3BB69-23CF-44E3-9099-C40C66FF867C}">
                  <a14:compatExt spid="_x0000_s112755"/>
                </a:ext>
                <a:ext uri="{FF2B5EF4-FFF2-40B4-BE49-F238E27FC236}">
                  <a16:creationId xmlns:a16="http://schemas.microsoft.com/office/drawing/2014/main" id="{00000000-0008-0000-3300-00007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75</xdr:row>
          <xdr:rowOff>409575</xdr:rowOff>
        </xdr:from>
        <xdr:to>
          <xdr:col>12</xdr:col>
          <xdr:colOff>257175</xdr:colOff>
          <xdr:row>77</xdr:row>
          <xdr:rowOff>180975</xdr:rowOff>
        </xdr:to>
        <xdr:sp macro="" textlink="">
          <xdr:nvSpPr>
            <xdr:cNvPr id="112756" name="Check Box 116" hidden="1">
              <a:extLst>
                <a:ext uri="{63B3BB69-23CF-44E3-9099-C40C66FF867C}">
                  <a14:compatExt spid="_x0000_s112756"/>
                </a:ext>
                <a:ext uri="{FF2B5EF4-FFF2-40B4-BE49-F238E27FC236}">
                  <a16:creationId xmlns:a16="http://schemas.microsoft.com/office/drawing/2014/main" id="{00000000-0008-0000-3300-00007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76</xdr:row>
          <xdr:rowOff>409575</xdr:rowOff>
        </xdr:from>
        <xdr:to>
          <xdr:col>12</xdr:col>
          <xdr:colOff>247650</xdr:colOff>
          <xdr:row>78</xdr:row>
          <xdr:rowOff>180975</xdr:rowOff>
        </xdr:to>
        <xdr:sp macro="" textlink="">
          <xdr:nvSpPr>
            <xdr:cNvPr id="112757" name="Check Box 117" hidden="1">
              <a:extLst>
                <a:ext uri="{63B3BB69-23CF-44E3-9099-C40C66FF867C}">
                  <a14:compatExt spid="_x0000_s112757"/>
                </a:ext>
                <a:ext uri="{FF2B5EF4-FFF2-40B4-BE49-F238E27FC236}">
                  <a16:creationId xmlns:a16="http://schemas.microsoft.com/office/drawing/2014/main" id="{00000000-0008-0000-3300-00007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77</xdr:row>
          <xdr:rowOff>409575</xdr:rowOff>
        </xdr:from>
        <xdr:to>
          <xdr:col>12</xdr:col>
          <xdr:colOff>238125</xdr:colOff>
          <xdr:row>79</xdr:row>
          <xdr:rowOff>180975</xdr:rowOff>
        </xdr:to>
        <xdr:sp macro="" textlink="">
          <xdr:nvSpPr>
            <xdr:cNvPr id="112758" name="Check Box 118" hidden="1">
              <a:extLst>
                <a:ext uri="{63B3BB69-23CF-44E3-9099-C40C66FF867C}">
                  <a14:compatExt spid="_x0000_s112758"/>
                </a:ext>
                <a:ext uri="{FF2B5EF4-FFF2-40B4-BE49-F238E27FC236}">
                  <a16:creationId xmlns:a16="http://schemas.microsoft.com/office/drawing/2014/main" id="{00000000-0008-0000-3300-00007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80</xdr:row>
          <xdr:rowOff>19050</xdr:rowOff>
        </xdr:from>
        <xdr:to>
          <xdr:col>12</xdr:col>
          <xdr:colOff>238125</xdr:colOff>
          <xdr:row>81</xdr:row>
          <xdr:rowOff>200025</xdr:rowOff>
        </xdr:to>
        <xdr:sp macro="" textlink="">
          <xdr:nvSpPr>
            <xdr:cNvPr id="112759" name="Check Box 119" hidden="1">
              <a:extLst>
                <a:ext uri="{63B3BB69-23CF-44E3-9099-C40C66FF867C}">
                  <a14:compatExt spid="_x0000_s112759"/>
                </a:ext>
                <a:ext uri="{FF2B5EF4-FFF2-40B4-BE49-F238E27FC236}">
                  <a16:creationId xmlns:a16="http://schemas.microsoft.com/office/drawing/2014/main" id="{00000000-0008-0000-3300-00007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80</xdr:row>
          <xdr:rowOff>381000</xdr:rowOff>
        </xdr:from>
        <xdr:to>
          <xdr:col>12</xdr:col>
          <xdr:colOff>247650</xdr:colOff>
          <xdr:row>82</xdr:row>
          <xdr:rowOff>200025</xdr:rowOff>
        </xdr:to>
        <xdr:sp macro="" textlink="">
          <xdr:nvSpPr>
            <xdr:cNvPr id="112760" name="Check Box 120" hidden="1">
              <a:extLst>
                <a:ext uri="{63B3BB69-23CF-44E3-9099-C40C66FF867C}">
                  <a14:compatExt spid="_x0000_s112760"/>
                </a:ext>
                <a:ext uri="{FF2B5EF4-FFF2-40B4-BE49-F238E27FC236}">
                  <a16:creationId xmlns:a16="http://schemas.microsoft.com/office/drawing/2014/main" id="{00000000-0008-0000-3300-00007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9525</xdr:rowOff>
        </xdr:from>
        <xdr:to>
          <xdr:col>12</xdr:col>
          <xdr:colOff>238125</xdr:colOff>
          <xdr:row>83</xdr:row>
          <xdr:rowOff>190500</xdr:rowOff>
        </xdr:to>
        <xdr:sp macro="" textlink="">
          <xdr:nvSpPr>
            <xdr:cNvPr id="112761" name="Check Box 121" hidden="1">
              <a:extLst>
                <a:ext uri="{63B3BB69-23CF-44E3-9099-C40C66FF867C}">
                  <a14:compatExt spid="_x0000_s112761"/>
                </a:ext>
                <a:ext uri="{FF2B5EF4-FFF2-40B4-BE49-F238E27FC236}">
                  <a16:creationId xmlns:a16="http://schemas.microsoft.com/office/drawing/2014/main" id="{00000000-0008-0000-3300-00007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390525</xdr:rowOff>
        </xdr:from>
        <xdr:to>
          <xdr:col>12</xdr:col>
          <xdr:colOff>238125</xdr:colOff>
          <xdr:row>84</xdr:row>
          <xdr:rowOff>180975</xdr:rowOff>
        </xdr:to>
        <xdr:sp macro="" textlink="">
          <xdr:nvSpPr>
            <xdr:cNvPr id="112762" name="Check Box 122" hidden="1">
              <a:extLst>
                <a:ext uri="{63B3BB69-23CF-44E3-9099-C40C66FF867C}">
                  <a14:compatExt spid="_x0000_s112762"/>
                </a:ext>
                <a:ext uri="{FF2B5EF4-FFF2-40B4-BE49-F238E27FC236}">
                  <a16:creationId xmlns:a16="http://schemas.microsoft.com/office/drawing/2014/main" id="{00000000-0008-0000-3300-00007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71</xdr:row>
          <xdr:rowOff>409575</xdr:rowOff>
        </xdr:from>
        <xdr:to>
          <xdr:col>14</xdr:col>
          <xdr:colOff>247650</xdr:colOff>
          <xdr:row>73</xdr:row>
          <xdr:rowOff>180975</xdr:rowOff>
        </xdr:to>
        <xdr:sp macro="" textlink="">
          <xdr:nvSpPr>
            <xdr:cNvPr id="112763" name="Check Box 123" hidden="1">
              <a:extLst>
                <a:ext uri="{63B3BB69-23CF-44E3-9099-C40C66FF867C}">
                  <a14:compatExt spid="_x0000_s112763"/>
                </a:ext>
                <a:ext uri="{FF2B5EF4-FFF2-40B4-BE49-F238E27FC236}">
                  <a16:creationId xmlns:a16="http://schemas.microsoft.com/office/drawing/2014/main" id="{00000000-0008-0000-3300-00007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71</xdr:row>
          <xdr:rowOff>409575</xdr:rowOff>
        </xdr:from>
        <xdr:to>
          <xdr:col>16</xdr:col>
          <xdr:colOff>133350</xdr:colOff>
          <xdr:row>73</xdr:row>
          <xdr:rowOff>180975</xdr:rowOff>
        </xdr:to>
        <xdr:sp macro="" textlink="">
          <xdr:nvSpPr>
            <xdr:cNvPr id="112764" name="Check Box 124" hidden="1">
              <a:extLst>
                <a:ext uri="{63B3BB69-23CF-44E3-9099-C40C66FF867C}">
                  <a14:compatExt spid="_x0000_s112764"/>
                </a:ext>
                <a:ext uri="{FF2B5EF4-FFF2-40B4-BE49-F238E27FC236}">
                  <a16:creationId xmlns:a16="http://schemas.microsoft.com/office/drawing/2014/main" id="{00000000-0008-0000-3300-00007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71</xdr:row>
          <xdr:rowOff>400050</xdr:rowOff>
        </xdr:from>
        <xdr:to>
          <xdr:col>18</xdr:col>
          <xdr:colOff>247650</xdr:colOff>
          <xdr:row>73</xdr:row>
          <xdr:rowOff>180975</xdr:rowOff>
        </xdr:to>
        <xdr:sp macro="" textlink="">
          <xdr:nvSpPr>
            <xdr:cNvPr id="112765" name="Check Box 125" hidden="1">
              <a:extLst>
                <a:ext uri="{63B3BB69-23CF-44E3-9099-C40C66FF867C}">
                  <a14:compatExt spid="_x0000_s112765"/>
                </a:ext>
                <a:ext uri="{FF2B5EF4-FFF2-40B4-BE49-F238E27FC236}">
                  <a16:creationId xmlns:a16="http://schemas.microsoft.com/office/drawing/2014/main" id="{00000000-0008-0000-3300-00007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72</xdr:row>
          <xdr:rowOff>409575</xdr:rowOff>
        </xdr:from>
        <xdr:to>
          <xdr:col>14</xdr:col>
          <xdr:colOff>247650</xdr:colOff>
          <xdr:row>74</xdr:row>
          <xdr:rowOff>180975</xdr:rowOff>
        </xdr:to>
        <xdr:sp macro="" textlink="">
          <xdr:nvSpPr>
            <xdr:cNvPr id="112766" name="Check Box 126" hidden="1">
              <a:extLst>
                <a:ext uri="{63B3BB69-23CF-44E3-9099-C40C66FF867C}">
                  <a14:compatExt spid="_x0000_s112766"/>
                </a:ext>
                <a:ext uri="{FF2B5EF4-FFF2-40B4-BE49-F238E27FC236}">
                  <a16:creationId xmlns:a16="http://schemas.microsoft.com/office/drawing/2014/main" id="{00000000-0008-0000-3300-00007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72</xdr:row>
          <xdr:rowOff>400050</xdr:rowOff>
        </xdr:from>
        <xdr:to>
          <xdr:col>16</xdr:col>
          <xdr:colOff>133350</xdr:colOff>
          <xdr:row>74</xdr:row>
          <xdr:rowOff>180975</xdr:rowOff>
        </xdr:to>
        <xdr:sp macro="" textlink="">
          <xdr:nvSpPr>
            <xdr:cNvPr id="112767" name="Check Box 127" hidden="1">
              <a:extLst>
                <a:ext uri="{63B3BB69-23CF-44E3-9099-C40C66FF867C}">
                  <a14:compatExt spid="_x0000_s112767"/>
                </a:ext>
                <a:ext uri="{FF2B5EF4-FFF2-40B4-BE49-F238E27FC236}">
                  <a16:creationId xmlns:a16="http://schemas.microsoft.com/office/drawing/2014/main" id="{00000000-0008-0000-3300-00007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72</xdr:row>
          <xdr:rowOff>400050</xdr:rowOff>
        </xdr:from>
        <xdr:to>
          <xdr:col>18</xdr:col>
          <xdr:colOff>257175</xdr:colOff>
          <xdr:row>74</xdr:row>
          <xdr:rowOff>180975</xdr:rowOff>
        </xdr:to>
        <xdr:sp macro="" textlink="">
          <xdr:nvSpPr>
            <xdr:cNvPr id="112768" name="Check Box 128" hidden="1">
              <a:extLst>
                <a:ext uri="{63B3BB69-23CF-44E3-9099-C40C66FF867C}">
                  <a14:compatExt spid="_x0000_s112768"/>
                </a:ext>
                <a:ext uri="{FF2B5EF4-FFF2-40B4-BE49-F238E27FC236}">
                  <a16:creationId xmlns:a16="http://schemas.microsoft.com/office/drawing/2014/main" id="{00000000-0008-0000-3300-00008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73</xdr:row>
          <xdr:rowOff>409575</xdr:rowOff>
        </xdr:from>
        <xdr:to>
          <xdr:col>14</xdr:col>
          <xdr:colOff>238125</xdr:colOff>
          <xdr:row>75</xdr:row>
          <xdr:rowOff>180975</xdr:rowOff>
        </xdr:to>
        <xdr:sp macro="" textlink="">
          <xdr:nvSpPr>
            <xdr:cNvPr id="112769" name="Check Box 129" hidden="1">
              <a:extLst>
                <a:ext uri="{63B3BB69-23CF-44E3-9099-C40C66FF867C}">
                  <a14:compatExt spid="_x0000_s112769"/>
                </a:ext>
                <a:ext uri="{FF2B5EF4-FFF2-40B4-BE49-F238E27FC236}">
                  <a16:creationId xmlns:a16="http://schemas.microsoft.com/office/drawing/2014/main" id="{00000000-0008-0000-3300-00008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73</xdr:row>
          <xdr:rowOff>409575</xdr:rowOff>
        </xdr:from>
        <xdr:to>
          <xdr:col>16</xdr:col>
          <xdr:colOff>133350</xdr:colOff>
          <xdr:row>75</xdr:row>
          <xdr:rowOff>180975</xdr:rowOff>
        </xdr:to>
        <xdr:sp macro="" textlink="">
          <xdr:nvSpPr>
            <xdr:cNvPr id="112770" name="Check Box 130" hidden="1">
              <a:extLst>
                <a:ext uri="{63B3BB69-23CF-44E3-9099-C40C66FF867C}">
                  <a14:compatExt spid="_x0000_s112770"/>
                </a:ext>
                <a:ext uri="{FF2B5EF4-FFF2-40B4-BE49-F238E27FC236}">
                  <a16:creationId xmlns:a16="http://schemas.microsoft.com/office/drawing/2014/main" id="{00000000-0008-0000-3300-00008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73</xdr:row>
          <xdr:rowOff>400050</xdr:rowOff>
        </xdr:from>
        <xdr:to>
          <xdr:col>18</xdr:col>
          <xdr:colOff>247650</xdr:colOff>
          <xdr:row>75</xdr:row>
          <xdr:rowOff>180975</xdr:rowOff>
        </xdr:to>
        <xdr:sp macro="" textlink="">
          <xdr:nvSpPr>
            <xdr:cNvPr id="112771" name="Check Box 131" hidden="1">
              <a:extLst>
                <a:ext uri="{63B3BB69-23CF-44E3-9099-C40C66FF867C}">
                  <a14:compatExt spid="_x0000_s112771"/>
                </a:ext>
                <a:ext uri="{FF2B5EF4-FFF2-40B4-BE49-F238E27FC236}">
                  <a16:creationId xmlns:a16="http://schemas.microsoft.com/office/drawing/2014/main" id="{00000000-0008-0000-3300-00008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74</xdr:row>
          <xdr:rowOff>409575</xdr:rowOff>
        </xdr:from>
        <xdr:to>
          <xdr:col>14</xdr:col>
          <xdr:colOff>238125</xdr:colOff>
          <xdr:row>76</xdr:row>
          <xdr:rowOff>180975</xdr:rowOff>
        </xdr:to>
        <xdr:sp macro="" textlink="">
          <xdr:nvSpPr>
            <xdr:cNvPr id="112772" name="Check Box 132" hidden="1">
              <a:extLst>
                <a:ext uri="{63B3BB69-23CF-44E3-9099-C40C66FF867C}">
                  <a14:compatExt spid="_x0000_s112772"/>
                </a:ext>
                <a:ext uri="{FF2B5EF4-FFF2-40B4-BE49-F238E27FC236}">
                  <a16:creationId xmlns:a16="http://schemas.microsoft.com/office/drawing/2014/main" id="{00000000-0008-0000-3300-00008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74</xdr:row>
          <xdr:rowOff>409575</xdr:rowOff>
        </xdr:from>
        <xdr:to>
          <xdr:col>16</xdr:col>
          <xdr:colOff>133350</xdr:colOff>
          <xdr:row>76</xdr:row>
          <xdr:rowOff>180975</xdr:rowOff>
        </xdr:to>
        <xdr:sp macro="" textlink="">
          <xdr:nvSpPr>
            <xdr:cNvPr id="112773" name="Check Box 133" hidden="1">
              <a:extLst>
                <a:ext uri="{63B3BB69-23CF-44E3-9099-C40C66FF867C}">
                  <a14:compatExt spid="_x0000_s112773"/>
                </a:ext>
                <a:ext uri="{FF2B5EF4-FFF2-40B4-BE49-F238E27FC236}">
                  <a16:creationId xmlns:a16="http://schemas.microsoft.com/office/drawing/2014/main" id="{00000000-0008-0000-3300-00008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74</xdr:row>
          <xdr:rowOff>400050</xdr:rowOff>
        </xdr:from>
        <xdr:to>
          <xdr:col>18</xdr:col>
          <xdr:colOff>247650</xdr:colOff>
          <xdr:row>76</xdr:row>
          <xdr:rowOff>180975</xdr:rowOff>
        </xdr:to>
        <xdr:sp macro="" textlink="">
          <xdr:nvSpPr>
            <xdr:cNvPr id="112774" name="Check Box 134" hidden="1">
              <a:extLst>
                <a:ext uri="{63B3BB69-23CF-44E3-9099-C40C66FF867C}">
                  <a14:compatExt spid="_x0000_s112774"/>
                </a:ext>
                <a:ext uri="{FF2B5EF4-FFF2-40B4-BE49-F238E27FC236}">
                  <a16:creationId xmlns:a16="http://schemas.microsoft.com/office/drawing/2014/main" id="{00000000-0008-0000-3300-00008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75</xdr:row>
          <xdr:rowOff>409575</xdr:rowOff>
        </xdr:from>
        <xdr:to>
          <xdr:col>14</xdr:col>
          <xdr:colOff>247650</xdr:colOff>
          <xdr:row>77</xdr:row>
          <xdr:rowOff>180975</xdr:rowOff>
        </xdr:to>
        <xdr:sp macro="" textlink="">
          <xdr:nvSpPr>
            <xdr:cNvPr id="112775" name="Check Box 135" hidden="1">
              <a:extLst>
                <a:ext uri="{63B3BB69-23CF-44E3-9099-C40C66FF867C}">
                  <a14:compatExt spid="_x0000_s112775"/>
                </a:ext>
                <a:ext uri="{FF2B5EF4-FFF2-40B4-BE49-F238E27FC236}">
                  <a16:creationId xmlns:a16="http://schemas.microsoft.com/office/drawing/2014/main" id="{00000000-0008-0000-3300-00008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76</xdr:row>
          <xdr:rowOff>0</xdr:rowOff>
        </xdr:from>
        <xdr:to>
          <xdr:col>16</xdr:col>
          <xdr:colOff>123825</xdr:colOff>
          <xdr:row>77</xdr:row>
          <xdr:rowOff>180975</xdr:rowOff>
        </xdr:to>
        <xdr:sp macro="" textlink="">
          <xdr:nvSpPr>
            <xdr:cNvPr id="112776" name="Check Box 136" hidden="1">
              <a:extLst>
                <a:ext uri="{63B3BB69-23CF-44E3-9099-C40C66FF867C}">
                  <a14:compatExt spid="_x0000_s112776"/>
                </a:ext>
                <a:ext uri="{FF2B5EF4-FFF2-40B4-BE49-F238E27FC236}">
                  <a16:creationId xmlns:a16="http://schemas.microsoft.com/office/drawing/2014/main" id="{00000000-0008-0000-3300-00008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75</xdr:row>
          <xdr:rowOff>409575</xdr:rowOff>
        </xdr:from>
        <xdr:to>
          <xdr:col>18</xdr:col>
          <xdr:colOff>247650</xdr:colOff>
          <xdr:row>77</xdr:row>
          <xdr:rowOff>180975</xdr:rowOff>
        </xdr:to>
        <xdr:sp macro="" textlink="">
          <xdr:nvSpPr>
            <xdr:cNvPr id="112777" name="Check Box 137" hidden="1">
              <a:extLst>
                <a:ext uri="{63B3BB69-23CF-44E3-9099-C40C66FF867C}">
                  <a14:compatExt spid="_x0000_s112777"/>
                </a:ext>
                <a:ext uri="{FF2B5EF4-FFF2-40B4-BE49-F238E27FC236}">
                  <a16:creationId xmlns:a16="http://schemas.microsoft.com/office/drawing/2014/main" id="{00000000-0008-0000-3300-00008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76</xdr:row>
          <xdr:rowOff>409575</xdr:rowOff>
        </xdr:from>
        <xdr:to>
          <xdr:col>14</xdr:col>
          <xdr:colOff>247650</xdr:colOff>
          <xdr:row>78</xdr:row>
          <xdr:rowOff>180975</xdr:rowOff>
        </xdr:to>
        <xdr:sp macro="" textlink="">
          <xdr:nvSpPr>
            <xdr:cNvPr id="112778" name="Check Box 138" hidden="1">
              <a:extLst>
                <a:ext uri="{63B3BB69-23CF-44E3-9099-C40C66FF867C}">
                  <a14:compatExt spid="_x0000_s112778"/>
                </a:ext>
                <a:ext uri="{FF2B5EF4-FFF2-40B4-BE49-F238E27FC236}">
                  <a16:creationId xmlns:a16="http://schemas.microsoft.com/office/drawing/2014/main" id="{00000000-0008-0000-3300-00008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78</xdr:row>
          <xdr:rowOff>0</xdr:rowOff>
        </xdr:from>
        <xdr:to>
          <xdr:col>14</xdr:col>
          <xdr:colOff>257175</xdr:colOff>
          <xdr:row>79</xdr:row>
          <xdr:rowOff>180975</xdr:rowOff>
        </xdr:to>
        <xdr:sp macro="" textlink="">
          <xdr:nvSpPr>
            <xdr:cNvPr id="112779" name="Check Box 139" hidden="1">
              <a:extLst>
                <a:ext uri="{63B3BB69-23CF-44E3-9099-C40C66FF867C}">
                  <a14:compatExt spid="_x0000_s112779"/>
                </a:ext>
                <a:ext uri="{FF2B5EF4-FFF2-40B4-BE49-F238E27FC236}">
                  <a16:creationId xmlns:a16="http://schemas.microsoft.com/office/drawing/2014/main" id="{00000000-0008-0000-3300-00008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76</xdr:row>
          <xdr:rowOff>409575</xdr:rowOff>
        </xdr:from>
        <xdr:to>
          <xdr:col>16</xdr:col>
          <xdr:colOff>133350</xdr:colOff>
          <xdr:row>78</xdr:row>
          <xdr:rowOff>180975</xdr:rowOff>
        </xdr:to>
        <xdr:sp macro="" textlink="">
          <xdr:nvSpPr>
            <xdr:cNvPr id="112780" name="Check Box 140" hidden="1">
              <a:extLst>
                <a:ext uri="{63B3BB69-23CF-44E3-9099-C40C66FF867C}">
                  <a14:compatExt spid="_x0000_s112780"/>
                </a:ext>
                <a:ext uri="{FF2B5EF4-FFF2-40B4-BE49-F238E27FC236}">
                  <a16:creationId xmlns:a16="http://schemas.microsoft.com/office/drawing/2014/main" id="{00000000-0008-0000-3300-00008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77</xdr:row>
          <xdr:rowOff>409575</xdr:rowOff>
        </xdr:from>
        <xdr:to>
          <xdr:col>16</xdr:col>
          <xdr:colOff>133350</xdr:colOff>
          <xdr:row>79</xdr:row>
          <xdr:rowOff>180975</xdr:rowOff>
        </xdr:to>
        <xdr:sp macro="" textlink="">
          <xdr:nvSpPr>
            <xdr:cNvPr id="112781" name="Check Box 141" hidden="1">
              <a:extLst>
                <a:ext uri="{63B3BB69-23CF-44E3-9099-C40C66FF867C}">
                  <a14:compatExt spid="_x0000_s112781"/>
                </a:ext>
                <a:ext uri="{FF2B5EF4-FFF2-40B4-BE49-F238E27FC236}">
                  <a16:creationId xmlns:a16="http://schemas.microsoft.com/office/drawing/2014/main" id="{00000000-0008-0000-3300-00008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76</xdr:row>
          <xdr:rowOff>409575</xdr:rowOff>
        </xdr:from>
        <xdr:to>
          <xdr:col>18</xdr:col>
          <xdr:colOff>257175</xdr:colOff>
          <xdr:row>78</xdr:row>
          <xdr:rowOff>180975</xdr:rowOff>
        </xdr:to>
        <xdr:sp macro="" textlink="">
          <xdr:nvSpPr>
            <xdr:cNvPr id="112782" name="Check Box 142" hidden="1">
              <a:extLst>
                <a:ext uri="{63B3BB69-23CF-44E3-9099-C40C66FF867C}">
                  <a14:compatExt spid="_x0000_s112782"/>
                </a:ext>
                <a:ext uri="{FF2B5EF4-FFF2-40B4-BE49-F238E27FC236}">
                  <a16:creationId xmlns:a16="http://schemas.microsoft.com/office/drawing/2014/main" id="{00000000-0008-0000-3300-00008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0</xdr:rowOff>
        </xdr:from>
        <xdr:to>
          <xdr:col>18</xdr:col>
          <xdr:colOff>257175</xdr:colOff>
          <xdr:row>79</xdr:row>
          <xdr:rowOff>180975</xdr:rowOff>
        </xdr:to>
        <xdr:sp macro="" textlink="">
          <xdr:nvSpPr>
            <xdr:cNvPr id="112783" name="Check Box 143" hidden="1">
              <a:extLst>
                <a:ext uri="{63B3BB69-23CF-44E3-9099-C40C66FF867C}">
                  <a14:compatExt spid="_x0000_s112783"/>
                </a:ext>
                <a:ext uri="{FF2B5EF4-FFF2-40B4-BE49-F238E27FC236}">
                  <a16:creationId xmlns:a16="http://schemas.microsoft.com/office/drawing/2014/main" id="{00000000-0008-0000-3300-00008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79</xdr:row>
          <xdr:rowOff>0</xdr:rowOff>
        </xdr:from>
        <xdr:to>
          <xdr:col>14</xdr:col>
          <xdr:colOff>238125</xdr:colOff>
          <xdr:row>80</xdr:row>
          <xdr:rowOff>180975</xdr:rowOff>
        </xdr:to>
        <xdr:sp macro="" textlink="">
          <xdr:nvSpPr>
            <xdr:cNvPr id="112784" name="Check Box 144" hidden="1">
              <a:extLst>
                <a:ext uri="{63B3BB69-23CF-44E3-9099-C40C66FF867C}">
                  <a14:compatExt spid="_x0000_s112784"/>
                </a:ext>
                <a:ext uri="{FF2B5EF4-FFF2-40B4-BE49-F238E27FC236}">
                  <a16:creationId xmlns:a16="http://schemas.microsoft.com/office/drawing/2014/main" id="{00000000-0008-0000-3300-00009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400050</xdr:rowOff>
        </xdr:from>
        <xdr:to>
          <xdr:col>18</xdr:col>
          <xdr:colOff>257175</xdr:colOff>
          <xdr:row>80</xdr:row>
          <xdr:rowOff>180975</xdr:rowOff>
        </xdr:to>
        <xdr:sp macro="" textlink="">
          <xdr:nvSpPr>
            <xdr:cNvPr id="112785" name="Check Box 145" hidden="1">
              <a:extLst>
                <a:ext uri="{63B3BB69-23CF-44E3-9099-C40C66FF867C}">
                  <a14:compatExt spid="_x0000_s112785"/>
                </a:ext>
                <a:ext uri="{FF2B5EF4-FFF2-40B4-BE49-F238E27FC236}">
                  <a16:creationId xmlns:a16="http://schemas.microsoft.com/office/drawing/2014/main" id="{00000000-0008-0000-3300-00009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0</xdr:rowOff>
        </xdr:from>
        <xdr:to>
          <xdr:col>18</xdr:col>
          <xdr:colOff>257175</xdr:colOff>
          <xdr:row>81</xdr:row>
          <xdr:rowOff>180975</xdr:rowOff>
        </xdr:to>
        <xdr:sp macro="" textlink="">
          <xdr:nvSpPr>
            <xdr:cNvPr id="112786" name="Check Box 146" hidden="1">
              <a:extLst>
                <a:ext uri="{63B3BB69-23CF-44E3-9099-C40C66FF867C}">
                  <a14:compatExt spid="_x0000_s112786"/>
                </a:ext>
                <a:ext uri="{FF2B5EF4-FFF2-40B4-BE49-F238E27FC236}">
                  <a16:creationId xmlns:a16="http://schemas.microsoft.com/office/drawing/2014/main" id="{00000000-0008-0000-3300-00009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80</xdr:row>
          <xdr:rowOff>400050</xdr:rowOff>
        </xdr:from>
        <xdr:to>
          <xdr:col>14</xdr:col>
          <xdr:colOff>238125</xdr:colOff>
          <xdr:row>82</xdr:row>
          <xdr:rowOff>190500</xdr:rowOff>
        </xdr:to>
        <xdr:sp macro="" textlink="">
          <xdr:nvSpPr>
            <xdr:cNvPr id="112787" name="Check Box 147" hidden="1">
              <a:extLst>
                <a:ext uri="{63B3BB69-23CF-44E3-9099-C40C66FF867C}">
                  <a14:compatExt spid="_x0000_s112787"/>
                </a:ext>
                <a:ext uri="{FF2B5EF4-FFF2-40B4-BE49-F238E27FC236}">
                  <a16:creationId xmlns:a16="http://schemas.microsoft.com/office/drawing/2014/main" id="{00000000-0008-0000-3300-00009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81</xdr:row>
          <xdr:rowOff>409575</xdr:rowOff>
        </xdr:from>
        <xdr:to>
          <xdr:col>14</xdr:col>
          <xdr:colOff>238125</xdr:colOff>
          <xdr:row>83</xdr:row>
          <xdr:rowOff>180975</xdr:rowOff>
        </xdr:to>
        <xdr:sp macro="" textlink="">
          <xdr:nvSpPr>
            <xdr:cNvPr id="112788" name="Check Box 148" hidden="1">
              <a:extLst>
                <a:ext uri="{63B3BB69-23CF-44E3-9099-C40C66FF867C}">
                  <a14:compatExt spid="_x0000_s112788"/>
                </a:ext>
                <a:ext uri="{FF2B5EF4-FFF2-40B4-BE49-F238E27FC236}">
                  <a16:creationId xmlns:a16="http://schemas.microsoft.com/office/drawing/2014/main" id="{00000000-0008-0000-3300-00009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82</xdr:row>
          <xdr:rowOff>400050</xdr:rowOff>
        </xdr:from>
        <xdr:to>
          <xdr:col>14</xdr:col>
          <xdr:colOff>238125</xdr:colOff>
          <xdr:row>84</xdr:row>
          <xdr:rowOff>180975</xdr:rowOff>
        </xdr:to>
        <xdr:sp macro="" textlink="">
          <xdr:nvSpPr>
            <xdr:cNvPr id="112789" name="Check Box 149" hidden="1">
              <a:extLst>
                <a:ext uri="{63B3BB69-23CF-44E3-9099-C40C66FF867C}">
                  <a14:compatExt spid="_x0000_s112789"/>
                </a:ext>
                <a:ext uri="{FF2B5EF4-FFF2-40B4-BE49-F238E27FC236}">
                  <a16:creationId xmlns:a16="http://schemas.microsoft.com/office/drawing/2014/main" id="{00000000-0008-0000-3300-00009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400050</xdr:rowOff>
        </xdr:from>
        <xdr:to>
          <xdr:col>18</xdr:col>
          <xdr:colOff>257175</xdr:colOff>
          <xdr:row>82</xdr:row>
          <xdr:rowOff>190500</xdr:rowOff>
        </xdr:to>
        <xdr:sp macro="" textlink="">
          <xdr:nvSpPr>
            <xdr:cNvPr id="112790" name="Check Box 150" hidden="1">
              <a:extLst>
                <a:ext uri="{63B3BB69-23CF-44E3-9099-C40C66FF867C}">
                  <a14:compatExt spid="_x0000_s112790"/>
                </a:ext>
                <a:ext uri="{FF2B5EF4-FFF2-40B4-BE49-F238E27FC236}">
                  <a16:creationId xmlns:a16="http://schemas.microsoft.com/office/drawing/2014/main" id="{00000000-0008-0000-3300-00009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81</xdr:row>
          <xdr:rowOff>400050</xdr:rowOff>
        </xdr:from>
        <xdr:to>
          <xdr:col>18</xdr:col>
          <xdr:colOff>247650</xdr:colOff>
          <xdr:row>83</xdr:row>
          <xdr:rowOff>180975</xdr:rowOff>
        </xdr:to>
        <xdr:sp macro="" textlink="">
          <xdr:nvSpPr>
            <xdr:cNvPr id="112791" name="Check Box 151" hidden="1">
              <a:extLst>
                <a:ext uri="{63B3BB69-23CF-44E3-9099-C40C66FF867C}">
                  <a14:compatExt spid="_x0000_s112791"/>
                </a:ext>
                <a:ext uri="{FF2B5EF4-FFF2-40B4-BE49-F238E27FC236}">
                  <a16:creationId xmlns:a16="http://schemas.microsoft.com/office/drawing/2014/main" id="{00000000-0008-0000-3300-00009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82</xdr:row>
          <xdr:rowOff>381000</xdr:rowOff>
        </xdr:from>
        <xdr:to>
          <xdr:col>18</xdr:col>
          <xdr:colOff>257175</xdr:colOff>
          <xdr:row>84</xdr:row>
          <xdr:rowOff>180975</xdr:rowOff>
        </xdr:to>
        <xdr:sp macro="" textlink="">
          <xdr:nvSpPr>
            <xdr:cNvPr id="112792" name="Check Box 152" hidden="1">
              <a:extLst>
                <a:ext uri="{63B3BB69-23CF-44E3-9099-C40C66FF867C}">
                  <a14:compatExt spid="_x0000_s112792"/>
                </a:ext>
                <a:ext uri="{FF2B5EF4-FFF2-40B4-BE49-F238E27FC236}">
                  <a16:creationId xmlns:a16="http://schemas.microsoft.com/office/drawing/2014/main" id="{00000000-0008-0000-3300-00009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67</xdr:row>
          <xdr:rowOff>409575</xdr:rowOff>
        </xdr:from>
        <xdr:to>
          <xdr:col>5</xdr:col>
          <xdr:colOff>495300</xdr:colOff>
          <xdr:row>69</xdr:row>
          <xdr:rowOff>190500</xdr:rowOff>
        </xdr:to>
        <xdr:sp macro="" textlink="">
          <xdr:nvSpPr>
            <xdr:cNvPr id="112793" name="Check Box 153" hidden="1">
              <a:extLst>
                <a:ext uri="{63B3BB69-23CF-44E3-9099-C40C66FF867C}">
                  <a14:compatExt spid="_x0000_s112793"/>
                </a:ext>
                <a:ext uri="{FF2B5EF4-FFF2-40B4-BE49-F238E27FC236}">
                  <a16:creationId xmlns:a16="http://schemas.microsoft.com/office/drawing/2014/main" id="{00000000-0008-0000-3300-00009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67</xdr:row>
          <xdr:rowOff>409575</xdr:rowOff>
        </xdr:from>
        <xdr:to>
          <xdr:col>7</xdr:col>
          <xdr:colOff>133350</xdr:colOff>
          <xdr:row>69</xdr:row>
          <xdr:rowOff>190500</xdr:rowOff>
        </xdr:to>
        <xdr:sp macro="" textlink="">
          <xdr:nvSpPr>
            <xdr:cNvPr id="112794" name="Check Box 154" hidden="1">
              <a:extLst>
                <a:ext uri="{63B3BB69-23CF-44E3-9099-C40C66FF867C}">
                  <a14:compatExt spid="_x0000_s112794"/>
                </a:ext>
                <a:ext uri="{FF2B5EF4-FFF2-40B4-BE49-F238E27FC236}">
                  <a16:creationId xmlns:a16="http://schemas.microsoft.com/office/drawing/2014/main" id="{00000000-0008-0000-3300-00009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409575</xdr:rowOff>
        </xdr:from>
        <xdr:to>
          <xdr:col>9</xdr:col>
          <xdr:colOff>409575</xdr:colOff>
          <xdr:row>69</xdr:row>
          <xdr:rowOff>190500</xdr:rowOff>
        </xdr:to>
        <xdr:sp macro="" textlink="">
          <xdr:nvSpPr>
            <xdr:cNvPr id="112795" name="Check Box 155" hidden="1">
              <a:extLst>
                <a:ext uri="{63B3BB69-23CF-44E3-9099-C40C66FF867C}">
                  <a14:compatExt spid="_x0000_s112795"/>
                </a:ext>
                <a:ext uri="{FF2B5EF4-FFF2-40B4-BE49-F238E27FC236}">
                  <a16:creationId xmlns:a16="http://schemas.microsoft.com/office/drawing/2014/main" id="{00000000-0008-0000-3300-00009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409575</xdr:rowOff>
        </xdr:from>
        <xdr:to>
          <xdr:col>11</xdr:col>
          <xdr:colOff>419100</xdr:colOff>
          <xdr:row>69</xdr:row>
          <xdr:rowOff>190500</xdr:rowOff>
        </xdr:to>
        <xdr:sp macro="" textlink="">
          <xdr:nvSpPr>
            <xdr:cNvPr id="112796" name="Check Box 156" hidden="1">
              <a:extLst>
                <a:ext uri="{63B3BB69-23CF-44E3-9099-C40C66FF867C}">
                  <a14:compatExt spid="_x0000_s112796"/>
                </a:ext>
                <a:ext uri="{FF2B5EF4-FFF2-40B4-BE49-F238E27FC236}">
                  <a16:creationId xmlns:a16="http://schemas.microsoft.com/office/drawing/2014/main" id="{00000000-0008-0000-3300-00009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82</xdr:row>
          <xdr:rowOff>409575</xdr:rowOff>
        </xdr:from>
        <xdr:to>
          <xdr:col>16</xdr:col>
          <xdr:colOff>123825</xdr:colOff>
          <xdr:row>84</xdr:row>
          <xdr:rowOff>180975</xdr:rowOff>
        </xdr:to>
        <xdr:sp macro="" textlink="">
          <xdr:nvSpPr>
            <xdr:cNvPr id="112797" name="Check Box 157" hidden="1">
              <a:extLst>
                <a:ext uri="{63B3BB69-23CF-44E3-9099-C40C66FF867C}">
                  <a14:compatExt spid="_x0000_s112797"/>
                </a:ext>
                <a:ext uri="{FF2B5EF4-FFF2-40B4-BE49-F238E27FC236}">
                  <a16:creationId xmlns:a16="http://schemas.microsoft.com/office/drawing/2014/main" id="{00000000-0008-0000-3300-00009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81</xdr:row>
          <xdr:rowOff>400050</xdr:rowOff>
        </xdr:from>
        <xdr:to>
          <xdr:col>16</xdr:col>
          <xdr:colOff>114300</xdr:colOff>
          <xdr:row>83</xdr:row>
          <xdr:rowOff>180975</xdr:rowOff>
        </xdr:to>
        <xdr:sp macro="" textlink="">
          <xdr:nvSpPr>
            <xdr:cNvPr id="112798" name="Check Box 158" hidden="1">
              <a:extLst>
                <a:ext uri="{63B3BB69-23CF-44E3-9099-C40C66FF867C}">
                  <a14:compatExt spid="_x0000_s112798"/>
                </a:ext>
                <a:ext uri="{FF2B5EF4-FFF2-40B4-BE49-F238E27FC236}">
                  <a16:creationId xmlns:a16="http://schemas.microsoft.com/office/drawing/2014/main" id="{00000000-0008-0000-3300-00009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312208</xdr:colOff>
      <xdr:row>0</xdr:row>
      <xdr:rowOff>179916</xdr:rowOff>
    </xdr:from>
    <xdr:to>
      <xdr:col>24</xdr:col>
      <xdr:colOff>90054</xdr:colOff>
      <xdr:row>5</xdr:row>
      <xdr:rowOff>105736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1694583" y="179916"/>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9</xdr:row>
          <xdr:rowOff>133350</xdr:rowOff>
        </xdr:from>
        <xdr:to>
          <xdr:col>0</xdr:col>
          <xdr:colOff>438150</xdr:colOff>
          <xdr:row>9</xdr:row>
          <xdr:rowOff>342900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34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133350</xdr:rowOff>
        </xdr:from>
        <xdr:to>
          <xdr:col>1</xdr:col>
          <xdr:colOff>447675</xdr:colOff>
          <xdr:row>9</xdr:row>
          <xdr:rowOff>342900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34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xdr:row>
          <xdr:rowOff>114300</xdr:rowOff>
        </xdr:from>
        <xdr:to>
          <xdr:col>0</xdr:col>
          <xdr:colOff>438150</xdr:colOff>
          <xdr:row>10</xdr:row>
          <xdr:rowOff>323850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34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123825</xdr:rowOff>
        </xdr:from>
        <xdr:to>
          <xdr:col>1</xdr:col>
          <xdr:colOff>457200</xdr:colOff>
          <xdr:row>10</xdr:row>
          <xdr:rowOff>333375</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34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123825</xdr:rowOff>
        </xdr:from>
        <xdr:to>
          <xdr:col>10</xdr:col>
          <xdr:colOff>447675</xdr:colOff>
          <xdr:row>9</xdr:row>
          <xdr:rowOff>333375</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34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114300</xdr:rowOff>
        </xdr:from>
        <xdr:to>
          <xdr:col>10</xdr:col>
          <xdr:colOff>457200</xdr:colOff>
          <xdr:row>10</xdr:row>
          <xdr:rowOff>323850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34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447675</xdr:colOff>
          <xdr:row>9</xdr:row>
          <xdr:rowOff>323850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34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123825</xdr:rowOff>
        </xdr:from>
        <xdr:to>
          <xdr:col>11</xdr:col>
          <xdr:colOff>447675</xdr:colOff>
          <xdr:row>10</xdr:row>
          <xdr:rowOff>333375</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34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20</xdr:row>
          <xdr:rowOff>19050</xdr:rowOff>
        </xdr:from>
        <xdr:to>
          <xdr:col>9</xdr:col>
          <xdr:colOff>295275</xdr:colOff>
          <xdr:row>20</xdr:row>
          <xdr:rowOff>228600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34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19050</xdr:rowOff>
        </xdr:from>
        <xdr:to>
          <xdr:col>9</xdr:col>
          <xdr:colOff>295275</xdr:colOff>
          <xdr:row>21</xdr:row>
          <xdr:rowOff>228600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34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22</xdr:row>
          <xdr:rowOff>9525</xdr:rowOff>
        </xdr:from>
        <xdr:to>
          <xdr:col>9</xdr:col>
          <xdr:colOff>295275</xdr:colOff>
          <xdr:row>22</xdr:row>
          <xdr:rowOff>219075</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34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19050</xdr:rowOff>
        </xdr:from>
        <xdr:to>
          <xdr:col>9</xdr:col>
          <xdr:colOff>304800</xdr:colOff>
          <xdr:row>23</xdr:row>
          <xdr:rowOff>228600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34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9</xdr:col>
          <xdr:colOff>304800</xdr:colOff>
          <xdr:row>25</xdr:row>
          <xdr:rowOff>219075</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34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9</xdr:col>
          <xdr:colOff>304800</xdr:colOff>
          <xdr:row>26</xdr:row>
          <xdr:rowOff>219075</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34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27</xdr:row>
          <xdr:rowOff>9525</xdr:rowOff>
        </xdr:from>
        <xdr:to>
          <xdr:col>9</xdr:col>
          <xdr:colOff>295275</xdr:colOff>
          <xdr:row>27</xdr:row>
          <xdr:rowOff>219075</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34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28575</xdr:rowOff>
        </xdr:from>
        <xdr:to>
          <xdr:col>10</xdr:col>
          <xdr:colOff>314325</xdr:colOff>
          <xdr:row>37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34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28575</xdr:rowOff>
        </xdr:from>
        <xdr:to>
          <xdr:col>10</xdr:col>
          <xdr:colOff>314325</xdr:colOff>
          <xdr:row>38</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34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38</xdr:row>
          <xdr:rowOff>19050</xdr:rowOff>
        </xdr:from>
        <xdr:to>
          <xdr:col>11</xdr:col>
          <xdr:colOff>295275</xdr:colOff>
          <xdr:row>38</xdr:row>
          <xdr:rowOff>228600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34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43</xdr:row>
          <xdr:rowOff>9525</xdr:rowOff>
        </xdr:from>
        <xdr:to>
          <xdr:col>1</xdr:col>
          <xdr:colOff>295275</xdr:colOff>
          <xdr:row>43</xdr:row>
          <xdr:rowOff>219075</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34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28575</xdr:rowOff>
        </xdr:from>
        <xdr:to>
          <xdr:col>7</xdr:col>
          <xdr:colOff>304800</xdr:colOff>
          <xdr:row>45</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34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28575</xdr:rowOff>
        </xdr:from>
        <xdr:to>
          <xdr:col>7</xdr:col>
          <xdr:colOff>314325</xdr:colOff>
          <xdr:row>46</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34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xdr:row>
          <xdr:rowOff>9525</xdr:rowOff>
        </xdr:from>
        <xdr:to>
          <xdr:col>7</xdr:col>
          <xdr:colOff>314325</xdr:colOff>
          <xdr:row>46</xdr:row>
          <xdr:rowOff>219075</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34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323850</xdr:colOff>
          <xdr:row>44</xdr:row>
          <xdr:rowOff>228600</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34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9525</xdr:rowOff>
        </xdr:from>
        <xdr:to>
          <xdr:col>13</xdr:col>
          <xdr:colOff>323850</xdr:colOff>
          <xdr:row>45</xdr:row>
          <xdr:rowOff>219075</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34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46</xdr:row>
          <xdr:rowOff>9525</xdr:rowOff>
        </xdr:from>
        <xdr:to>
          <xdr:col>13</xdr:col>
          <xdr:colOff>333375</xdr:colOff>
          <xdr:row>46</xdr:row>
          <xdr:rowOff>219075</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34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19050</xdr:rowOff>
        </xdr:from>
        <xdr:to>
          <xdr:col>5</xdr:col>
          <xdr:colOff>285750</xdr:colOff>
          <xdr:row>31</xdr:row>
          <xdr:rowOff>228600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34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19050</xdr:rowOff>
        </xdr:from>
        <xdr:to>
          <xdr:col>5</xdr:col>
          <xdr:colOff>285750</xdr:colOff>
          <xdr:row>32</xdr:row>
          <xdr:rowOff>228600</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34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19050</xdr:rowOff>
        </xdr:from>
        <xdr:to>
          <xdr:col>1</xdr:col>
          <xdr:colOff>314325</xdr:colOff>
          <xdr:row>49</xdr:row>
          <xdr:rowOff>228600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3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9525</xdr:rowOff>
        </xdr:from>
        <xdr:to>
          <xdr:col>1</xdr:col>
          <xdr:colOff>314325</xdr:colOff>
          <xdr:row>50</xdr:row>
          <xdr:rowOff>219075</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3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9525</xdr:rowOff>
        </xdr:from>
        <xdr:to>
          <xdr:col>1</xdr:col>
          <xdr:colOff>314325</xdr:colOff>
          <xdr:row>51</xdr:row>
          <xdr:rowOff>219075</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3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19050</xdr:rowOff>
        </xdr:from>
        <xdr:to>
          <xdr:col>1</xdr:col>
          <xdr:colOff>304800</xdr:colOff>
          <xdr:row>53</xdr:row>
          <xdr:rowOff>228600</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34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28575</xdr:rowOff>
        </xdr:from>
        <xdr:to>
          <xdr:col>1</xdr:col>
          <xdr:colOff>304800</xdr:colOff>
          <xdr:row>55</xdr:row>
          <xdr:rowOff>0</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34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19050</xdr:rowOff>
        </xdr:from>
        <xdr:to>
          <xdr:col>1</xdr:col>
          <xdr:colOff>304800</xdr:colOff>
          <xdr:row>55</xdr:row>
          <xdr:rowOff>228600</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34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313765</xdr:colOff>
      <xdr:row>1</xdr:row>
      <xdr:rowOff>78441</xdr:rowOff>
    </xdr:from>
    <xdr:to>
      <xdr:col>23</xdr:col>
      <xdr:colOff>88810</xdr:colOff>
      <xdr:row>6</xdr:row>
      <xdr:rowOff>71497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0623177" y="291353"/>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314325</xdr:colOff>
      <xdr:row>0</xdr:row>
      <xdr:rowOff>266700</xdr:rowOff>
    </xdr:from>
    <xdr:to>
      <xdr:col>19</xdr:col>
      <xdr:colOff>89370</xdr:colOff>
      <xdr:row>4</xdr:row>
      <xdr:rowOff>12106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743700" y="2667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190500</xdr:colOff>
      <xdr:row>1</xdr:row>
      <xdr:rowOff>133350</xdr:rowOff>
    </xdr:from>
    <xdr:to>
      <xdr:col>9</xdr:col>
      <xdr:colOff>651345</xdr:colOff>
      <xdr:row>4</xdr:row>
      <xdr:rowOff>116881</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24650"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60</xdr:row>
          <xdr:rowOff>47625</xdr:rowOff>
        </xdr:from>
        <xdr:to>
          <xdr:col>20</xdr:col>
          <xdr:colOff>266700</xdr:colOff>
          <xdr:row>60</xdr:row>
          <xdr:rowOff>209550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37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60</xdr:row>
          <xdr:rowOff>47625</xdr:rowOff>
        </xdr:from>
        <xdr:to>
          <xdr:col>17</xdr:col>
          <xdr:colOff>219075</xdr:colOff>
          <xdr:row>60</xdr:row>
          <xdr:rowOff>209550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37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9525</xdr:rowOff>
        </xdr:from>
        <xdr:to>
          <xdr:col>5</xdr:col>
          <xdr:colOff>266700</xdr:colOff>
          <xdr:row>11</xdr:row>
          <xdr:rowOff>9525</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37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238125</xdr:rowOff>
        </xdr:from>
        <xdr:to>
          <xdr:col>5</xdr:col>
          <xdr:colOff>266700</xdr:colOff>
          <xdr:row>9</xdr:row>
          <xdr:rowOff>209550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37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123825</xdr:colOff>
      <xdr:row>43</xdr:row>
      <xdr:rowOff>180975</xdr:rowOff>
    </xdr:from>
    <xdr:to>
      <xdr:col>25</xdr:col>
      <xdr:colOff>352425</xdr:colOff>
      <xdr:row>43</xdr:row>
      <xdr:rowOff>409575</xdr:rowOff>
    </xdr:to>
    <xdr:sp macro="" textlink="">
      <xdr:nvSpPr>
        <xdr:cNvPr id="7" name="楕円 6">
          <a:extLst>
            <a:ext uri="{FF2B5EF4-FFF2-40B4-BE49-F238E27FC236}">
              <a16:creationId xmlns:a16="http://schemas.microsoft.com/office/drawing/2014/main" id="{00000000-0008-0000-3700-000007000000}"/>
            </a:ext>
          </a:extLst>
        </xdr:cNvPr>
        <xdr:cNvSpPr/>
      </xdr:nvSpPr>
      <xdr:spPr>
        <a:xfrm>
          <a:off x="6886575" y="17316450"/>
          <a:ext cx="228600" cy="2286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619125</xdr:colOff>
      <xdr:row>2</xdr:row>
      <xdr:rowOff>47625</xdr:rowOff>
    </xdr:from>
    <xdr:to>
      <xdr:col>28</xdr:col>
      <xdr:colOff>394170</xdr:colOff>
      <xdr:row>5</xdr:row>
      <xdr:rowOff>269281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381875" y="43815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485775</xdr:colOff>
      <xdr:row>0</xdr:row>
      <xdr:rowOff>190500</xdr:rowOff>
    </xdr:from>
    <xdr:to>
      <xdr:col>8</xdr:col>
      <xdr:colOff>260820</xdr:colOff>
      <xdr:row>6</xdr:row>
      <xdr:rowOff>31156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7134225"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323850</xdr:colOff>
      <xdr:row>1</xdr:row>
      <xdr:rowOff>9525</xdr:rowOff>
    </xdr:from>
    <xdr:to>
      <xdr:col>7</xdr:col>
      <xdr:colOff>47625</xdr:colOff>
      <xdr:row>7</xdr:row>
      <xdr:rowOff>133350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7825" y="3333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240196</xdr:colOff>
      <xdr:row>12</xdr:row>
      <xdr:rowOff>215347</xdr:rowOff>
    </xdr:from>
    <xdr:to>
      <xdr:col>9</xdr:col>
      <xdr:colOff>612914</xdr:colOff>
      <xdr:row>15</xdr:row>
      <xdr:rowOff>49695</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40196" y="3634822"/>
          <a:ext cx="7316443" cy="415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14</xdr:row>
          <xdr:rowOff>0</xdr:rowOff>
        </xdr:from>
        <xdr:to>
          <xdr:col>5</xdr:col>
          <xdr:colOff>647700</xdr:colOff>
          <xdr:row>15</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39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0</xdr:rowOff>
        </xdr:from>
        <xdr:to>
          <xdr:col>7</xdr:col>
          <xdr:colOff>638175</xdr:colOff>
          <xdr:row>15</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39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10</xdr:row>
          <xdr:rowOff>219075</xdr:rowOff>
        </xdr:from>
        <xdr:to>
          <xdr:col>7</xdr:col>
          <xdr:colOff>152400</xdr:colOff>
          <xdr:row>10</xdr:row>
          <xdr:rowOff>400050</xdr:rowOff>
        </xdr:to>
        <xdr:sp macro="" textlink="">
          <xdr:nvSpPr>
            <xdr:cNvPr id="483333" name="Check Box 5" hidden="1">
              <a:extLst>
                <a:ext uri="{63B3BB69-23CF-44E3-9099-C40C66FF867C}">
                  <a14:compatExt spid="_x0000_s483333"/>
                </a:ext>
                <a:ext uri="{FF2B5EF4-FFF2-40B4-BE49-F238E27FC236}">
                  <a16:creationId xmlns:a16="http://schemas.microsoft.com/office/drawing/2014/main" id="{00000000-0008-0000-3900-000005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657225</xdr:colOff>
          <xdr:row>10</xdr:row>
          <xdr:rowOff>219075</xdr:rowOff>
        </xdr:from>
        <xdr:to>
          <xdr:col>9</xdr:col>
          <xdr:colOff>161925</xdr:colOff>
          <xdr:row>10</xdr:row>
          <xdr:rowOff>400050</xdr:rowOff>
        </xdr:to>
        <xdr:sp macro="" textlink="">
          <xdr:nvSpPr>
            <xdr:cNvPr id="483334" name="Check Box 6" hidden="1">
              <a:extLst>
                <a:ext uri="{63B3BB69-23CF-44E3-9099-C40C66FF867C}">
                  <a14:compatExt spid="_x0000_s483334"/>
                </a:ext>
                <a:ext uri="{FF2B5EF4-FFF2-40B4-BE49-F238E27FC236}">
                  <a16:creationId xmlns:a16="http://schemas.microsoft.com/office/drawing/2014/main" id="{00000000-0008-0000-3900-000006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546653</xdr:colOff>
      <xdr:row>2</xdr:row>
      <xdr:rowOff>41413</xdr:rowOff>
    </xdr:from>
    <xdr:to>
      <xdr:col>13</xdr:col>
      <xdr:colOff>80950</xdr:colOff>
      <xdr:row>7</xdr:row>
      <xdr:rowOff>20849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249479" y="463826"/>
          <a:ext cx="1845145" cy="127152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240197</xdr:colOff>
      <xdr:row>12</xdr:row>
      <xdr:rowOff>215347</xdr:rowOff>
    </xdr:from>
    <xdr:to>
      <xdr:col>17</xdr:col>
      <xdr:colOff>281610</xdr:colOff>
      <xdr:row>15</xdr:row>
      <xdr:rowOff>49695</xdr:rowOff>
    </xdr:to>
    <xdr:sp macro="" textlink="">
      <xdr:nvSpPr>
        <xdr:cNvPr id="2" name="大かっこ 1">
          <a:extLst>
            <a:ext uri="{FF2B5EF4-FFF2-40B4-BE49-F238E27FC236}">
              <a16:creationId xmlns:a16="http://schemas.microsoft.com/office/drawing/2014/main" id="{00000000-0008-0000-3A00-000002000000}"/>
            </a:ext>
          </a:extLst>
        </xdr:cNvPr>
        <xdr:cNvSpPr/>
      </xdr:nvSpPr>
      <xdr:spPr>
        <a:xfrm>
          <a:off x="240197" y="32538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27</xdr:row>
          <xdr:rowOff>142875</xdr:rowOff>
        </xdr:from>
        <xdr:to>
          <xdr:col>16</xdr:col>
          <xdr:colOff>371475</xdr:colOff>
          <xdr:row>29</xdr:row>
          <xdr:rowOff>19050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3A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25</xdr:row>
          <xdr:rowOff>142875</xdr:rowOff>
        </xdr:from>
        <xdr:to>
          <xdr:col>16</xdr:col>
          <xdr:colOff>371475</xdr:colOff>
          <xdr:row>27</xdr:row>
          <xdr:rowOff>19050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3A00-000002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19050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3A00-000003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30</xdr:row>
          <xdr:rowOff>142875</xdr:rowOff>
        </xdr:from>
        <xdr:to>
          <xdr:col>16</xdr:col>
          <xdr:colOff>371475</xdr:colOff>
          <xdr:row>32</xdr:row>
          <xdr:rowOff>19050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3A00-000004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19050</xdr:rowOff>
        </xdr:from>
        <xdr:to>
          <xdr:col>12</xdr:col>
          <xdr:colOff>38100</xdr:colOff>
          <xdr:row>14</xdr:row>
          <xdr:rowOff>209550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3A00-000005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19050</xdr:rowOff>
        </xdr:from>
        <xdr:to>
          <xdr:col>15</xdr:col>
          <xdr:colOff>0</xdr:colOff>
          <xdr:row>14</xdr:row>
          <xdr:rowOff>219075</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3A00-000006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10</xdr:row>
          <xdr:rowOff>28575</xdr:rowOff>
        </xdr:from>
        <xdr:to>
          <xdr:col>16</xdr:col>
          <xdr:colOff>228600</xdr:colOff>
          <xdr:row>10</xdr:row>
          <xdr:rowOff>561975</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3A00-000007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10</xdr:row>
          <xdr:rowOff>28575</xdr:rowOff>
        </xdr:from>
        <xdr:to>
          <xdr:col>13</xdr:col>
          <xdr:colOff>209550</xdr:colOff>
          <xdr:row>10</xdr:row>
          <xdr:rowOff>561975</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3A00-000008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581025</xdr:colOff>
      <xdr:row>0</xdr:row>
      <xdr:rowOff>104775</xdr:rowOff>
    </xdr:from>
    <xdr:to>
      <xdr:col>21</xdr:col>
      <xdr:colOff>206375</xdr:colOff>
      <xdr:row>8</xdr:row>
      <xdr:rowOff>174625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232775" y="1047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240196</xdr:colOff>
      <xdr:row>9</xdr:row>
      <xdr:rowOff>0</xdr:rowOff>
    </xdr:from>
    <xdr:to>
      <xdr:col>9</xdr:col>
      <xdr:colOff>612914</xdr:colOff>
      <xdr:row>11</xdr:row>
      <xdr:rowOff>49695</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240196" y="2181225"/>
          <a:ext cx="7316443" cy="4116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10</xdr:row>
          <xdr:rowOff>0</xdr:rowOff>
        </xdr:from>
        <xdr:to>
          <xdr:col>5</xdr:col>
          <xdr:colOff>647700</xdr:colOff>
          <xdr:row>11</xdr:row>
          <xdr:rowOff>9525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3B00-000001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10</xdr:row>
          <xdr:rowOff>0</xdr:rowOff>
        </xdr:from>
        <xdr:to>
          <xdr:col>7</xdr:col>
          <xdr:colOff>600075</xdr:colOff>
          <xdr:row>11</xdr:row>
          <xdr:rowOff>9525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3B00-000002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xdr:row>
          <xdr:rowOff>28575</xdr:rowOff>
        </xdr:from>
        <xdr:to>
          <xdr:col>0</xdr:col>
          <xdr:colOff>619125</xdr:colOff>
          <xdr:row>1</xdr:row>
          <xdr:rowOff>219075</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3B00-000003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xdr:row>
          <xdr:rowOff>9525</xdr:rowOff>
        </xdr:from>
        <xdr:to>
          <xdr:col>0</xdr:col>
          <xdr:colOff>619125</xdr:colOff>
          <xdr:row>2</xdr:row>
          <xdr:rowOff>200025</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3B00-000004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xdr:row>
          <xdr:rowOff>0</xdr:rowOff>
        </xdr:from>
        <xdr:to>
          <xdr:col>0</xdr:col>
          <xdr:colOff>619125</xdr:colOff>
          <xdr:row>3</xdr:row>
          <xdr:rowOff>190500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3B00-000005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1</xdr:row>
      <xdr:rowOff>0</xdr:rowOff>
    </xdr:from>
    <xdr:to>
      <xdr:col>13</xdr:col>
      <xdr:colOff>587375</xdr:colOff>
      <xdr:row>7</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7543800" y="1809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390525</xdr:colOff>
          <xdr:row>19</xdr:row>
          <xdr:rowOff>104775</xdr:rowOff>
        </xdr:from>
        <xdr:to>
          <xdr:col>5</xdr:col>
          <xdr:colOff>714375</xdr:colOff>
          <xdr:row>19</xdr:row>
          <xdr:rowOff>323850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3C00-000001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104775</xdr:rowOff>
        </xdr:from>
        <xdr:to>
          <xdr:col>6</xdr:col>
          <xdr:colOff>409575</xdr:colOff>
          <xdr:row>19</xdr:row>
          <xdr:rowOff>323850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3C00-000002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20</xdr:row>
          <xdr:rowOff>104775</xdr:rowOff>
        </xdr:from>
        <xdr:to>
          <xdr:col>1</xdr:col>
          <xdr:colOff>714375</xdr:colOff>
          <xdr:row>20</xdr:row>
          <xdr:rowOff>323850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3C00-000003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21</xdr:row>
          <xdr:rowOff>104775</xdr:rowOff>
        </xdr:from>
        <xdr:to>
          <xdr:col>1</xdr:col>
          <xdr:colOff>714375</xdr:colOff>
          <xdr:row>21</xdr:row>
          <xdr:rowOff>323850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3C00-000004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22</xdr:row>
          <xdr:rowOff>104775</xdr:rowOff>
        </xdr:from>
        <xdr:to>
          <xdr:col>1</xdr:col>
          <xdr:colOff>714375</xdr:colOff>
          <xdr:row>22</xdr:row>
          <xdr:rowOff>323850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3C00-000005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23</xdr:row>
          <xdr:rowOff>104775</xdr:rowOff>
        </xdr:from>
        <xdr:to>
          <xdr:col>1</xdr:col>
          <xdr:colOff>714375</xdr:colOff>
          <xdr:row>23</xdr:row>
          <xdr:rowOff>323850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3C00-000006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24</xdr:row>
          <xdr:rowOff>104775</xdr:rowOff>
        </xdr:from>
        <xdr:to>
          <xdr:col>1</xdr:col>
          <xdr:colOff>714375</xdr:colOff>
          <xdr:row>24</xdr:row>
          <xdr:rowOff>323850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3C00-000007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25</xdr:row>
          <xdr:rowOff>104775</xdr:rowOff>
        </xdr:from>
        <xdr:to>
          <xdr:col>1</xdr:col>
          <xdr:colOff>714375</xdr:colOff>
          <xdr:row>25</xdr:row>
          <xdr:rowOff>323850</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3C00-000008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10</xdr:col>
      <xdr:colOff>587375</xdr:colOff>
      <xdr:row>6</xdr:row>
      <xdr:rowOff>111125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201025" y="2381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419100</xdr:colOff>
      <xdr:row>0</xdr:row>
      <xdr:rowOff>200025</xdr:rowOff>
    </xdr:from>
    <xdr:to>
      <xdr:col>8</xdr:col>
      <xdr:colOff>320675</xdr:colOff>
      <xdr:row>8</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44050" y="2000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200025</xdr:colOff>
          <xdr:row>21</xdr:row>
          <xdr:rowOff>9525</xdr:rowOff>
        </xdr:from>
        <xdr:to>
          <xdr:col>9</xdr:col>
          <xdr:colOff>523875</xdr:colOff>
          <xdr:row>21</xdr:row>
          <xdr:rowOff>228600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3F00-00000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22</xdr:row>
          <xdr:rowOff>9525</xdr:rowOff>
        </xdr:from>
        <xdr:to>
          <xdr:col>9</xdr:col>
          <xdr:colOff>523875</xdr:colOff>
          <xdr:row>22</xdr:row>
          <xdr:rowOff>228600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3F00-00000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9525</xdr:rowOff>
        </xdr:from>
        <xdr:to>
          <xdr:col>3</xdr:col>
          <xdr:colOff>523875</xdr:colOff>
          <xdr:row>25</xdr:row>
          <xdr:rowOff>228600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3F00-00000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9525</xdr:rowOff>
        </xdr:from>
        <xdr:to>
          <xdr:col>3</xdr:col>
          <xdr:colOff>523875</xdr:colOff>
          <xdr:row>26</xdr:row>
          <xdr:rowOff>228600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3F00-00000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25</xdr:row>
          <xdr:rowOff>9525</xdr:rowOff>
        </xdr:from>
        <xdr:to>
          <xdr:col>10</xdr:col>
          <xdr:colOff>523875</xdr:colOff>
          <xdr:row>25</xdr:row>
          <xdr:rowOff>228600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3F00-00000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26</xdr:row>
          <xdr:rowOff>9525</xdr:rowOff>
        </xdr:from>
        <xdr:to>
          <xdr:col>10</xdr:col>
          <xdr:colOff>523875</xdr:colOff>
          <xdr:row>26</xdr:row>
          <xdr:rowOff>228600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3F00-00000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20</xdr:row>
          <xdr:rowOff>9525</xdr:rowOff>
        </xdr:from>
        <xdr:to>
          <xdr:col>9</xdr:col>
          <xdr:colOff>523875</xdr:colOff>
          <xdr:row>20</xdr:row>
          <xdr:rowOff>228600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3F00-00000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9525</xdr:rowOff>
        </xdr:from>
        <xdr:to>
          <xdr:col>9</xdr:col>
          <xdr:colOff>523875</xdr:colOff>
          <xdr:row>53</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3F00-00000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xdr:row>
          <xdr:rowOff>9525</xdr:rowOff>
        </xdr:from>
        <xdr:to>
          <xdr:col>9</xdr:col>
          <xdr:colOff>523875</xdr:colOff>
          <xdr:row>54</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3F00-00000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56</xdr:row>
          <xdr:rowOff>9525</xdr:rowOff>
        </xdr:from>
        <xdr:to>
          <xdr:col>3</xdr:col>
          <xdr:colOff>523875</xdr:colOff>
          <xdr:row>57</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3F00-00000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57</xdr:row>
          <xdr:rowOff>9525</xdr:rowOff>
        </xdr:from>
        <xdr:to>
          <xdr:col>3</xdr:col>
          <xdr:colOff>523875</xdr:colOff>
          <xdr:row>58</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3F00-00000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9525</xdr:rowOff>
        </xdr:from>
        <xdr:to>
          <xdr:col>10</xdr:col>
          <xdr:colOff>523875</xdr:colOff>
          <xdr:row>57</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3F00-00000C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9525</xdr:rowOff>
        </xdr:from>
        <xdr:to>
          <xdr:col>10</xdr:col>
          <xdr:colOff>523875</xdr:colOff>
          <xdr:row>58</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3F00-00000D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51</xdr:row>
          <xdr:rowOff>9525</xdr:rowOff>
        </xdr:from>
        <xdr:to>
          <xdr:col>9</xdr:col>
          <xdr:colOff>523875</xdr:colOff>
          <xdr:row>52</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3F00-00000E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83</xdr:row>
          <xdr:rowOff>9525</xdr:rowOff>
        </xdr:from>
        <xdr:to>
          <xdr:col>9</xdr:col>
          <xdr:colOff>523875</xdr:colOff>
          <xdr:row>84</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3F00-00000F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84</xdr:row>
          <xdr:rowOff>9525</xdr:rowOff>
        </xdr:from>
        <xdr:to>
          <xdr:col>9</xdr:col>
          <xdr:colOff>523875</xdr:colOff>
          <xdr:row>85</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3F00-000010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87</xdr:row>
          <xdr:rowOff>9525</xdr:rowOff>
        </xdr:from>
        <xdr:to>
          <xdr:col>3</xdr:col>
          <xdr:colOff>523875</xdr:colOff>
          <xdr:row>88</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3F00-00001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88</xdr:row>
          <xdr:rowOff>9525</xdr:rowOff>
        </xdr:from>
        <xdr:to>
          <xdr:col>3</xdr:col>
          <xdr:colOff>523875</xdr:colOff>
          <xdr:row>89</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3F00-00001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87</xdr:row>
          <xdr:rowOff>9525</xdr:rowOff>
        </xdr:from>
        <xdr:to>
          <xdr:col>10</xdr:col>
          <xdr:colOff>523875</xdr:colOff>
          <xdr:row>88</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3F00-00001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88</xdr:row>
          <xdr:rowOff>9525</xdr:rowOff>
        </xdr:from>
        <xdr:to>
          <xdr:col>10</xdr:col>
          <xdr:colOff>523875</xdr:colOff>
          <xdr:row>89</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3F00-00001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82</xdr:row>
          <xdr:rowOff>9525</xdr:rowOff>
        </xdr:from>
        <xdr:to>
          <xdr:col>9</xdr:col>
          <xdr:colOff>523875</xdr:colOff>
          <xdr:row>83</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3F00-00001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123</xdr:row>
          <xdr:rowOff>180975</xdr:rowOff>
        </xdr:from>
        <xdr:to>
          <xdr:col>7</xdr:col>
          <xdr:colOff>466725</xdr:colOff>
          <xdr:row>124</xdr:row>
          <xdr:rowOff>142875</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3F00-00001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116</xdr:row>
          <xdr:rowOff>152400</xdr:rowOff>
        </xdr:from>
        <xdr:to>
          <xdr:col>7</xdr:col>
          <xdr:colOff>485775</xdr:colOff>
          <xdr:row>117</xdr:row>
          <xdr:rowOff>114300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3F00-00001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114</xdr:row>
          <xdr:rowOff>180975</xdr:rowOff>
        </xdr:from>
        <xdr:to>
          <xdr:col>7</xdr:col>
          <xdr:colOff>504825</xdr:colOff>
          <xdr:row>115</xdr:row>
          <xdr:rowOff>133350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3F00-00001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111</xdr:row>
          <xdr:rowOff>171450</xdr:rowOff>
        </xdr:from>
        <xdr:to>
          <xdr:col>7</xdr:col>
          <xdr:colOff>504825</xdr:colOff>
          <xdr:row>112</xdr:row>
          <xdr:rowOff>123825</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3F00-00001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110</xdr:row>
          <xdr:rowOff>0</xdr:rowOff>
        </xdr:from>
        <xdr:to>
          <xdr:col>7</xdr:col>
          <xdr:colOff>523875</xdr:colOff>
          <xdr:row>110</xdr:row>
          <xdr:rowOff>209550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3F00-00001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125</xdr:row>
          <xdr:rowOff>161925</xdr:rowOff>
        </xdr:from>
        <xdr:to>
          <xdr:col>11</xdr:col>
          <xdr:colOff>38100</xdr:colOff>
          <xdr:row>126</xdr:row>
          <xdr:rowOff>114300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3F00-00001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459442</xdr:colOff>
      <xdr:row>1</xdr:row>
      <xdr:rowOff>179295</xdr:rowOff>
    </xdr:from>
    <xdr:to>
      <xdr:col>25</xdr:col>
      <xdr:colOff>367740</xdr:colOff>
      <xdr:row>10</xdr:row>
      <xdr:rowOff>39969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12225618" y="280148"/>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314325</xdr:colOff>
      <xdr:row>0</xdr:row>
      <xdr:rowOff>142875</xdr:rowOff>
    </xdr:from>
    <xdr:to>
      <xdr:col>10</xdr:col>
      <xdr:colOff>103717</xdr:colOff>
      <xdr:row>6</xdr:row>
      <xdr:rowOff>55033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4000-000006000000}"/>
            </a:ext>
          </a:extLst>
        </xdr:cNvPr>
        <xdr:cNvSpPr/>
      </xdr:nvSpPr>
      <xdr:spPr>
        <a:xfrm>
          <a:off x="8201025" y="1428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481542</xdr:colOff>
      <xdr:row>6</xdr:row>
      <xdr:rowOff>2116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86550" y="238125"/>
          <a:ext cx="1853142" cy="128799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660481" name="Check Box 1" descr="算定&#10;（２４時間開局）&#10;している" hidden="1">
              <a:extLst>
                <a:ext uri="{63B3BB69-23CF-44E3-9099-C40C66FF867C}">
                  <a14:compatExt spid="_x0000_s660481"/>
                </a:ext>
                <a:ext uri="{FF2B5EF4-FFF2-40B4-BE49-F238E27FC236}">
                  <a16:creationId xmlns:a16="http://schemas.microsoft.com/office/drawing/2014/main" id="{00000000-0008-0000-4200-00000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660482" name="Check Box 2" descr="算定&#10;（２４時間開局）&#10;している" hidden="1">
              <a:extLst>
                <a:ext uri="{63B3BB69-23CF-44E3-9099-C40C66FF867C}">
                  <a14:compatExt spid="_x0000_s660482"/>
                </a:ext>
                <a:ext uri="{FF2B5EF4-FFF2-40B4-BE49-F238E27FC236}">
                  <a16:creationId xmlns:a16="http://schemas.microsoft.com/office/drawing/2014/main" id="{00000000-0008-0000-4200-00000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660483" name="Check Box 3" descr="算定&#10;（２４時間開局）&#10;している" hidden="1">
              <a:extLst>
                <a:ext uri="{63B3BB69-23CF-44E3-9099-C40C66FF867C}">
                  <a14:compatExt spid="_x0000_s660483"/>
                </a:ext>
                <a:ext uri="{FF2B5EF4-FFF2-40B4-BE49-F238E27FC236}">
                  <a16:creationId xmlns:a16="http://schemas.microsoft.com/office/drawing/2014/main" id="{00000000-0008-0000-4200-00000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660484" name="Check Box 4" descr="算定&#10;（２４時間開局）&#10;している" hidden="1">
              <a:extLst>
                <a:ext uri="{63B3BB69-23CF-44E3-9099-C40C66FF867C}">
                  <a14:compatExt spid="_x0000_s660484"/>
                </a:ext>
                <a:ext uri="{FF2B5EF4-FFF2-40B4-BE49-F238E27FC236}">
                  <a16:creationId xmlns:a16="http://schemas.microsoft.com/office/drawing/2014/main" id="{00000000-0008-0000-4200-00000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660485" name="Check Box 5" descr="算定&#10;（２４時間開局）&#10;している" hidden="1">
              <a:extLst>
                <a:ext uri="{63B3BB69-23CF-44E3-9099-C40C66FF867C}">
                  <a14:compatExt spid="_x0000_s660485"/>
                </a:ext>
                <a:ext uri="{FF2B5EF4-FFF2-40B4-BE49-F238E27FC236}">
                  <a16:creationId xmlns:a16="http://schemas.microsoft.com/office/drawing/2014/main" id="{00000000-0008-0000-4200-00000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660486" name="Check Box 6" descr="算定&#10;（２４時間開局）&#10;している" hidden="1">
              <a:extLst>
                <a:ext uri="{63B3BB69-23CF-44E3-9099-C40C66FF867C}">
                  <a14:compatExt spid="_x0000_s660486"/>
                </a:ext>
                <a:ext uri="{FF2B5EF4-FFF2-40B4-BE49-F238E27FC236}">
                  <a16:creationId xmlns:a16="http://schemas.microsoft.com/office/drawing/2014/main" id="{00000000-0008-0000-4200-00000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660487" name="Check Box 7" descr="算定&#10;（２４時間開局）&#10;している" hidden="1">
              <a:extLst>
                <a:ext uri="{63B3BB69-23CF-44E3-9099-C40C66FF867C}">
                  <a14:compatExt spid="_x0000_s660487"/>
                </a:ext>
                <a:ext uri="{FF2B5EF4-FFF2-40B4-BE49-F238E27FC236}">
                  <a16:creationId xmlns:a16="http://schemas.microsoft.com/office/drawing/2014/main" id="{00000000-0008-0000-4200-00000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660488" name="Check Box 8" descr="算定&#10;（２４時間開局）&#10;している" hidden="1">
              <a:extLst>
                <a:ext uri="{63B3BB69-23CF-44E3-9099-C40C66FF867C}">
                  <a14:compatExt spid="_x0000_s660488"/>
                </a:ext>
                <a:ext uri="{FF2B5EF4-FFF2-40B4-BE49-F238E27FC236}">
                  <a16:creationId xmlns:a16="http://schemas.microsoft.com/office/drawing/2014/main" id="{00000000-0008-0000-4200-00000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660489" name="Check Box 9" descr="算定&#10;（２４時間開局）&#10;している" hidden="1">
              <a:extLst>
                <a:ext uri="{63B3BB69-23CF-44E3-9099-C40C66FF867C}">
                  <a14:compatExt spid="_x0000_s660489"/>
                </a:ext>
                <a:ext uri="{FF2B5EF4-FFF2-40B4-BE49-F238E27FC236}">
                  <a16:creationId xmlns:a16="http://schemas.microsoft.com/office/drawing/2014/main" id="{00000000-0008-0000-4200-00000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660490" name="Check Box 10" descr="算定&#10;（２４時間開局）&#10;している" hidden="1">
              <a:extLst>
                <a:ext uri="{63B3BB69-23CF-44E3-9099-C40C66FF867C}">
                  <a14:compatExt spid="_x0000_s660490"/>
                </a:ext>
                <a:ext uri="{FF2B5EF4-FFF2-40B4-BE49-F238E27FC236}">
                  <a16:creationId xmlns:a16="http://schemas.microsoft.com/office/drawing/2014/main" id="{00000000-0008-0000-4200-00000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660491" name="Check Box 11" descr="算定&#10;（２４時間開局）&#10;している" hidden="1">
              <a:extLst>
                <a:ext uri="{63B3BB69-23CF-44E3-9099-C40C66FF867C}">
                  <a14:compatExt spid="_x0000_s660491"/>
                </a:ext>
                <a:ext uri="{FF2B5EF4-FFF2-40B4-BE49-F238E27FC236}">
                  <a16:creationId xmlns:a16="http://schemas.microsoft.com/office/drawing/2014/main" id="{00000000-0008-0000-4200-00000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660492" name="Check Box 12" descr="算定&#10;（２４時間開局）&#10;している" hidden="1">
              <a:extLst>
                <a:ext uri="{63B3BB69-23CF-44E3-9099-C40C66FF867C}">
                  <a14:compatExt spid="_x0000_s660492"/>
                </a:ext>
                <a:ext uri="{FF2B5EF4-FFF2-40B4-BE49-F238E27FC236}">
                  <a16:creationId xmlns:a16="http://schemas.microsoft.com/office/drawing/2014/main" id="{00000000-0008-0000-4200-00000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660493" name="Check Box 13" descr="算定&#10;（２４時間開局）&#10;している" hidden="1">
              <a:extLst>
                <a:ext uri="{63B3BB69-23CF-44E3-9099-C40C66FF867C}">
                  <a14:compatExt spid="_x0000_s660493"/>
                </a:ext>
                <a:ext uri="{FF2B5EF4-FFF2-40B4-BE49-F238E27FC236}">
                  <a16:creationId xmlns:a16="http://schemas.microsoft.com/office/drawing/2014/main" id="{00000000-0008-0000-4200-00000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660494" name="Check Box 14" descr="算定&#10;（２４時間開局）&#10;している" hidden="1">
              <a:extLst>
                <a:ext uri="{63B3BB69-23CF-44E3-9099-C40C66FF867C}">
                  <a14:compatExt spid="_x0000_s660494"/>
                </a:ext>
                <a:ext uri="{FF2B5EF4-FFF2-40B4-BE49-F238E27FC236}">
                  <a16:creationId xmlns:a16="http://schemas.microsoft.com/office/drawing/2014/main" id="{00000000-0008-0000-4200-00000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660495" name="Check Box 15" descr="算定&#10;（２４時間開局）&#10;している" hidden="1">
              <a:extLst>
                <a:ext uri="{63B3BB69-23CF-44E3-9099-C40C66FF867C}">
                  <a14:compatExt spid="_x0000_s660495"/>
                </a:ext>
                <a:ext uri="{FF2B5EF4-FFF2-40B4-BE49-F238E27FC236}">
                  <a16:creationId xmlns:a16="http://schemas.microsoft.com/office/drawing/2014/main" id="{00000000-0008-0000-4200-00000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660496" name="Check Box 16" descr="算定&#10;（２４時間開局）&#10;している" hidden="1">
              <a:extLst>
                <a:ext uri="{63B3BB69-23CF-44E3-9099-C40C66FF867C}">
                  <a14:compatExt spid="_x0000_s660496"/>
                </a:ext>
                <a:ext uri="{FF2B5EF4-FFF2-40B4-BE49-F238E27FC236}">
                  <a16:creationId xmlns:a16="http://schemas.microsoft.com/office/drawing/2014/main" id="{00000000-0008-0000-4200-00001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660497" name="Check Box 17" descr="算定&#10;（２４時間開局）&#10;している" hidden="1">
              <a:extLst>
                <a:ext uri="{63B3BB69-23CF-44E3-9099-C40C66FF867C}">
                  <a14:compatExt spid="_x0000_s660497"/>
                </a:ext>
                <a:ext uri="{FF2B5EF4-FFF2-40B4-BE49-F238E27FC236}">
                  <a16:creationId xmlns:a16="http://schemas.microsoft.com/office/drawing/2014/main" id="{00000000-0008-0000-4200-00001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660498" name="Check Box 18" descr="算定&#10;（２４時間開局）&#10;している" hidden="1">
              <a:extLst>
                <a:ext uri="{63B3BB69-23CF-44E3-9099-C40C66FF867C}">
                  <a14:compatExt spid="_x0000_s660498"/>
                </a:ext>
                <a:ext uri="{FF2B5EF4-FFF2-40B4-BE49-F238E27FC236}">
                  <a16:creationId xmlns:a16="http://schemas.microsoft.com/office/drawing/2014/main" id="{00000000-0008-0000-4200-00001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660499" name="Check Box 19" descr="算定&#10;（２４時間開局）&#10;している" hidden="1">
              <a:extLst>
                <a:ext uri="{63B3BB69-23CF-44E3-9099-C40C66FF867C}">
                  <a14:compatExt spid="_x0000_s660499"/>
                </a:ext>
                <a:ext uri="{FF2B5EF4-FFF2-40B4-BE49-F238E27FC236}">
                  <a16:creationId xmlns:a16="http://schemas.microsoft.com/office/drawing/2014/main" id="{00000000-0008-0000-4200-00001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660500" name="Check Box 20" descr="算定&#10;（２４時間開局）&#10;している" hidden="1">
              <a:extLst>
                <a:ext uri="{63B3BB69-23CF-44E3-9099-C40C66FF867C}">
                  <a14:compatExt spid="_x0000_s660500"/>
                </a:ext>
                <a:ext uri="{FF2B5EF4-FFF2-40B4-BE49-F238E27FC236}">
                  <a16:creationId xmlns:a16="http://schemas.microsoft.com/office/drawing/2014/main" id="{00000000-0008-0000-4200-00001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660501" name="Check Box 21" descr="算定&#10;（２４時間開局）&#10;している" hidden="1">
              <a:extLst>
                <a:ext uri="{63B3BB69-23CF-44E3-9099-C40C66FF867C}">
                  <a14:compatExt spid="_x0000_s660501"/>
                </a:ext>
                <a:ext uri="{FF2B5EF4-FFF2-40B4-BE49-F238E27FC236}">
                  <a16:creationId xmlns:a16="http://schemas.microsoft.com/office/drawing/2014/main" id="{00000000-0008-0000-4200-00001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660502" name="Check Box 22" descr="算定&#10;（２４時間開局）&#10;している" hidden="1">
              <a:extLst>
                <a:ext uri="{63B3BB69-23CF-44E3-9099-C40C66FF867C}">
                  <a14:compatExt spid="_x0000_s660502"/>
                </a:ext>
                <a:ext uri="{FF2B5EF4-FFF2-40B4-BE49-F238E27FC236}">
                  <a16:creationId xmlns:a16="http://schemas.microsoft.com/office/drawing/2014/main" id="{00000000-0008-0000-4200-00001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660503" name="Check Box 23" descr="算定&#10;（２４時間開局）&#10;している" hidden="1">
              <a:extLst>
                <a:ext uri="{63B3BB69-23CF-44E3-9099-C40C66FF867C}">
                  <a14:compatExt spid="_x0000_s660503"/>
                </a:ext>
                <a:ext uri="{FF2B5EF4-FFF2-40B4-BE49-F238E27FC236}">
                  <a16:creationId xmlns:a16="http://schemas.microsoft.com/office/drawing/2014/main" id="{00000000-0008-0000-4200-00001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660504" name="Check Box 24" descr="算定&#10;（２４時間開局）&#10;している" hidden="1">
              <a:extLst>
                <a:ext uri="{63B3BB69-23CF-44E3-9099-C40C66FF867C}">
                  <a14:compatExt spid="_x0000_s660504"/>
                </a:ext>
                <a:ext uri="{FF2B5EF4-FFF2-40B4-BE49-F238E27FC236}">
                  <a16:creationId xmlns:a16="http://schemas.microsoft.com/office/drawing/2014/main" id="{00000000-0008-0000-4200-00001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660505" name="Check Box 25" descr="算定&#10;（２４時間開局）&#10;している" hidden="1">
              <a:extLst>
                <a:ext uri="{63B3BB69-23CF-44E3-9099-C40C66FF867C}">
                  <a14:compatExt spid="_x0000_s660505"/>
                </a:ext>
                <a:ext uri="{FF2B5EF4-FFF2-40B4-BE49-F238E27FC236}">
                  <a16:creationId xmlns:a16="http://schemas.microsoft.com/office/drawing/2014/main" id="{00000000-0008-0000-4200-00001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660506" name="Check Box 26" descr="算定&#10;（２４時間開局）&#10;している" hidden="1">
              <a:extLst>
                <a:ext uri="{63B3BB69-23CF-44E3-9099-C40C66FF867C}">
                  <a14:compatExt spid="_x0000_s660506"/>
                </a:ext>
                <a:ext uri="{FF2B5EF4-FFF2-40B4-BE49-F238E27FC236}">
                  <a16:creationId xmlns:a16="http://schemas.microsoft.com/office/drawing/2014/main" id="{00000000-0008-0000-4200-00001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660507" name="Check Box 27" descr="算定&#10;（２４時間開局）&#10;している" hidden="1">
              <a:extLst>
                <a:ext uri="{63B3BB69-23CF-44E3-9099-C40C66FF867C}">
                  <a14:compatExt spid="_x0000_s660507"/>
                </a:ext>
                <a:ext uri="{FF2B5EF4-FFF2-40B4-BE49-F238E27FC236}">
                  <a16:creationId xmlns:a16="http://schemas.microsoft.com/office/drawing/2014/main" id="{00000000-0008-0000-4200-00001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660508" name="Check Box 28" descr="算定&#10;（２４時間開局）&#10;している" hidden="1">
              <a:extLst>
                <a:ext uri="{63B3BB69-23CF-44E3-9099-C40C66FF867C}">
                  <a14:compatExt spid="_x0000_s660508"/>
                </a:ext>
                <a:ext uri="{FF2B5EF4-FFF2-40B4-BE49-F238E27FC236}">
                  <a16:creationId xmlns:a16="http://schemas.microsoft.com/office/drawing/2014/main" id="{00000000-0008-0000-4200-00001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660509" name="Check Box 29" descr="算定&#10;（２４時間開局）&#10;している" hidden="1">
              <a:extLst>
                <a:ext uri="{63B3BB69-23CF-44E3-9099-C40C66FF867C}">
                  <a14:compatExt spid="_x0000_s660509"/>
                </a:ext>
                <a:ext uri="{FF2B5EF4-FFF2-40B4-BE49-F238E27FC236}">
                  <a16:creationId xmlns:a16="http://schemas.microsoft.com/office/drawing/2014/main" id="{00000000-0008-0000-4200-00001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660510" name="Check Box 30" descr="算定&#10;（２４時間開局）&#10;している" hidden="1">
              <a:extLst>
                <a:ext uri="{63B3BB69-23CF-44E3-9099-C40C66FF867C}">
                  <a14:compatExt spid="_x0000_s660510"/>
                </a:ext>
                <a:ext uri="{FF2B5EF4-FFF2-40B4-BE49-F238E27FC236}">
                  <a16:creationId xmlns:a16="http://schemas.microsoft.com/office/drawing/2014/main" id="{00000000-0008-0000-4200-00001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660511" name="Check Box 31" descr="算定&#10;（２４時間開局）&#10;している" hidden="1">
              <a:extLst>
                <a:ext uri="{63B3BB69-23CF-44E3-9099-C40C66FF867C}">
                  <a14:compatExt spid="_x0000_s660511"/>
                </a:ext>
                <a:ext uri="{FF2B5EF4-FFF2-40B4-BE49-F238E27FC236}">
                  <a16:creationId xmlns:a16="http://schemas.microsoft.com/office/drawing/2014/main" id="{00000000-0008-0000-4200-00001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660512" name="Check Box 32" descr="算定&#10;（２４時間開局）&#10;している" hidden="1">
              <a:extLst>
                <a:ext uri="{63B3BB69-23CF-44E3-9099-C40C66FF867C}">
                  <a14:compatExt spid="_x0000_s660512"/>
                </a:ext>
                <a:ext uri="{FF2B5EF4-FFF2-40B4-BE49-F238E27FC236}">
                  <a16:creationId xmlns:a16="http://schemas.microsoft.com/office/drawing/2014/main" id="{00000000-0008-0000-4200-00002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660513" name="Check Box 33" descr="算定&#10;（２４時間開局）&#10;している" hidden="1">
              <a:extLst>
                <a:ext uri="{63B3BB69-23CF-44E3-9099-C40C66FF867C}">
                  <a14:compatExt spid="_x0000_s660513"/>
                </a:ext>
                <a:ext uri="{FF2B5EF4-FFF2-40B4-BE49-F238E27FC236}">
                  <a16:creationId xmlns:a16="http://schemas.microsoft.com/office/drawing/2014/main" id="{00000000-0008-0000-4200-00002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660514" name="Check Box 34" descr="算定&#10;（２４時間開局）&#10;している" hidden="1">
              <a:extLst>
                <a:ext uri="{63B3BB69-23CF-44E3-9099-C40C66FF867C}">
                  <a14:compatExt spid="_x0000_s660514"/>
                </a:ext>
                <a:ext uri="{FF2B5EF4-FFF2-40B4-BE49-F238E27FC236}">
                  <a16:creationId xmlns:a16="http://schemas.microsoft.com/office/drawing/2014/main" id="{00000000-0008-0000-4200-00002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660515" name="Check Box 35" descr="算定&#10;（２４時間開局）&#10;している" hidden="1">
              <a:extLst>
                <a:ext uri="{63B3BB69-23CF-44E3-9099-C40C66FF867C}">
                  <a14:compatExt spid="_x0000_s660515"/>
                </a:ext>
                <a:ext uri="{FF2B5EF4-FFF2-40B4-BE49-F238E27FC236}">
                  <a16:creationId xmlns:a16="http://schemas.microsoft.com/office/drawing/2014/main" id="{00000000-0008-0000-4200-00002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660516" name="Check Box 36" descr="算定&#10;（２４時間開局）&#10;している" hidden="1">
              <a:extLst>
                <a:ext uri="{63B3BB69-23CF-44E3-9099-C40C66FF867C}">
                  <a14:compatExt spid="_x0000_s660516"/>
                </a:ext>
                <a:ext uri="{FF2B5EF4-FFF2-40B4-BE49-F238E27FC236}">
                  <a16:creationId xmlns:a16="http://schemas.microsoft.com/office/drawing/2014/main" id="{00000000-0008-0000-4200-00002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660517" name="Check Box 37" descr="算定&#10;（２４時間開局）&#10;している" hidden="1">
              <a:extLst>
                <a:ext uri="{63B3BB69-23CF-44E3-9099-C40C66FF867C}">
                  <a14:compatExt spid="_x0000_s660517"/>
                </a:ext>
                <a:ext uri="{FF2B5EF4-FFF2-40B4-BE49-F238E27FC236}">
                  <a16:creationId xmlns:a16="http://schemas.microsoft.com/office/drawing/2014/main" id="{00000000-0008-0000-4200-00002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660518" name="Check Box 38" descr="算定&#10;（２４時間開局）&#10;している" hidden="1">
              <a:extLst>
                <a:ext uri="{63B3BB69-23CF-44E3-9099-C40C66FF867C}">
                  <a14:compatExt spid="_x0000_s660518"/>
                </a:ext>
                <a:ext uri="{FF2B5EF4-FFF2-40B4-BE49-F238E27FC236}">
                  <a16:creationId xmlns:a16="http://schemas.microsoft.com/office/drawing/2014/main" id="{00000000-0008-0000-4200-00002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152400</xdr:colOff>
      <xdr:row>1</xdr:row>
      <xdr:rowOff>19050</xdr:rowOff>
    </xdr:from>
    <xdr:to>
      <xdr:col>15</xdr:col>
      <xdr:colOff>341671</xdr:colOff>
      <xdr:row>6</xdr:row>
      <xdr:rowOff>194904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05775" y="2571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7</xdr:row>
          <xdr:rowOff>0</xdr:rowOff>
        </xdr:from>
        <xdr:to>
          <xdr:col>13</xdr:col>
          <xdr:colOff>304800</xdr:colOff>
          <xdr:row>8</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4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xdr:row>
          <xdr:rowOff>0</xdr:rowOff>
        </xdr:from>
        <xdr:to>
          <xdr:col>13</xdr:col>
          <xdr:colOff>304800</xdr:colOff>
          <xdr:row>9</xdr:row>
          <xdr:rowOff>9525</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4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xdr:row>
          <xdr:rowOff>0</xdr:rowOff>
        </xdr:from>
        <xdr:to>
          <xdr:col>13</xdr:col>
          <xdr:colOff>304800</xdr:colOff>
          <xdr:row>10</xdr:row>
          <xdr:rowOff>9525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4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xdr:row>
          <xdr:rowOff>0</xdr:rowOff>
        </xdr:from>
        <xdr:to>
          <xdr:col>13</xdr:col>
          <xdr:colOff>304800</xdr:colOff>
          <xdr:row>11</xdr:row>
          <xdr:rowOff>9525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4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11</xdr:row>
          <xdr:rowOff>0</xdr:rowOff>
        </xdr:from>
        <xdr:to>
          <xdr:col>13</xdr:col>
          <xdr:colOff>304800</xdr:colOff>
          <xdr:row>12</xdr:row>
          <xdr:rowOff>9525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4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12</xdr:row>
          <xdr:rowOff>0</xdr:rowOff>
        </xdr:from>
        <xdr:to>
          <xdr:col>13</xdr:col>
          <xdr:colOff>304800</xdr:colOff>
          <xdr:row>13</xdr:row>
          <xdr:rowOff>9525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4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13</xdr:row>
          <xdr:rowOff>0</xdr:rowOff>
        </xdr:from>
        <xdr:to>
          <xdr:col>13</xdr:col>
          <xdr:colOff>304800</xdr:colOff>
          <xdr:row>14</xdr:row>
          <xdr:rowOff>9525</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4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14</xdr:row>
          <xdr:rowOff>0</xdr:rowOff>
        </xdr:from>
        <xdr:to>
          <xdr:col>13</xdr:col>
          <xdr:colOff>304800</xdr:colOff>
          <xdr:row>15</xdr:row>
          <xdr:rowOff>9525</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4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15</xdr:row>
          <xdr:rowOff>0</xdr:rowOff>
        </xdr:from>
        <xdr:to>
          <xdr:col>13</xdr:col>
          <xdr:colOff>304800</xdr:colOff>
          <xdr:row>16</xdr:row>
          <xdr:rowOff>9525</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4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16</xdr:row>
          <xdr:rowOff>0</xdr:rowOff>
        </xdr:from>
        <xdr:to>
          <xdr:col>13</xdr:col>
          <xdr:colOff>304800</xdr:colOff>
          <xdr:row>17</xdr:row>
          <xdr:rowOff>9525</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4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0</xdr:rowOff>
        </xdr:from>
        <xdr:to>
          <xdr:col>13</xdr:col>
          <xdr:colOff>304800</xdr:colOff>
          <xdr:row>18</xdr:row>
          <xdr:rowOff>9525</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4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0</xdr:rowOff>
        </xdr:from>
        <xdr:to>
          <xdr:col>13</xdr:col>
          <xdr:colOff>304800</xdr:colOff>
          <xdr:row>19</xdr:row>
          <xdr:rowOff>9525</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4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0</xdr:rowOff>
        </xdr:from>
        <xdr:to>
          <xdr:col>13</xdr:col>
          <xdr:colOff>304800</xdr:colOff>
          <xdr:row>20</xdr:row>
          <xdr:rowOff>9525</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4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0</xdr:rowOff>
        </xdr:from>
        <xdr:to>
          <xdr:col>13</xdr:col>
          <xdr:colOff>304800</xdr:colOff>
          <xdr:row>21</xdr:row>
          <xdr:rowOff>9525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4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0</xdr:rowOff>
        </xdr:from>
        <xdr:to>
          <xdr:col>13</xdr:col>
          <xdr:colOff>304800</xdr:colOff>
          <xdr:row>22</xdr:row>
          <xdr:rowOff>9525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4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22</xdr:row>
          <xdr:rowOff>0</xdr:rowOff>
        </xdr:from>
        <xdr:to>
          <xdr:col>13</xdr:col>
          <xdr:colOff>304800</xdr:colOff>
          <xdr:row>23</xdr:row>
          <xdr:rowOff>9525</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4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23</xdr:row>
          <xdr:rowOff>0</xdr:rowOff>
        </xdr:from>
        <xdr:to>
          <xdr:col>13</xdr:col>
          <xdr:colOff>304800</xdr:colOff>
          <xdr:row>24</xdr:row>
          <xdr:rowOff>9525</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4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25</xdr:row>
          <xdr:rowOff>0</xdr:rowOff>
        </xdr:from>
        <xdr:to>
          <xdr:col>13</xdr:col>
          <xdr:colOff>304800</xdr:colOff>
          <xdr:row>26</xdr:row>
          <xdr:rowOff>9525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4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0</xdr:rowOff>
        </xdr:from>
        <xdr:to>
          <xdr:col>13</xdr:col>
          <xdr:colOff>304800</xdr:colOff>
          <xdr:row>27</xdr:row>
          <xdr:rowOff>9525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4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28</xdr:row>
          <xdr:rowOff>0</xdr:rowOff>
        </xdr:from>
        <xdr:to>
          <xdr:col>13</xdr:col>
          <xdr:colOff>304800</xdr:colOff>
          <xdr:row>29</xdr:row>
          <xdr:rowOff>9525</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4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0</xdr:rowOff>
        </xdr:from>
        <xdr:to>
          <xdr:col>1</xdr:col>
          <xdr:colOff>304800</xdr:colOff>
          <xdr:row>31</xdr:row>
          <xdr:rowOff>9525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4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0</xdr:rowOff>
        </xdr:from>
        <xdr:to>
          <xdr:col>1</xdr:col>
          <xdr:colOff>304800</xdr:colOff>
          <xdr:row>32</xdr:row>
          <xdr:rowOff>9525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43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0</xdr:rowOff>
        </xdr:from>
        <xdr:to>
          <xdr:col>1</xdr:col>
          <xdr:colOff>304800</xdr:colOff>
          <xdr:row>33</xdr:row>
          <xdr:rowOff>9525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43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33</xdr:row>
          <xdr:rowOff>0</xdr:rowOff>
        </xdr:from>
        <xdr:to>
          <xdr:col>1</xdr:col>
          <xdr:colOff>304800</xdr:colOff>
          <xdr:row>34</xdr:row>
          <xdr:rowOff>9525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43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0</xdr:rowOff>
        </xdr:from>
        <xdr:to>
          <xdr:col>6</xdr:col>
          <xdr:colOff>304800</xdr:colOff>
          <xdr:row>44</xdr:row>
          <xdr:rowOff>9525</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43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44</xdr:row>
          <xdr:rowOff>0</xdr:rowOff>
        </xdr:from>
        <xdr:to>
          <xdr:col>6</xdr:col>
          <xdr:colOff>304800</xdr:colOff>
          <xdr:row>45</xdr:row>
          <xdr:rowOff>9525</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43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45</xdr:row>
          <xdr:rowOff>0</xdr:rowOff>
        </xdr:from>
        <xdr:to>
          <xdr:col>6</xdr:col>
          <xdr:colOff>304800</xdr:colOff>
          <xdr:row>46</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43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46</xdr:row>
          <xdr:rowOff>0</xdr:rowOff>
        </xdr:from>
        <xdr:to>
          <xdr:col>6</xdr:col>
          <xdr:colOff>304800</xdr:colOff>
          <xdr:row>47</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43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47</xdr:row>
          <xdr:rowOff>0</xdr:rowOff>
        </xdr:from>
        <xdr:to>
          <xdr:col>6</xdr:col>
          <xdr:colOff>304800</xdr:colOff>
          <xdr:row>48</xdr:row>
          <xdr:rowOff>9525</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43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48</xdr:row>
          <xdr:rowOff>0</xdr:rowOff>
        </xdr:from>
        <xdr:to>
          <xdr:col>6</xdr:col>
          <xdr:colOff>304800</xdr:colOff>
          <xdr:row>49</xdr:row>
          <xdr:rowOff>9525</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43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49</xdr:row>
          <xdr:rowOff>0</xdr:rowOff>
        </xdr:from>
        <xdr:to>
          <xdr:col>6</xdr:col>
          <xdr:colOff>304800</xdr:colOff>
          <xdr:row>50</xdr:row>
          <xdr:rowOff>9525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43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50</xdr:row>
          <xdr:rowOff>0</xdr:rowOff>
        </xdr:from>
        <xdr:to>
          <xdr:col>6</xdr:col>
          <xdr:colOff>304800</xdr:colOff>
          <xdr:row>51</xdr:row>
          <xdr:rowOff>9525</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43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51</xdr:row>
          <xdr:rowOff>0</xdr:rowOff>
        </xdr:from>
        <xdr:to>
          <xdr:col>6</xdr:col>
          <xdr:colOff>304800</xdr:colOff>
          <xdr:row>52</xdr:row>
          <xdr:rowOff>9525</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43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52</xdr:row>
          <xdr:rowOff>0</xdr:rowOff>
        </xdr:from>
        <xdr:to>
          <xdr:col>6</xdr:col>
          <xdr:colOff>304800</xdr:colOff>
          <xdr:row>53</xdr:row>
          <xdr:rowOff>9525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43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53</xdr:row>
          <xdr:rowOff>0</xdr:rowOff>
        </xdr:from>
        <xdr:to>
          <xdr:col>6</xdr:col>
          <xdr:colOff>304800</xdr:colOff>
          <xdr:row>54</xdr:row>
          <xdr:rowOff>9525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43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54</xdr:row>
          <xdr:rowOff>0</xdr:rowOff>
        </xdr:from>
        <xdr:to>
          <xdr:col>6</xdr:col>
          <xdr:colOff>304800</xdr:colOff>
          <xdr:row>55</xdr:row>
          <xdr:rowOff>9525</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43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55</xdr:row>
          <xdr:rowOff>0</xdr:rowOff>
        </xdr:from>
        <xdr:to>
          <xdr:col>6</xdr:col>
          <xdr:colOff>304800</xdr:colOff>
          <xdr:row>56</xdr:row>
          <xdr:rowOff>9525</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43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56</xdr:row>
          <xdr:rowOff>0</xdr:rowOff>
        </xdr:from>
        <xdr:to>
          <xdr:col>6</xdr:col>
          <xdr:colOff>304800</xdr:colOff>
          <xdr:row>57</xdr:row>
          <xdr:rowOff>9525</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43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57</xdr:row>
          <xdr:rowOff>0</xdr:rowOff>
        </xdr:from>
        <xdr:to>
          <xdr:col>6</xdr:col>
          <xdr:colOff>304800</xdr:colOff>
          <xdr:row>58</xdr:row>
          <xdr:rowOff>9525</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43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58</xdr:row>
          <xdr:rowOff>0</xdr:rowOff>
        </xdr:from>
        <xdr:to>
          <xdr:col>6</xdr:col>
          <xdr:colOff>304800</xdr:colOff>
          <xdr:row>59</xdr:row>
          <xdr:rowOff>9525</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43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59</xdr:row>
          <xdr:rowOff>0</xdr:rowOff>
        </xdr:from>
        <xdr:to>
          <xdr:col>6</xdr:col>
          <xdr:colOff>304800</xdr:colOff>
          <xdr:row>60</xdr:row>
          <xdr:rowOff>9525</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43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60</xdr:row>
          <xdr:rowOff>0</xdr:rowOff>
        </xdr:from>
        <xdr:to>
          <xdr:col>6</xdr:col>
          <xdr:colOff>304800</xdr:colOff>
          <xdr:row>61</xdr:row>
          <xdr:rowOff>9525</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43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61</xdr:row>
          <xdr:rowOff>0</xdr:rowOff>
        </xdr:from>
        <xdr:to>
          <xdr:col>6</xdr:col>
          <xdr:colOff>304800</xdr:colOff>
          <xdr:row>62</xdr:row>
          <xdr:rowOff>9525</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43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62</xdr:row>
          <xdr:rowOff>0</xdr:rowOff>
        </xdr:from>
        <xdr:to>
          <xdr:col>6</xdr:col>
          <xdr:colOff>304800</xdr:colOff>
          <xdr:row>63</xdr:row>
          <xdr:rowOff>9525</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43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9525</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43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47</xdr:row>
          <xdr:rowOff>0</xdr:rowOff>
        </xdr:from>
        <xdr:to>
          <xdr:col>1</xdr:col>
          <xdr:colOff>304800</xdr:colOff>
          <xdr:row>48</xdr:row>
          <xdr:rowOff>9525</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43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0</xdr:rowOff>
        </xdr:from>
        <xdr:to>
          <xdr:col>1</xdr:col>
          <xdr:colOff>304800</xdr:colOff>
          <xdr:row>52</xdr:row>
          <xdr:rowOff>9525</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43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xdr:row>
          <xdr:rowOff>0</xdr:rowOff>
        </xdr:from>
        <xdr:to>
          <xdr:col>1</xdr:col>
          <xdr:colOff>304800</xdr:colOff>
          <xdr:row>56</xdr:row>
          <xdr:rowOff>9525</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43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0</xdr:rowOff>
        </xdr:from>
        <xdr:to>
          <xdr:col>1</xdr:col>
          <xdr:colOff>304800</xdr:colOff>
          <xdr:row>60</xdr:row>
          <xdr:rowOff>9525</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43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43</xdr:row>
          <xdr:rowOff>0</xdr:rowOff>
        </xdr:from>
        <xdr:to>
          <xdr:col>10</xdr:col>
          <xdr:colOff>304800</xdr:colOff>
          <xdr:row>44</xdr:row>
          <xdr:rowOff>9525</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43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44</xdr:row>
          <xdr:rowOff>0</xdr:rowOff>
        </xdr:from>
        <xdr:to>
          <xdr:col>10</xdr:col>
          <xdr:colOff>304800</xdr:colOff>
          <xdr:row>45</xdr:row>
          <xdr:rowOff>9525</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43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45</xdr:row>
          <xdr:rowOff>0</xdr:rowOff>
        </xdr:from>
        <xdr:to>
          <xdr:col>10</xdr:col>
          <xdr:colOff>304800</xdr:colOff>
          <xdr:row>46</xdr:row>
          <xdr:rowOff>9525</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43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47</xdr:row>
          <xdr:rowOff>0</xdr:rowOff>
        </xdr:from>
        <xdr:to>
          <xdr:col>10</xdr:col>
          <xdr:colOff>304800</xdr:colOff>
          <xdr:row>48</xdr:row>
          <xdr:rowOff>9525</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43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48</xdr:row>
          <xdr:rowOff>0</xdr:rowOff>
        </xdr:from>
        <xdr:to>
          <xdr:col>10</xdr:col>
          <xdr:colOff>304800</xdr:colOff>
          <xdr:row>49</xdr:row>
          <xdr:rowOff>9525</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43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49</xdr:row>
          <xdr:rowOff>0</xdr:rowOff>
        </xdr:from>
        <xdr:to>
          <xdr:col>10</xdr:col>
          <xdr:colOff>304800</xdr:colOff>
          <xdr:row>50</xdr:row>
          <xdr:rowOff>9525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43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51</xdr:row>
          <xdr:rowOff>0</xdr:rowOff>
        </xdr:from>
        <xdr:to>
          <xdr:col>10</xdr:col>
          <xdr:colOff>304800</xdr:colOff>
          <xdr:row>52</xdr:row>
          <xdr:rowOff>9525</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43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52</xdr:row>
          <xdr:rowOff>0</xdr:rowOff>
        </xdr:from>
        <xdr:to>
          <xdr:col>10</xdr:col>
          <xdr:colOff>304800</xdr:colOff>
          <xdr:row>53</xdr:row>
          <xdr:rowOff>9525</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43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xdr:row>
          <xdr:rowOff>0</xdr:rowOff>
        </xdr:from>
        <xdr:to>
          <xdr:col>10</xdr:col>
          <xdr:colOff>304800</xdr:colOff>
          <xdr:row>54</xdr:row>
          <xdr:rowOff>9525</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43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55</xdr:row>
          <xdr:rowOff>0</xdr:rowOff>
        </xdr:from>
        <xdr:to>
          <xdr:col>10</xdr:col>
          <xdr:colOff>304800</xdr:colOff>
          <xdr:row>56</xdr:row>
          <xdr:rowOff>9525</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43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0</xdr:rowOff>
        </xdr:from>
        <xdr:to>
          <xdr:col>10</xdr:col>
          <xdr:colOff>304800</xdr:colOff>
          <xdr:row>57</xdr:row>
          <xdr:rowOff>9525</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43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0</xdr:rowOff>
        </xdr:from>
        <xdr:to>
          <xdr:col>10</xdr:col>
          <xdr:colOff>304800</xdr:colOff>
          <xdr:row>58</xdr:row>
          <xdr:rowOff>9525</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43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59</xdr:row>
          <xdr:rowOff>0</xdr:rowOff>
        </xdr:from>
        <xdr:to>
          <xdr:col>10</xdr:col>
          <xdr:colOff>304800</xdr:colOff>
          <xdr:row>60</xdr:row>
          <xdr:rowOff>9525</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43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60</xdr:row>
          <xdr:rowOff>0</xdr:rowOff>
        </xdr:from>
        <xdr:to>
          <xdr:col>10</xdr:col>
          <xdr:colOff>304800</xdr:colOff>
          <xdr:row>61</xdr:row>
          <xdr:rowOff>9525</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43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0</xdr:rowOff>
        </xdr:from>
        <xdr:to>
          <xdr:col>10</xdr:col>
          <xdr:colOff>304800</xdr:colOff>
          <xdr:row>62</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43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43</xdr:row>
          <xdr:rowOff>0</xdr:rowOff>
        </xdr:from>
        <xdr:to>
          <xdr:col>14</xdr:col>
          <xdr:colOff>304800</xdr:colOff>
          <xdr:row>44</xdr:row>
          <xdr:rowOff>9525</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43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44</xdr:row>
          <xdr:rowOff>0</xdr:rowOff>
        </xdr:from>
        <xdr:to>
          <xdr:col>14</xdr:col>
          <xdr:colOff>304800</xdr:colOff>
          <xdr:row>45</xdr:row>
          <xdr:rowOff>9525</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43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45</xdr:row>
          <xdr:rowOff>0</xdr:rowOff>
        </xdr:from>
        <xdr:to>
          <xdr:col>14</xdr:col>
          <xdr:colOff>304800</xdr:colOff>
          <xdr:row>46</xdr:row>
          <xdr:rowOff>9525</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43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46</xdr:row>
          <xdr:rowOff>0</xdr:rowOff>
        </xdr:from>
        <xdr:to>
          <xdr:col>14</xdr:col>
          <xdr:colOff>304800</xdr:colOff>
          <xdr:row>47</xdr:row>
          <xdr:rowOff>9525</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43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45</xdr:row>
          <xdr:rowOff>0</xdr:rowOff>
        </xdr:from>
        <xdr:to>
          <xdr:col>18</xdr:col>
          <xdr:colOff>19050</xdr:colOff>
          <xdr:row>46</xdr:row>
          <xdr:rowOff>9525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43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47</xdr:row>
          <xdr:rowOff>0</xdr:rowOff>
        </xdr:from>
        <xdr:to>
          <xdr:col>14</xdr:col>
          <xdr:colOff>304800</xdr:colOff>
          <xdr:row>48</xdr:row>
          <xdr:rowOff>9525</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43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48</xdr:row>
          <xdr:rowOff>0</xdr:rowOff>
        </xdr:from>
        <xdr:to>
          <xdr:col>14</xdr:col>
          <xdr:colOff>304800</xdr:colOff>
          <xdr:row>49</xdr:row>
          <xdr:rowOff>9525</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43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49</xdr:row>
          <xdr:rowOff>0</xdr:rowOff>
        </xdr:from>
        <xdr:to>
          <xdr:col>14</xdr:col>
          <xdr:colOff>304800</xdr:colOff>
          <xdr:row>50</xdr:row>
          <xdr:rowOff>9525</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43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50</xdr:row>
          <xdr:rowOff>0</xdr:rowOff>
        </xdr:from>
        <xdr:to>
          <xdr:col>14</xdr:col>
          <xdr:colOff>304800</xdr:colOff>
          <xdr:row>51</xdr:row>
          <xdr:rowOff>9525</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43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49</xdr:row>
          <xdr:rowOff>0</xdr:rowOff>
        </xdr:from>
        <xdr:to>
          <xdr:col>18</xdr:col>
          <xdr:colOff>19050</xdr:colOff>
          <xdr:row>50</xdr:row>
          <xdr:rowOff>9525</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43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0</xdr:rowOff>
        </xdr:from>
        <xdr:to>
          <xdr:col>14</xdr:col>
          <xdr:colOff>304800</xdr:colOff>
          <xdr:row>52</xdr:row>
          <xdr:rowOff>9525</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43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0</xdr:rowOff>
        </xdr:from>
        <xdr:to>
          <xdr:col>14</xdr:col>
          <xdr:colOff>304800</xdr:colOff>
          <xdr:row>53</xdr:row>
          <xdr:rowOff>9525</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43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0</xdr:rowOff>
        </xdr:from>
        <xdr:to>
          <xdr:col>14</xdr:col>
          <xdr:colOff>304800</xdr:colOff>
          <xdr:row>54</xdr:row>
          <xdr:rowOff>9525</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43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0</xdr:rowOff>
        </xdr:from>
        <xdr:to>
          <xdr:col>14</xdr:col>
          <xdr:colOff>304800</xdr:colOff>
          <xdr:row>55</xdr:row>
          <xdr:rowOff>9525</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43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53</xdr:row>
          <xdr:rowOff>0</xdr:rowOff>
        </xdr:from>
        <xdr:to>
          <xdr:col>18</xdr:col>
          <xdr:colOff>19050</xdr:colOff>
          <xdr:row>54</xdr:row>
          <xdr:rowOff>9525</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43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0</xdr:rowOff>
        </xdr:from>
        <xdr:to>
          <xdr:col>14</xdr:col>
          <xdr:colOff>304800</xdr:colOff>
          <xdr:row>56</xdr:row>
          <xdr:rowOff>9525</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43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0</xdr:rowOff>
        </xdr:from>
        <xdr:to>
          <xdr:col>14</xdr:col>
          <xdr:colOff>304800</xdr:colOff>
          <xdr:row>57</xdr:row>
          <xdr:rowOff>9525</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43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57</xdr:row>
          <xdr:rowOff>0</xdr:rowOff>
        </xdr:from>
        <xdr:to>
          <xdr:col>14</xdr:col>
          <xdr:colOff>304800</xdr:colOff>
          <xdr:row>58</xdr:row>
          <xdr:rowOff>9525</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43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58</xdr:row>
          <xdr:rowOff>0</xdr:rowOff>
        </xdr:from>
        <xdr:to>
          <xdr:col>14</xdr:col>
          <xdr:colOff>304800</xdr:colOff>
          <xdr:row>59</xdr:row>
          <xdr:rowOff>9525</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43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0</xdr:rowOff>
        </xdr:from>
        <xdr:to>
          <xdr:col>18</xdr:col>
          <xdr:colOff>19050</xdr:colOff>
          <xdr:row>58</xdr:row>
          <xdr:rowOff>9525</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43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59</xdr:row>
          <xdr:rowOff>0</xdr:rowOff>
        </xdr:from>
        <xdr:to>
          <xdr:col>14</xdr:col>
          <xdr:colOff>304800</xdr:colOff>
          <xdr:row>60</xdr:row>
          <xdr:rowOff>9525</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43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60</xdr:row>
          <xdr:rowOff>0</xdr:rowOff>
        </xdr:from>
        <xdr:to>
          <xdr:col>14</xdr:col>
          <xdr:colOff>304800</xdr:colOff>
          <xdr:row>61</xdr:row>
          <xdr:rowOff>9525</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43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61</xdr:row>
          <xdr:rowOff>0</xdr:rowOff>
        </xdr:from>
        <xdr:to>
          <xdr:col>14</xdr:col>
          <xdr:colOff>304800</xdr:colOff>
          <xdr:row>62</xdr:row>
          <xdr:rowOff>9525</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43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62</xdr:row>
          <xdr:rowOff>0</xdr:rowOff>
        </xdr:from>
        <xdr:to>
          <xdr:col>14</xdr:col>
          <xdr:colOff>304800</xdr:colOff>
          <xdr:row>63</xdr:row>
          <xdr:rowOff>9525</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43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61</xdr:row>
          <xdr:rowOff>0</xdr:rowOff>
        </xdr:from>
        <xdr:to>
          <xdr:col>18</xdr:col>
          <xdr:colOff>19050</xdr:colOff>
          <xdr:row>62</xdr:row>
          <xdr:rowOff>9525</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43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63</xdr:row>
          <xdr:rowOff>0</xdr:rowOff>
        </xdr:from>
        <xdr:to>
          <xdr:col>14</xdr:col>
          <xdr:colOff>304800</xdr:colOff>
          <xdr:row>64</xdr:row>
          <xdr:rowOff>9525</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43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64</xdr:row>
          <xdr:rowOff>0</xdr:rowOff>
        </xdr:from>
        <xdr:to>
          <xdr:col>14</xdr:col>
          <xdr:colOff>304800</xdr:colOff>
          <xdr:row>65</xdr:row>
          <xdr:rowOff>9525</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43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65</xdr:row>
          <xdr:rowOff>0</xdr:rowOff>
        </xdr:from>
        <xdr:to>
          <xdr:col>14</xdr:col>
          <xdr:colOff>304800</xdr:colOff>
          <xdr:row>66</xdr:row>
          <xdr:rowOff>9525</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43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66</xdr:row>
          <xdr:rowOff>0</xdr:rowOff>
        </xdr:from>
        <xdr:to>
          <xdr:col>14</xdr:col>
          <xdr:colOff>304800</xdr:colOff>
          <xdr:row>67</xdr:row>
          <xdr:rowOff>9525</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43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67</xdr:row>
          <xdr:rowOff>0</xdr:rowOff>
        </xdr:from>
        <xdr:to>
          <xdr:col>14</xdr:col>
          <xdr:colOff>304800</xdr:colOff>
          <xdr:row>68</xdr:row>
          <xdr:rowOff>9525</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43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219075</xdr:colOff>
      <xdr:row>1</xdr:row>
      <xdr:rowOff>47625</xdr:rowOff>
    </xdr:from>
    <xdr:to>
      <xdr:col>24</xdr:col>
      <xdr:colOff>84496</xdr:colOff>
      <xdr:row>6</xdr:row>
      <xdr:rowOff>71079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48450" y="2190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200025</xdr:colOff>
      <xdr:row>0</xdr:row>
      <xdr:rowOff>0</xdr:rowOff>
    </xdr:from>
    <xdr:to>
      <xdr:col>25</xdr:col>
      <xdr:colOff>38100</xdr:colOff>
      <xdr:row>1</xdr:row>
      <xdr:rowOff>0</xdr:rowOff>
    </xdr:to>
    <xdr:sp macro="[1]!Macro5" textlink="">
      <xdr:nvSpPr>
        <xdr:cNvPr id="2" name="四角形: 角度付き 1">
          <a:extLst>
            <a:ext uri="{FF2B5EF4-FFF2-40B4-BE49-F238E27FC236}">
              <a16:creationId xmlns:a16="http://schemas.microsoft.com/office/drawing/2014/main" id="{500F4A60-2AF2-4426-88D5-07CCB619BBBB}"/>
            </a:ext>
          </a:extLst>
        </xdr:cNvPr>
        <xdr:cNvSpPr/>
      </xdr:nvSpPr>
      <xdr:spPr>
        <a:xfrm>
          <a:off x="16954500" y="0"/>
          <a:ext cx="1724025" cy="2286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240197</xdr:colOff>
      <xdr:row>11</xdr:row>
      <xdr:rowOff>215347</xdr:rowOff>
    </xdr:from>
    <xdr:to>
      <xdr:col>17</xdr:col>
      <xdr:colOff>281610</xdr:colOff>
      <xdr:row>14</xdr:row>
      <xdr:rowOff>49695</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240197" y="26823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24</xdr:row>
          <xdr:rowOff>142875</xdr:rowOff>
        </xdr:from>
        <xdr:to>
          <xdr:col>16</xdr:col>
          <xdr:colOff>371475</xdr:colOff>
          <xdr:row>26</xdr:row>
          <xdr:rowOff>57150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4400-000001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22</xdr:row>
          <xdr:rowOff>161925</xdr:rowOff>
        </xdr:from>
        <xdr:to>
          <xdr:col>16</xdr:col>
          <xdr:colOff>371475</xdr:colOff>
          <xdr:row>24</xdr:row>
          <xdr:rowOff>76200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4400-000002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57150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4400-000003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161925</xdr:rowOff>
        </xdr:from>
        <xdr:to>
          <xdr:col>16</xdr:col>
          <xdr:colOff>371475</xdr:colOff>
          <xdr:row>28</xdr:row>
          <xdr:rowOff>76200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4400-000004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171450</xdr:rowOff>
        </xdr:from>
        <xdr:to>
          <xdr:col>12</xdr:col>
          <xdr:colOff>28575</xdr:colOff>
          <xdr:row>14</xdr:row>
          <xdr:rowOff>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4400-000009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15</xdr:col>
          <xdr:colOff>66675</xdr:colOff>
          <xdr:row>14</xdr:row>
          <xdr:rowOff>9525</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4400-00000A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36</xdr:row>
          <xdr:rowOff>219075</xdr:rowOff>
        </xdr:from>
        <xdr:to>
          <xdr:col>1</xdr:col>
          <xdr:colOff>76200</xdr:colOff>
          <xdr:row>36</xdr:row>
          <xdr:rowOff>581025</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4400-00000B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219075</xdr:rowOff>
        </xdr:from>
        <xdr:to>
          <xdr:col>1</xdr:col>
          <xdr:colOff>76200</xdr:colOff>
          <xdr:row>41</xdr:row>
          <xdr:rowOff>581025</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4400-00000C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42</xdr:row>
          <xdr:rowOff>219075</xdr:rowOff>
        </xdr:from>
        <xdr:to>
          <xdr:col>1</xdr:col>
          <xdr:colOff>76200</xdr:colOff>
          <xdr:row>42</xdr:row>
          <xdr:rowOff>581025</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4400-00000D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43</xdr:row>
          <xdr:rowOff>219075</xdr:rowOff>
        </xdr:from>
        <xdr:to>
          <xdr:col>1</xdr:col>
          <xdr:colOff>76200</xdr:colOff>
          <xdr:row>43</xdr:row>
          <xdr:rowOff>581025</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4400-00000E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361950</xdr:colOff>
      <xdr:row>1</xdr:row>
      <xdr:rowOff>9525</xdr:rowOff>
    </xdr:from>
    <xdr:to>
      <xdr:col>24</xdr:col>
      <xdr:colOff>322621</xdr:colOff>
      <xdr:row>8</xdr:row>
      <xdr:rowOff>80604</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8001000" y="1905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48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1604" cy="392800"/>
    <xdr:sp macro="" textlink="">
      <xdr:nvSpPr>
        <xdr:cNvPr id="3" name="テキスト ボックス 2">
          <a:extLst>
            <a:ext uri="{FF2B5EF4-FFF2-40B4-BE49-F238E27FC236}">
              <a16:creationId xmlns:a16="http://schemas.microsoft.com/office/drawing/2014/main" id="{00000000-0008-0000-4800-000003000000}"/>
            </a:ext>
          </a:extLst>
        </xdr:cNvPr>
        <xdr:cNvSpPr txBox="1"/>
      </xdr:nvSpPr>
      <xdr:spPr>
        <a:xfrm>
          <a:off x="3192570" y="259775"/>
          <a:ext cx="320160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A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276225</xdr:colOff>
      <xdr:row>2</xdr:row>
      <xdr:rowOff>19050</xdr:rowOff>
    </xdr:from>
    <xdr:to>
      <xdr:col>13</xdr:col>
      <xdr:colOff>466725</xdr:colOff>
      <xdr:row>5</xdr:row>
      <xdr:rowOff>485775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B00-000004000000}"/>
            </a:ext>
          </a:extLst>
        </xdr:cNvPr>
        <xdr:cNvSpPr/>
      </xdr:nvSpPr>
      <xdr:spPr>
        <a:xfrm>
          <a:off x="7562850" y="2667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276225</xdr:colOff>
      <xdr:row>1</xdr:row>
      <xdr:rowOff>19050</xdr:rowOff>
    </xdr:from>
    <xdr:to>
      <xdr:col>21</xdr:col>
      <xdr:colOff>466725</xdr:colOff>
      <xdr:row>4</xdr:row>
      <xdr:rowOff>123825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C00-000004000000}"/>
            </a:ext>
          </a:extLst>
        </xdr:cNvPr>
        <xdr:cNvSpPr/>
      </xdr:nvSpPr>
      <xdr:spPr>
        <a:xfrm>
          <a:off x="6772275" y="3238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10</xdr:row>
          <xdr:rowOff>0</xdr:rowOff>
        </xdr:from>
        <xdr:to>
          <xdr:col>9</xdr:col>
          <xdr:colOff>76200</xdr:colOff>
          <xdr:row>11</xdr:row>
          <xdr:rowOff>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4D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95250</xdr:colOff>
          <xdr:row>11</xdr:row>
          <xdr:rowOff>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4D00-00000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95250</xdr:colOff>
          <xdr:row>11</xdr:row>
          <xdr:rowOff>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4D00-00000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161925</xdr:colOff>
          <xdr:row>64</xdr:row>
          <xdr:rowOff>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4D00-00000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0</xdr:rowOff>
        </xdr:from>
        <xdr:to>
          <xdr:col>8</xdr:col>
          <xdr:colOff>161925</xdr:colOff>
          <xdr:row>64</xdr:row>
          <xdr:rowOff>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4D00-00000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161925</xdr:colOff>
          <xdr:row>81</xdr:row>
          <xdr:rowOff>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4D00-00000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161925</xdr:colOff>
          <xdr:row>81</xdr:row>
          <xdr:rowOff>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4D00-00000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161925</xdr:colOff>
          <xdr:row>98</xdr:row>
          <xdr:rowOff>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4D00-00000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0</xdr:rowOff>
        </xdr:from>
        <xdr:to>
          <xdr:col>8</xdr:col>
          <xdr:colOff>161925</xdr:colOff>
          <xdr:row>98</xdr:row>
          <xdr:rowOff>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4D00-00000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161925</xdr:colOff>
          <xdr:row>69</xdr:row>
          <xdr:rowOff>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4D00-00000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161925</xdr:colOff>
          <xdr:row>69</xdr:row>
          <xdr:rowOff>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4D00-00000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161925</xdr:colOff>
          <xdr:row>69</xdr:row>
          <xdr:rowOff>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4D00-00000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0</xdr:rowOff>
        </xdr:from>
        <xdr:to>
          <xdr:col>8</xdr:col>
          <xdr:colOff>161925</xdr:colOff>
          <xdr:row>69</xdr:row>
          <xdr:rowOff>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4D00-00000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161925</xdr:colOff>
          <xdr:row>71</xdr:row>
          <xdr:rowOff>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4D00-00000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161925</xdr:colOff>
          <xdr:row>71</xdr:row>
          <xdr:rowOff>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4D00-00000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161925</xdr:colOff>
          <xdr:row>71</xdr:row>
          <xdr:rowOff>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4D00-00001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0</xdr:rowOff>
        </xdr:from>
        <xdr:to>
          <xdr:col>8</xdr:col>
          <xdr:colOff>161925</xdr:colOff>
          <xdr:row>71</xdr:row>
          <xdr:rowOff>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4D00-00001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161925</xdr:colOff>
          <xdr:row>72</xdr:row>
          <xdr:rowOff>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4D00-00001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161925</xdr:colOff>
          <xdr:row>72</xdr:row>
          <xdr:rowOff>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4D00-00001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161925</xdr:colOff>
          <xdr:row>72</xdr:row>
          <xdr:rowOff>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4D00-00001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0</xdr:rowOff>
        </xdr:from>
        <xdr:to>
          <xdr:col>8</xdr:col>
          <xdr:colOff>161925</xdr:colOff>
          <xdr:row>72</xdr:row>
          <xdr:rowOff>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4D00-00001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2</xdr:col>
          <xdr:colOff>161925</xdr:colOff>
          <xdr:row>73</xdr:row>
          <xdr:rowOff>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4D00-00001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161925</xdr:colOff>
          <xdr:row>73</xdr:row>
          <xdr:rowOff>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4D00-00001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161925</xdr:colOff>
          <xdr:row>73</xdr:row>
          <xdr:rowOff>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4D00-00001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0</xdr:rowOff>
        </xdr:from>
        <xdr:to>
          <xdr:col>8</xdr:col>
          <xdr:colOff>161925</xdr:colOff>
          <xdr:row>73</xdr:row>
          <xdr:rowOff>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4D00-00001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2</xdr:col>
          <xdr:colOff>161925</xdr:colOff>
          <xdr:row>74</xdr:row>
          <xdr:rowOff>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4D00-00001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161925</xdr:colOff>
          <xdr:row>74</xdr:row>
          <xdr:rowOff>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4D00-00001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161925</xdr:colOff>
          <xdr:row>74</xdr:row>
          <xdr:rowOff>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4D00-00001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8</xdr:col>
          <xdr:colOff>161925</xdr:colOff>
          <xdr:row>74</xdr:row>
          <xdr:rowOff>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4D00-00001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2</xdr:col>
          <xdr:colOff>161925</xdr:colOff>
          <xdr:row>75</xdr:row>
          <xdr:rowOff>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4D00-00001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161925</xdr:colOff>
          <xdr:row>75</xdr:row>
          <xdr:rowOff>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4D00-00001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161925</xdr:colOff>
          <xdr:row>75</xdr:row>
          <xdr:rowOff>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4D00-00002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0</xdr:rowOff>
        </xdr:from>
        <xdr:to>
          <xdr:col>8</xdr:col>
          <xdr:colOff>161925</xdr:colOff>
          <xdr:row>75</xdr:row>
          <xdr:rowOff>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4D00-00002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2</xdr:col>
          <xdr:colOff>161925</xdr:colOff>
          <xdr:row>76</xdr:row>
          <xdr:rowOff>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4D00-00002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161925</xdr:colOff>
          <xdr:row>76</xdr:row>
          <xdr:rowOff>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4D00-00002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161925</xdr:colOff>
          <xdr:row>76</xdr:row>
          <xdr:rowOff>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4D00-00002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0</xdr:rowOff>
        </xdr:from>
        <xdr:to>
          <xdr:col>8</xdr:col>
          <xdr:colOff>161925</xdr:colOff>
          <xdr:row>76</xdr:row>
          <xdr:rowOff>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4D00-00002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161925</xdr:colOff>
          <xdr:row>77</xdr:row>
          <xdr:rowOff>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4D00-00002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161925</xdr:colOff>
          <xdr:row>77</xdr:row>
          <xdr:rowOff>0</xdr:rowOff>
        </xdr:to>
        <xdr:sp macro="" textlink="">
          <xdr:nvSpPr>
            <xdr:cNvPr id="562215" name="Check Box 39" hidden="1">
              <a:extLst>
                <a:ext uri="{63B3BB69-23CF-44E3-9099-C40C66FF867C}">
                  <a14:compatExt spid="_x0000_s562215"/>
                </a:ext>
                <a:ext uri="{FF2B5EF4-FFF2-40B4-BE49-F238E27FC236}">
                  <a16:creationId xmlns:a16="http://schemas.microsoft.com/office/drawing/2014/main" id="{00000000-0008-0000-4D00-00002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161925</xdr:colOff>
          <xdr:row>77</xdr:row>
          <xdr:rowOff>0</xdr:rowOff>
        </xdr:to>
        <xdr:sp macro="" textlink="">
          <xdr:nvSpPr>
            <xdr:cNvPr id="562216" name="Check Box 40" hidden="1">
              <a:extLst>
                <a:ext uri="{63B3BB69-23CF-44E3-9099-C40C66FF867C}">
                  <a14:compatExt spid="_x0000_s562216"/>
                </a:ext>
                <a:ext uri="{FF2B5EF4-FFF2-40B4-BE49-F238E27FC236}">
                  <a16:creationId xmlns:a16="http://schemas.microsoft.com/office/drawing/2014/main" id="{00000000-0008-0000-4D00-00002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0</xdr:rowOff>
        </xdr:from>
        <xdr:to>
          <xdr:col>8</xdr:col>
          <xdr:colOff>161925</xdr:colOff>
          <xdr:row>77</xdr:row>
          <xdr:rowOff>0</xdr:rowOff>
        </xdr:to>
        <xdr:sp macro="" textlink="">
          <xdr:nvSpPr>
            <xdr:cNvPr id="562217" name="Check Box 41" hidden="1">
              <a:extLst>
                <a:ext uri="{63B3BB69-23CF-44E3-9099-C40C66FF867C}">
                  <a14:compatExt spid="_x0000_s562217"/>
                </a:ext>
                <a:ext uri="{FF2B5EF4-FFF2-40B4-BE49-F238E27FC236}">
                  <a16:creationId xmlns:a16="http://schemas.microsoft.com/office/drawing/2014/main" id="{00000000-0008-0000-4D00-00002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2</xdr:col>
          <xdr:colOff>161925</xdr:colOff>
          <xdr:row>78</xdr:row>
          <xdr:rowOff>0</xdr:rowOff>
        </xdr:to>
        <xdr:sp macro="" textlink="">
          <xdr:nvSpPr>
            <xdr:cNvPr id="562218" name="Check Box 42" hidden="1">
              <a:extLst>
                <a:ext uri="{63B3BB69-23CF-44E3-9099-C40C66FF867C}">
                  <a14:compatExt spid="_x0000_s562218"/>
                </a:ext>
                <a:ext uri="{FF2B5EF4-FFF2-40B4-BE49-F238E27FC236}">
                  <a16:creationId xmlns:a16="http://schemas.microsoft.com/office/drawing/2014/main" id="{00000000-0008-0000-4D00-00002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161925</xdr:colOff>
          <xdr:row>78</xdr:row>
          <xdr:rowOff>0</xdr:rowOff>
        </xdr:to>
        <xdr:sp macro="" textlink="">
          <xdr:nvSpPr>
            <xdr:cNvPr id="562219" name="Check Box 43" hidden="1">
              <a:extLst>
                <a:ext uri="{63B3BB69-23CF-44E3-9099-C40C66FF867C}">
                  <a14:compatExt spid="_x0000_s562219"/>
                </a:ext>
                <a:ext uri="{FF2B5EF4-FFF2-40B4-BE49-F238E27FC236}">
                  <a16:creationId xmlns:a16="http://schemas.microsoft.com/office/drawing/2014/main" id="{00000000-0008-0000-4D00-00002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161925</xdr:colOff>
          <xdr:row>78</xdr:row>
          <xdr:rowOff>0</xdr:rowOff>
        </xdr:to>
        <xdr:sp macro="" textlink="">
          <xdr:nvSpPr>
            <xdr:cNvPr id="562220" name="Check Box 44" hidden="1">
              <a:extLst>
                <a:ext uri="{63B3BB69-23CF-44E3-9099-C40C66FF867C}">
                  <a14:compatExt spid="_x0000_s562220"/>
                </a:ext>
                <a:ext uri="{FF2B5EF4-FFF2-40B4-BE49-F238E27FC236}">
                  <a16:creationId xmlns:a16="http://schemas.microsoft.com/office/drawing/2014/main" id="{00000000-0008-0000-4D00-00002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0</xdr:rowOff>
        </xdr:from>
        <xdr:to>
          <xdr:col>8</xdr:col>
          <xdr:colOff>161925</xdr:colOff>
          <xdr:row>78</xdr:row>
          <xdr:rowOff>0</xdr:rowOff>
        </xdr:to>
        <xdr:sp macro="" textlink="">
          <xdr:nvSpPr>
            <xdr:cNvPr id="562221" name="Check Box 45" hidden="1">
              <a:extLst>
                <a:ext uri="{63B3BB69-23CF-44E3-9099-C40C66FF867C}">
                  <a14:compatExt spid="_x0000_s562221"/>
                </a:ext>
                <a:ext uri="{FF2B5EF4-FFF2-40B4-BE49-F238E27FC236}">
                  <a16:creationId xmlns:a16="http://schemas.microsoft.com/office/drawing/2014/main" id="{00000000-0008-0000-4D00-00002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161925</xdr:colOff>
          <xdr:row>70</xdr:row>
          <xdr:rowOff>0</xdr:rowOff>
        </xdr:to>
        <xdr:sp macro="" textlink="">
          <xdr:nvSpPr>
            <xdr:cNvPr id="562222" name="Check Box 46" hidden="1">
              <a:extLst>
                <a:ext uri="{63B3BB69-23CF-44E3-9099-C40C66FF867C}">
                  <a14:compatExt spid="_x0000_s562222"/>
                </a:ext>
                <a:ext uri="{FF2B5EF4-FFF2-40B4-BE49-F238E27FC236}">
                  <a16:creationId xmlns:a16="http://schemas.microsoft.com/office/drawing/2014/main" id="{00000000-0008-0000-4D00-00002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161925</xdr:colOff>
          <xdr:row>70</xdr:row>
          <xdr:rowOff>0</xdr:rowOff>
        </xdr:to>
        <xdr:sp macro="" textlink="">
          <xdr:nvSpPr>
            <xdr:cNvPr id="562223" name="Check Box 47" hidden="1">
              <a:extLst>
                <a:ext uri="{63B3BB69-23CF-44E3-9099-C40C66FF867C}">
                  <a14:compatExt spid="_x0000_s562223"/>
                </a:ext>
                <a:ext uri="{FF2B5EF4-FFF2-40B4-BE49-F238E27FC236}">
                  <a16:creationId xmlns:a16="http://schemas.microsoft.com/office/drawing/2014/main" id="{00000000-0008-0000-4D00-00002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161925</xdr:colOff>
          <xdr:row>70</xdr:row>
          <xdr:rowOff>0</xdr:rowOff>
        </xdr:to>
        <xdr:sp macro="" textlink="">
          <xdr:nvSpPr>
            <xdr:cNvPr id="562224" name="Check Box 48" hidden="1">
              <a:extLst>
                <a:ext uri="{63B3BB69-23CF-44E3-9099-C40C66FF867C}">
                  <a14:compatExt spid="_x0000_s562224"/>
                </a:ext>
                <a:ext uri="{FF2B5EF4-FFF2-40B4-BE49-F238E27FC236}">
                  <a16:creationId xmlns:a16="http://schemas.microsoft.com/office/drawing/2014/main" id="{00000000-0008-0000-4D00-00003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8</xdr:col>
          <xdr:colOff>161925</xdr:colOff>
          <xdr:row>70</xdr:row>
          <xdr:rowOff>0</xdr:rowOff>
        </xdr:to>
        <xdr:sp macro="" textlink="">
          <xdr:nvSpPr>
            <xdr:cNvPr id="562225" name="Check Box 49" hidden="1">
              <a:extLst>
                <a:ext uri="{63B3BB69-23CF-44E3-9099-C40C66FF867C}">
                  <a14:compatExt spid="_x0000_s562225"/>
                </a:ext>
                <a:ext uri="{FF2B5EF4-FFF2-40B4-BE49-F238E27FC236}">
                  <a16:creationId xmlns:a16="http://schemas.microsoft.com/office/drawing/2014/main" id="{00000000-0008-0000-4D00-00003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161925</xdr:colOff>
          <xdr:row>86</xdr:row>
          <xdr:rowOff>0</xdr:rowOff>
        </xdr:to>
        <xdr:sp macro="" textlink="">
          <xdr:nvSpPr>
            <xdr:cNvPr id="562226" name="Check Box 50" hidden="1">
              <a:extLst>
                <a:ext uri="{63B3BB69-23CF-44E3-9099-C40C66FF867C}">
                  <a14:compatExt spid="_x0000_s562226"/>
                </a:ext>
                <a:ext uri="{FF2B5EF4-FFF2-40B4-BE49-F238E27FC236}">
                  <a16:creationId xmlns:a16="http://schemas.microsoft.com/office/drawing/2014/main" id="{00000000-0008-0000-4D00-00003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161925</xdr:colOff>
          <xdr:row>86</xdr:row>
          <xdr:rowOff>0</xdr:rowOff>
        </xdr:to>
        <xdr:sp macro="" textlink="">
          <xdr:nvSpPr>
            <xdr:cNvPr id="562227" name="Check Box 51" hidden="1">
              <a:extLst>
                <a:ext uri="{63B3BB69-23CF-44E3-9099-C40C66FF867C}">
                  <a14:compatExt spid="_x0000_s562227"/>
                </a:ext>
                <a:ext uri="{FF2B5EF4-FFF2-40B4-BE49-F238E27FC236}">
                  <a16:creationId xmlns:a16="http://schemas.microsoft.com/office/drawing/2014/main" id="{00000000-0008-0000-4D00-00003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161925</xdr:colOff>
          <xdr:row>86</xdr:row>
          <xdr:rowOff>0</xdr:rowOff>
        </xdr:to>
        <xdr:sp macro="" textlink="">
          <xdr:nvSpPr>
            <xdr:cNvPr id="562228" name="Check Box 52" hidden="1">
              <a:extLst>
                <a:ext uri="{63B3BB69-23CF-44E3-9099-C40C66FF867C}">
                  <a14:compatExt spid="_x0000_s562228"/>
                </a:ext>
                <a:ext uri="{FF2B5EF4-FFF2-40B4-BE49-F238E27FC236}">
                  <a16:creationId xmlns:a16="http://schemas.microsoft.com/office/drawing/2014/main" id="{00000000-0008-0000-4D00-00003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0</xdr:rowOff>
        </xdr:from>
        <xdr:to>
          <xdr:col>8</xdr:col>
          <xdr:colOff>161925</xdr:colOff>
          <xdr:row>86</xdr:row>
          <xdr:rowOff>0</xdr:rowOff>
        </xdr:to>
        <xdr:sp macro="" textlink="">
          <xdr:nvSpPr>
            <xdr:cNvPr id="562229" name="Check Box 53" hidden="1">
              <a:extLst>
                <a:ext uri="{63B3BB69-23CF-44E3-9099-C40C66FF867C}">
                  <a14:compatExt spid="_x0000_s562229"/>
                </a:ext>
                <a:ext uri="{FF2B5EF4-FFF2-40B4-BE49-F238E27FC236}">
                  <a16:creationId xmlns:a16="http://schemas.microsoft.com/office/drawing/2014/main" id="{00000000-0008-0000-4D00-00003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161925</xdr:colOff>
          <xdr:row>88</xdr:row>
          <xdr:rowOff>0</xdr:rowOff>
        </xdr:to>
        <xdr:sp macro="" textlink="">
          <xdr:nvSpPr>
            <xdr:cNvPr id="562230" name="Check Box 54" hidden="1">
              <a:extLst>
                <a:ext uri="{63B3BB69-23CF-44E3-9099-C40C66FF867C}">
                  <a14:compatExt spid="_x0000_s562230"/>
                </a:ext>
                <a:ext uri="{FF2B5EF4-FFF2-40B4-BE49-F238E27FC236}">
                  <a16:creationId xmlns:a16="http://schemas.microsoft.com/office/drawing/2014/main" id="{00000000-0008-0000-4D00-00003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161925</xdr:colOff>
          <xdr:row>88</xdr:row>
          <xdr:rowOff>0</xdr:rowOff>
        </xdr:to>
        <xdr:sp macro="" textlink="">
          <xdr:nvSpPr>
            <xdr:cNvPr id="562231" name="Check Box 55" hidden="1">
              <a:extLst>
                <a:ext uri="{63B3BB69-23CF-44E3-9099-C40C66FF867C}">
                  <a14:compatExt spid="_x0000_s562231"/>
                </a:ext>
                <a:ext uri="{FF2B5EF4-FFF2-40B4-BE49-F238E27FC236}">
                  <a16:creationId xmlns:a16="http://schemas.microsoft.com/office/drawing/2014/main" id="{00000000-0008-0000-4D00-00003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6</xdr:col>
          <xdr:colOff>161925</xdr:colOff>
          <xdr:row>88</xdr:row>
          <xdr:rowOff>0</xdr:rowOff>
        </xdr:to>
        <xdr:sp macro="" textlink="">
          <xdr:nvSpPr>
            <xdr:cNvPr id="562232" name="Check Box 56" hidden="1">
              <a:extLst>
                <a:ext uri="{63B3BB69-23CF-44E3-9099-C40C66FF867C}">
                  <a14:compatExt spid="_x0000_s562232"/>
                </a:ext>
                <a:ext uri="{FF2B5EF4-FFF2-40B4-BE49-F238E27FC236}">
                  <a16:creationId xmlns:a16="http://schemas.microsoft.com/office/drawing/2014/main" id="{00000000-0008-0000-4D00-00003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0</xdr:rowOff>
        </xdr:from>
        <xdr:to>
          <xdr:col>8</xdr:col>
          <xdr:colOff>161925</xdr:colOff>
          <xdr:row>88</xdr:row>
          <xdr:rowOff>0</xdr:rowOff>
        </xdr:to>
        <xdr:sp macro="" textlink="">
          <xdr:nvSpPr>
            <xdr:cNvPr id="562233" name="Check Box 57" hidden="1">
              <a:extLst>
                <a:ext uri="{63B3BB69-23CF-44E3-9099-C40C66FF867C}">
                  <a14:compatExt spid="_x0000_s562233"/>
                </a:ext>
                <a:ext uri="{FF2B5EF4-FFF2-40B4-BE49-F238E27FC236}">
                  <a16:creationId xmlns:a16="http://schemas.microsoft.com/office/drawing/2014/main" id="{00000000-0008-0000-4D00-00003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161925</xdr:colOff>
          <xdr:row>89</xdr:row>
          <xdr:rowOff>0</xdr:rowOff>
        </xdr:to>
        <xdr:sp macro="" textlink="">
          <xdr:nvSpPr>
            <xdr:cNvPr id="562234" name="Check Box 58" hidden="1">
              <a:extLst>
                <a:ext uri="{63B3BB69-23CF-44E3-9099-C40C66FF867C}">
                  <a14:compatExt spid="_x0000_s562234"/>
                </a:ext>
                <a:ext uri="{FF2B5EF4-FFF2-40B4-BE49-F238E27FC236}">
                  <a16:creationId xmlns:a16="http://schemas.microsoft.com/office/drawing/2014/main" id="{00000000-0008-0000-4D00-00003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161925</xdr:colOff>
          <xdr:row>89</xdr:row>
          <xdr:rowOff>0</xdr:rowOff>
        </xdr:to>
        <xdr:sp macro="" textlink="">
          <xdr:nvSpPr>
            <xdr:cNvPr id="562235" name="Check Box 59" hidden="1">
              <a:extLst>
                <a:ext uri="{63B3BB69-23CF-44E3-9099-C40C66FF867C}">
                  <a14:compatExt spid="_x0000_s562235"/>
                </a:ext>
                <a:ext uri="{FF2B5EF4-FFF2-40B4-BE49-F238E27FC236}">
                  <a16:creationId xmlns:a16="http://schemas.microsoft.com/office/drawing/2014/main" id="{00000000-0008-0000-4D00-00003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161925</xdr:colOff>
          <xdr:row>89</xdr:row>
          <xdr:rowOff>0</xdr:rowOff>
        </xdr:to>
        <xdr:sp macro="" textlink="">
          <xdr:nvSpPr>
            <xdr:cNvPr id="562236" name="Check Box 60" hidden="1">
              <a:extLst>
                <a:ext uri="{63B3BB69-23CF-44E3-9099-C40C66FF867C}">
                  <a14:compatExt spid="_x0000_s562236"/>
                </a:ext>
                <a:ext uri="{FF2B5EF4-FFF2-40B4-BE49-F238E27FC236}">
                  <a16:creationId xmlns:a16="http://schemas.microsoft.com/office/drawing/2014/main" id="{00000000-0008-0000-4D00-00003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0</xdr:rowOff>
        </xdr:from>
        <xdr:to>
          <xdr:col>8</xdr:col>
          <xdr:colOff>161925</xdr:colOff>
          <xdr:row>89</xdr:row>
          <xdr:rowOff>0</xdr:rowOff>
        </xdr:to>
        <xdr:sp macro="" textlink="">
          <xdr:nvSpPr>
            <xdr:cNvPr id="562237" name="Check Box 61" hidden="1">
              <a:extLst>
                <a:ext uri="{63B3BB69-23CF-44E3-9099-C40C66FF867C}">
                  <a14:compatExt spid="_x0000_s562237"/>
                </a:ext>
                <a:ext uri="{FF2B5EF4-FFF2-40B4-BE49-F238E27FC236}">
                  <a16:creationId xmlns:a16="http://schemas.microsoft.com/office/drawing/2014/main" id="{00000000-0008-0000-4D00-00003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161925</xdr:colOff>
          <xdr:row>90</xdr:row>
          <xdr:rowOff>0</xdr:rowOff>
        </xdr:to>
        <xdr:sp macro="" textlink="">
          <xdr:nvSpPr>
            <xdr:cNvPr id="562238" name="Check Box 62" hidden="1">
              <a:extLst>
                <a:ext uri="{63B3BB69-23CF-44E3-9099-C40C66FF867C}">
                  <a14:compatExt spid="_x0000_s562238"/>
                </a:ext>
                <a:ext uri="{FF2B5EF4-FFF2-40B4-BE49-F238E27FC236}">
                  <a16:creationId xmlns:a16="http://schemas.microsoft.com/office/drawing/2014/main" id="{00000000-0008-0000-4D00-00003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161925</xdr:colOff>
          <xdr:row>90</xdr:row>
          <xdr:rowOff>0</xdr:rowOff>
        </xdr:to>
        <xdr:sp macro="" textlink="">
          <xdr:nvSpPr>
            <xdr:cNvPr id="562239" name="Check Box 63" hidden="1">
              <a:extLst>
                <a:ext uri="{63B3BB69-23CF-44E3-9099-C40C66FF867C}">
                  <a14:compatExt spid="_x0000_s562239"/>
                </a:ext>
                <a:ext uri="{FF2B5EF4-FFF2-40B4-BE49-F238E27FC236}">
                  <a16:creationId xmlns:a16="http://schemas.microsoft.com/office/drawing/2014/main" id="{00000000-0008-0000-4D00-00003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161925</xdr:colOff>
          <xdr:row>90</xdr:row>
          <xdr:rowOff>0</xdr:rowOff>
        </xdr:to>
        <xdr:sp macro="" textlink="">
          <xdr:nvSpPr>
            <xdr:cNvPr id="562240" name="Check Box 64" hidden="1">
              <a:extLst>
                <a:ext uri="{63B3BB69-23CF-44E3-9099-C40C66FF867C}">
                  <a14:compatExt spid="_x0000_s562240"/>
                </a:ext>
                <a:ext uri="{FF2B5EF4-FFF2-40B4-BE49-F238E27FC236}">
                  <a16:creationId xmlns:a16="http://schemas.microsoft.com/office/drawing/2014/main" id="{00000000-0008-0000-4D00-00004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8</xdr:col>
          <xdr:colOff>161925</xdr:colOff>
          <xdr:row>90</xdr:row>
          <xdr:rowOff>0</xdr:rowOff>
        </xdr:to>
        <xdr:sp macro="" textlink="">
          <xdr:nvSpPr>
            <xdr:cNvPr id="562241" name="Check Box 65" hidden="1">
              <a:extLst>
                <a:ext uri="{63B3BB69-23CF-44E3-9099-C40C66FF867C}">
                  <a14:compatExt spid="_x0000_s562241"/>
                </a:ext>
                <a:ext uri="{FF2B5EF4-FFF2-40B4-BE49-F238E27FC236}">
                  <a16:creationId xmlns:a16="http://schemas.microsoft.com/office/drawing/2014/main" id="{00000000-0008-0000-4D00-00004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161925</xdr:colOff>
          <xdr:row>91</xdr:row>
          <xdr:rowOff>0</xdr:rowOff>
        </xdr:to>
        <xdr:sp macro="" textlink="">
          <xdr:nvSpPr>
            <xdr:cNvPr id="562242" name="Check Box 66" hidden="1">
              <a:extLst>
                <a:ext uri="{63B3BB69-23CF-44E3-9099-C40C66FF867C}">
                  <a14:compatExt spid="_x0000_s562242"/>
                </a:ext>
                <a:ext uri="{FF2B5EF4-FFF2-40B4-BE49-F238E27FC236}">
                  <a16:creationId xmlns:a16="http://schemas.microsoft.com/office/drawing/2014/main" id="{00000000-0008-0000-4D00-00004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161925</xdr:colOff>
          <xdr:row>91</xdr:row>
          <xdr:rowOff>0</xdr:rowOff>
        </xdr:to>
        <xdr:sp macro="" textlink="">
          <xdr:nvSpPr>
            <xdr:cNvPr id="562243" name="Check Box 67" hidden="1">
              <a:extLst>
                <a:ext uri="{63B3BB69-23CF-44E3-9099-C40C66FF867C}">
                  <a14:compatExt spid="_x0000_s562243"/>
                </a:ext>
                <a:ext uri="{FF2B5EF4-FFF2-40B4-BE49-F238E27FC236}">
                  <a16:creationId xmlns:a16="http://schemas.microsoft.com/office/drawing/2014/main" id="{00000000-0008-0000-4D00-00004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161925</xdr:colOff>
          <xdr:row>91</xdr:row>
          <xdr:rowOff>0</xdr:rowOff>
        </xdr:to>
        <xdr:sp macro="" textlink="">
          <xdr:nvSpPr>
            <xdr:cNvPr id="562244" name="Check Box 68" hidden="1">
              <a:extLst>
                <a:ext uri="{63B3BB69-23CF-44E3-9099-C40C66FF867C}">
                  <a14:compatExt spid="_x0000_s562244"/>
                </a:ext>
                <a:ext uri="{FF2B5EF4-FFF2-40B4-BE49-F238E27FC236}">
                  <a16:creationId xmlns:a16="http://schemas.microsoft.com/office/drawing/2014/main" id="{00000000-0008-0000-4D00-00004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0</xdr:rowOff>
        </xdr:from>
        <xdr:to>
          <xdr:col>8</xdr:col>
          <xdr:colOff>161925</xdr:colOff>
          <xdr:row>91</xdr:row>
          <xdr:rowOff>0</xdr:rowOff>
        </xdr:to>
        <xdr:sp macro="" textlink="">
          <xdr:nvSpPr>
            <xdr:cNvPr id="562245" name="Check Box 69" hidden="1">
              <a:extLst>
                <a:ext uri="{63B3BB69-23CF-44E3-9099-C40C66FF867C}">
                  <a14:compatExt spid="_x0000_s562245"/>
                </a:ext>
                <a:ext uri="{FF2B5EF4-FFF2-40B4-BE49-F238E27FC236}">
                  <a16:creationId xmlns:a16="http://schemas.microsoft.com/office/drawing/2014/main" id="{00000000-0008-0000-4D00-00004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161925</xdr:colOff>
          <xdr:row>92</xdr:row>
          <xdr:rowOff>0</xdr:rowOff>
        </xdr:to>
        <xdr:sp macro="" textlink="">
          <xdr:nvSpPr>
            <xdr:cNvPr id="562246" name="Check Box 70" hidden="1">
              <a:extLst>
                <a:ext uri="{63B3BB69-23CF-44E3-9099-C40C66FF867C}">
                  <a14:compatExt spid="_x0000_s562246"/>
                </a:ext>
                <a:ext uri="{FF2B5EF4-FFF2-40B4-BE49-F238E27FC236}">
                  <a16:creationId xmlns:a16="http://schemas.microsoft.com/office/drawing/2014/main" id="{00000000-0008-0000-4D00-00004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161925</xdr:colOff>
          <xdr:row>92</xdr:row>
          <xdr:rowOff>0</xdr:rowOff>
        </xdr:to>
        <xdr:sp macro="" textlink="">
          <xdr:nvSpPr>
            <xdr:cNvPr id="562247" name="Check Box 71" hidden="1">
              <a:extLst>
                <a:ext uri="{63B3BB69-23CF-44E3-9099-C40C66FF867C}">
                  <a14:compatExt spid="_x0000_s562247"/>
                </a:ext>
                <a:ext uri="{FF2B5EF4-FFF2-40B4-BE49-F238E27FC236}">
                  <a16:creationId xmlns:a16="http://schemas.microsoft.com/office/drawing/2014/main" id="{00000000-0008-0000-4D00-00004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6</xdr:col>
          <xdr:colOff>161925</xdr:colOff>
          <xdr:row>92</xdr:row>
          <xdr:rowOff>0</xdr:rowOff>
        </xdr:to>
        <xdr:sp macro="" textlink="">
          <xdr:nvSpPr>
            <xdr:cNvPr id="562248" name="Check Box 72" hidden="1">
              <a:extLst>
                <a:ext uri="{63B3BB69-23CF-44E3-9099-C40C66FF867C}">
                  <a14:compatExt spid="_x0000_s562248"/>
                </a:ext>
                <a:ext uri="{FF2B5EF4-FFF2-40B4-BE49-F238E27FC236}">
                  <a16:creationId xmlns:a16="http://schemas.microsoft.com/office/drawing/2014/main" id="{00000000-0008-0000-4D00-00004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0</xdr:rowOff>
        </xdr:from>
        <xdr:to>
          <xdr:col>8</xdr:col>
          <xdr:colOff>161925</xdr:colOff>
          <xdr:row>92</xdr:row>
          <xdr:rowOff>0</xdr:rowOff>
        </xdr:to>
        <xdr:sp macro="" textlink="">
          <xdr:nvSpPr>
            <xdr:cNvPr id="562249" name="Check Box 73" hidden="1">
              <a:extLst>
                <a:ext uri="{63B3BB69-23CF-44E3-9099-C40C66FF867C}">
                  <a14:compatExt spid="_x0000_s562249"/>
                </a:ext>
                <a:ext uri="{FF2B5EF4-FFF2-40B4-BE49-F238E27FC236}">
                  <a16:creationId xmlns:a16="http://schemas.microsoft.com/office/drawing/2014/main" id="{00000000-0008-0000-4D00-00004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xdr:col>
          <xdr:colOff>161925</xdr:colOff>
          <xdr:row>93</xdr:row>
          <xdr:rowOff>0</xdr:rowOff>
        </xdr:to>
        <xdr:sp macro="" textlink="">
          <xdr:nvSpPr>
            <xdr:cNvPr id="562250" name="Check Box 74" hidden="1">
              <a:extLst>
                <a:ext uri="{63B3BB69-23CF-44E3-9099-C40C66FF867C}">
                  <a14:compatExt spid="_x0000_s562250"/>
                </a:ext>
                <a:ext uri="{FF2B5EF4-FFF2-40B4-BE49-F238E27FC236}">
                  <a16:creationId xmlns:a16="http://schemas.microsoft.com/office/drawing/2014/main" id="{00000000-0008-0000-4D00-00004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161925</xdr:colOff>
          <xdr:row>93</xdr:row>
          <xdr:rowOff>0</xdr:rowOff>
        </xdr:to>
        <xdr:sp macro="" textlink="">
          <xdr:nvSpPr>
            <xdr:cNvPr id="562251" name="Check Box 75" hidden="1">
              <a:extLst>
                <a:ext uri="{63B3BB69-23CF-44E3-9099-C40C66FF867C}">
                  <a14:compatExt spid="_x0000_s562251"/>
                </a:ext>
                <a:ext uri="{FF2B5EF4-FFF2-40B4-BE49-F238E27FC236}">
                  <a16:creationId xmlns:a16="http://schemas.microsoft.com/office/drawing/2014/main" id="{00000000-0008-0000-4D00-00004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6</xdr:col>
          <xdr:colOff>161925</xdr:colOff>
          <xdr:row>93</xdr:row>
          <xdr:rowOff>0</xdr:rowOff>
        </xdr:to>
        <xdr:sp macro="" textlink="">
          <xdr:nvSpPr>
            <xdr:cNvPr id="562252" name="Check Box 76" hidden="1">
              <a:extLst>
                <a:ext uri="{63B3BB69-23CF-44E3-9099-C40C66FF867C}">
                  <a14:compatExt spid="_x0000_s562252"/>
                </a:ext>
                <a:ext uri="{FF2B5EF4-FFF2-40B4-BE49-F238E27FC236}">
                  <a16:creationId xmlns:a16="http://schemas.microsoft.com/office/drawing/2014/main" id="{00000000-0008-0000-4D00-00004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0</xdr:rowOff>
        </xdr:from>
        <xdr:to>
          <xdr:col>8</xdr:col>
          <xdr:colOff>161925</xdr:colOff>
          <xdr:row>93</xdr:row>
          <xdr:rowOff>0</xdr:rowOff>
        </xdr:to>
        <xdr:sp macro="" textlink="">
          <xdr:nvSpPr>
            <xdr:cNvPr id="562253" name="Check Box 77" hidden="1">
              <a:extLst>
                <a:ext uri="{63B3BB69-23CF-44E3-9099-C40C66FF867C}">
                  <a14:compatExt spid="_x0000_s562253"/>
                </a:ext>
                <a:ext uri="{FF2B5EF4-FFF2-40B4-BE49-F238E27FC236}">
                  <a16:creationId xmlns:a16="http://schemas.microsoft.com/office/drawing/2014/main" id="{00000000-0008-0000-4D00-00004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2</xdr:col>
          <xdr:colOff>161925</xdr:colOff>
          <xdr:row>94</xdr:row>
          <xdr:rowOff>0</xdr:rowOff>
        </xdr:to>
        <xdr:sp macro="" textlink="">
          <xdr:nvSpPr>
            <xdr:cNvPr id="562254" name="Check Box 78" hidden="1">
              <a:extLst>
                <a:ext uri="{63B3BB69-23CF-44E3-9099-C40C66FF867C}">
                  <a14:compatExt spid="_x0000_s562254"/>
                </a:ext>
                <a:ext uri="{FF2B5EF4-FFF2-40B4-BE49-F238E27FC236}">
                  <a16:creationId xmlns:a16="http://schemas.microsoft.com/office/drawing/2014/main" id="{00000000-0008-0000-4D00-00004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161925</xdr:colOff>
          <xdr:row>94</xdr:row>
          <xdr:rowOff>0</xdr:rowOff>
        </xdr:to>
        <xdr:sp macro="" textlink="">
          <xdr:nvSpPr>
            <xdr:cNvPr id="562255" name="Check Box 79" hidden="1">
              <a:extLst>
                <a:ext uri="{63B3BB69-23CF-44E3-9099-C40C66FF867C}">
                  <a14:compatExt spid="_x0000_s562255"/>
                </a:ext>
                <a:ext uri="{FF2B5EF4-FFF2-40B4-BE49-F238E27FC236}">
                  <a16:creationId xmlns:a16="http://schemas.microsoft.com/office/drawing/2014/main" id="{00000000-0008-0000-4D00-00004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6</xdr:col>
          <xdr:colOff>161925</xdr:colOff>
          <xdr:row>94</xdr:row>
          <xdr:rowOff>0</xdr:rowOff>
        </xdr:to>
        <xdr:sp macro="" textlink="">
          <xdr:nvSpPr>
            <xdr:cNvPr id="562256" name="Check Box 80" hidden="1">
              <a:extLst>
                <a:ext uri="{63B3BB69-23CF-44E3-9099-C40C66FF867C}">
                  <a14:compatExt spid="_x0000_s562256"/>
                </a:ext>
                <a:ext uri="{FF2B5EF4-FFF2-40B4-BE49-F238E27FC236}">
                  <a16:creationId xmlns:a16="http://schemas.microsoft.com/office/drawing/2014/main" id="{00000000-0008-0000-4D00-00005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0</xdr:rowOff>
        </xdr:from>
        <xdr:to>
          <xdr:col>8</xdr:col>
          <xdr:colOff>161925</xdr:colOff>
          <xdr:row>94</xdr:row>
          <xdr:rowOff>0</xdr:rowOff>
        </xdr:to>
        <xdr:sp macro="" textlink="">
          <xdr:nvSpPr>
            <xdr:cNvPr id="562257" name="Check Box 81" hidden="1">
              <a:extLst>
                <a:ext uri="{63B3BB69-23CF-44E3-9099-C40C66FF867C}">
                  <a14:compatExt spid="_x0000_s562257"/>
                </a:ext>
                <a:ext uri="{FF2B5EF4-FFF2-40B4-BE49-F238E27FC236}">
                  <a16:creationId xmlns:a16="http://schemas.microsoft.com/office/drawing/2014/main" id="{00000000-0008-0000-4D00-00005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2</xdr:col>
          <xdr:colOff>161925</xdr:colOff>
          <xdr:row>95</xdr:row>
          <xdr:rowOff>0</xdr:rowOff>
        </xdr:to>
        <xdr:sp macro="" textlink="">
          <xdr:nvSpPr>
            <xdr:cNvPr id="562258" name="Check Box 82" hidden="1">
              <a:extLst>
                <a:ext uri="{63B3BB69-23CF-44E3-9099-C40C66FF867C}">
                  <a14:compatExt spid="_x0000_s562258"/>
                </a:ext>
                <a:ext uri="{FF2B5EF4-FFF2-40B4-BE49-F238E27FC236}">
                  <a16:creationId xmlns:a16="http://schemas.microsoft.com/office/drawing/2014/main" id="{00000000-0008-0000-4D00-00005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161925</xdr:colOff>
          <xdr:row>95</xdr:row>
          <xdr:rowOff>0</xdr:rowOff>
        </xdr:to>
        <xdr:sp macro="" textlink="">
          <xdr:nvSpPr>
            <xdr:cNvPr id="562259" name="Check Box 83" hidden="1">
              <a:extLst>
                <a:ext uri="{63B3BB69-23CF-44E3-9099-C40C66FF867C}">
                  <a14:compatExt spid="_x0000_s562259"/>
                </a:ext>
                <a:ext uri="{FF2B5EF4-FFF2-40B4-BE49-F238E27FC236}">
                  <a16:creationId xmlns:a16="http://schemas.microsoft.com/office/drawing/2014/main" id="{00000000-0008-0000-4D00-00005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0</xdr:rowOff>
        </xdr:from>
        <xdr:to>
          <xdr:col>6</xdr:col>
          <xdr:colOff>161925</xdr:colOff>
          <xdr:row>95</xdr:row>
          <xdr:rowOff>0</xdr:rowOff>
        </xdr:to>
        <xdr:sp macro="" textlink="">
          <xdr:nvSpPr>
            <xdr:cNvPr id="562260" name="Check Box 84" hidden="1">
              <a:extLst>
                <a:ext uri="{63B3BB69-23CF-44E3-9099-C40C66FF867C}">
                  <a14:compatExt spid="_x0000_s562260"/>
                </a:ext>
                <a:ext uri="{FF2B5EF4-FFF2-40B4-BE49-F238E27FC236}">
                  <a16:creationId xmlns:a16="http://schemas.microsoft.com/office/drawing/2014/main" id="{00000000-0008-0000-4D00-00005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0</xdr:rowOff>
        </xdr:from>
        <xdr:to>
          <xdr:col>8</xdr:col>
          <xdr:colOff>161925</xdr:colOff>
          <xdr:row>95</xdr:row>
          <xdr:rowOff>0</xdr:rowOff>
        </xdr:to>
        <xdr:sp macro="" textlink="">
          <xdr:nvSpPr>
            <xdr:cNvPr id="562261" name="Check Box 85" hidden="1">
              <a:extLst>
                <a:ext uri="{63B3BB69-23CF-44E3-9099-C40C66FF867C}">
                  <a14:compatExt spid="_x0000_s562261"/>
                </a:ext>
                <a:ext uri="{FF2B5EF4-FFF2-40B4-BE49-F238E27FC236}">
                  <a16:creationId xmlns:a16="http://schemas.microsoft.com/office/drawing/2014/main" id="{00000000-0008-0000-4D00-00005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314325</xdr:rowOff>
        </xdr:from>
        <xdr:to>
          <xdr:col>2</xdr:col>
          <xdr:colOff>161925</xdr:colOff>
          <xdr:row>87</xdr:row>
          <xdr:rowOff>0</xdr:rowOff>
        </xdr:to>
        <xdr:sp macro="" textlink="">
          <xdr:nvSpPr>
            <xdr:cNvPr id="562262" name="Check Box 86" hidden="1">
              <a:extLst>
                <a:ext uri="{63B3BB69-23CF-44E3-9099-C40C66FF867C}">
                  <a14:compatExt spid="_x0000_s562262"/>
                </a:ext>
                <a:ext uri="{FF2B5EF4-FFF2-40B4-BE49-F238E27FC236}">
                  <a16:creationId xmlns:a16="http://schemas.microsoft.com/office/drawing/2014/main" id="{00000000-0008-0000-4D00-00005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161925</xdr:colOff>
          <xdr:row>87</xdr:row>
          <xdr:rowOff>0</xdr:rowOff>
        </xdr:to>
        <xdr:sp macro="" textlink="">
          <xdr:nvSpPr>
            <xdr:cNvPr id="562263" name="Check Box 87" hidden="1">
              <a:extLst>
                <a:ext uri="{63B3BB69-23CF-44E3-9099-C40C66FF867C}">
                  <a14:compatExt spid="_x0000_s562263"/>
                </a:ext>
                <a:ext uri="{FF2B5EF4-FFF2-40B4-BE49-F238E27FC236}">
                  <a16:creationId xmlns:a16="http://schemas.microsoft.com/office/drawing/2014/main" id="{00000000-0008-0000-4D00-00005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161925</xdr:colOff>
          <xdr:row>87</xdr:row>
          <xdr:rowOff>0</xdr:rowOff>
        </xdr:to>
        <xdr:sp macro="" textlink="">
          <xdr:nvSpPr>
            <xdr:cNvPr id="562264" name="Check Box 88" hidden="1">
              <a:extLst>
                <a:ext uri="{63B3BB69-23CF-44E3-9099-C40C66FF867C}">
                  <a14:compatExt spid="_x0000_s562264"/>
                </a:ext>
                <a:ext uri="{FF2B5EF4-FFF2-40B4-BE49-F238E27FC236}">
                  <a16:creationId xmlns:a16="http://schemas.microsoft.com/office/drawing/2014/main" id="{00000000-0008-0000-4D00-00005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0</xdr:rowOff>
        </xdr:from>
        <xdr:to>
          <xdr:col>8</xdr:col>
          <xdr:colOff>161925</xdr:colOff>
          <xdr:row>87</xdr:row>
          <xdr:rowOff>0</xdr:rowOff>
        </xdr:to>
        <xdr:sp macro="" textlink="">
          <xdr:nvSpPr>
            <xdr:cNvPr id="562265" name="Check Box 89" hidden="1">
              <a:extLst>
                <a:ext uri="{63B3BB69-23CF-44E3-9099-C40C66FF867C}">
                  <a14:compatExt spid="_x0000_s562265"/>
                </a:ext>
                <a:ext uri="{FF2B5EF4-FFF2-40B4-BE49-F238E27FC236}">
                  <a16:creationId xmlns:a16="http://schemas.microsoft.com/office/drawing/2014/main" id="{00000000-0008-0000-4D00-00005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0</xdr:rowOff>
        </xdr:from>
        <xdr:to>
          <xdr:col>2</xdr:col>
          <xdr:colOff>161925</xdr:colOff>
          <xdr:row>103</xdr:row>
          <xdr:rowOff>0</xdr:rowOff>
        </xdr:to>
        <xdr:sp macro="" textlink="">
          <xdr:nvSpPr>
            <xdr:cNvPr id="562266" name="Check Box 90" hidden="1">
              <a:extLst>
                <a:ext uri="{63B3BB69-23CF-44E3-9099-C40C66FF867C}">
                  <a14:compatExt spid="_x0000_s562266"/>
                </a:ext>
                <a:ext uri="{FF2B5EF4-FFF2-40B4-BE49-F238E27FC236}">
                  <a16:creationId xmlns:a16="http://schemas.microsoft.com/office/drawing/2014/main" id="{00000000-0008-0000-4D00-00005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161925</xdr:colOff>
          <xdr:row>103</xdr:row>
          <xdr:rowOff>0</xdr:rowOff>
        </xdr:to>
        <xdr:sp macro="" textlink="">
          <xdr:nvSpPr>
            <xdr:cNvPr id="562267" name="Check Box 91" hidden="1">
              <a:extLst>
                <a:ext uri="{63B3BB69-23CF-44E3-9099-C40C66FF867C}">
                  <a14:compatExt spid="_x0000_s562267"/>
                </a:ext>
                <a:ext uri="{FF2B5EF4-FFF2-40B4-BE49-F238E27FC236}">
                  <a16:creationId xmlns:a16="http://schemas.microsoft.com/office/drawing/2014/main" id="{00000000-0008-0000-4D00-00005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6</xdr:col>
          <xdr:colOff>161925</xdr:colOff>
          <xdr:row>103</xdr:row>
          <xdr:rowOff>0</xdr:rowOff>
        </xdr:to>
        <xdr:sp macro="" textlink="">
          <xdr:nvSpPr>
            <xdr:cNvPr id="562268" name="Check Box 92" hidden="1">
              <a:extLst>
                <a:ext uri="{63B3BB69-23CF-44E3-9099-C40C66FF867C}">
                  <a14:compatExt spid="_x0000_s562268"/>
                </a:ext>
                <a:ext uri="{FF2B5EF4-FFF2-40B4-BE49-F238E27FC236}">
                  <a16:creationId xmlns:a16="http://schemas.microsoft.com/office/drawing/2014/main" id="{00000000-0008-0000-4D00-00005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0</xdr:rowOff>
        </xdr:from>
        <xdr:to>
          <xdr:col>8</xdr:col>
          <xdr:colOff>161925</xdr:colOff>
          <xdr:row>103</xdr:row>
          <xdr:rowOff>0</xdr:rowOff>
        </xdr:to>
        <xdr:sp macro="" textlink="">
          <xdr:nvSpPr>
            <xdr:cNvPr id="562269" name="Check Box 93" hidden="1">
              <a:extLst>
                <a:ext uri="{63B3BB69-23CF-44E3-9099-C40C66FF867C}">
                  <a14:compatExt spid="_x0000_s562269"/>
                </a:ext>
                <a:ext uri="{FF2B5EF4-FFF2-40B4-BE49-F238E27FC236}">
                  <a16:creationId xmlns:a16="http://schemas.microsoft.com/office/drawing/2014/main" id="{00000000-0008-0000-4D00-00005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xdr:col>
          <xdr:colOff>161925</xdr:colOff>
          <xdr:row>105</xdr:row>
          <xdr:rowOff>0</xdr:rowOff>
        </xdr:to>
        <xdr:sp macro="" textlink="">
          <xdr:nvSpPr>
            <xdr:cNvPr id="562270" name="Check Box 94" hidden="1">
              <a:extLst>
                <a:ext uri="{63B3BB69-23CF-44E3-9099-C40C66FF867C}">
                  <a14:compatExt spid="_x0000_s562270"/>
                </a:ext>
                <a:ext uri="{FF2B5EF4-FFF2-40B4-BE49-F238E27FC236}">
                  <a16:creationId xmlns:a16="http://schemas.microsoft.com/office/drawing/2014/main" id="{00000000-0008-0000-4D00-00005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161925</xdr:colOff>
          <xdr:row>105</xdr:row>
          <xdr:rowOff>0</xdr:rowOff>
        </xdr:to>
        <xdr:sp macro="" textlink="">
          <xdr:nvSpPr>
            <xdr:cNvPr id="562271" name="Check Box 95" hidden="1">
              <a:extLst>
                <a:ext uri="{63B3BB69-23CF-44E3-9099-C40C66FF867C}">
                  <a14:compatExt spid="_x0000_s562271"/>
                </a:ext>
                <a:ext uri="{FF2B5EF4-FFF2-40B4-BE49-F238E27FC236}">
                  <a16:creationId xmlns:a16="http://schemas.microsoft.com/office/drawing/2014/main" id="{00000000-0008-0000-4D00-00005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104</xdr:row>
          <xdr:rowOff>0</xdr:rowOff>
        </xdr:from>
        <xdr:to>
          <xdr:col>6</xdr:col>
          <xdr:colOff>161925</xdr:colOff>
          <xdr:row>105</xdr:row>
          <xdr:rowOff>0</xdr:rowOff>
        </xdr:to>
        <xdr:sp macro="" textlink="">
          <xdr:nvSpPr>
            <xdr:cNvPr id="562272" name="Check Box 96" hidden="1">
              <a:extLst>
                <a:ext uri="{63B3BB69-23CF-44E3-9099-C40C66FF867C}">
                  <a14:compatExt spid="_x0000_s562272"/>
                </a:ext>
                <a:ext uri="{FF2B5EF4-FFF2-40B4-BE49-F238E27FC236}">
                  <a16:creationId xmlns:a16="http://schemas.microsoft.com/office/drawing/2014/main" id="{00000000-0008-0000-4D00-00006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0</xdr:rowOff>
        </xdr:from>
        <xdr:to>
          <xdr:col>8</xdr:col>
          <xdr:colOff>161925</xdr:colOff>
          <xdr:row>105</xdr:row>
          <xdr:rowOff>0</xdr:rowOff>
        </xdr:to>
        <xdr:sp macro="" textlink="">
          <xdr:nvSpPr>
            <xdr:cNvPr id="562273" name="Check Box 97" hidden="1">
              <a:extLst>
                <a:ext uri="{63B3BB69-23CF-44E3-9099-C40C66FF867C}">
                  <a14:compatExt spid="_x0000_s562273"/>
                </a:ext>
                <a:ext uri="{FF2B5EF4-FFF2-40B4-BE49-F238E27FC236}">
                  <a16:creationId xmlns:a16="http://schemas.microsoft.com/office/drawing/2014/main" id="{00000000-0008-0000-4D00-00006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2</xdr:col>
          <xdr:colOff>161925</xdr:colOff>
          <xdr:row>106</xdr:row>
          <xdr:rowOff>0</xdr:rowOff>
        </xdr:to>
        <xdr:sp macro="" textlink="">
          <xdr:nvSpPr>
            <xdr:cNvPr id="562274" name="Check Box 98" hidden="1">
              <a:extLst>
                <a:ext uri="{63B3BB69-23CF-44E3-9099-C40C66FF867C}">
                  <a14:compatExt spid="_x0000_s562274"/>
                </a:ext>
                <a:ext uri="{FF2B5EF4-FFF2-40B4-BE49-F238E27FC236}">
                  <a16:creationId xmlns:a16="http://schemas.microsoft.com/office/drawing/2014/main" id="{00000000-0008-0000-4D00-00006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4</xdr:col>
          <xdr:colOff>161925</xdr:colOff>
          <xdr:row>106</xdr:row>
          <xdr:rowOff>0</xdr:rowOff>
        </xdr:to>
        <xdr:sp macro="" textlink="">
          <xdr:nvSpPr>
            <xdr:cNvPr id="562275" name="Check Box 99" hidden="1">
              <a:extLst>
                <a:ext uri="{63B3BB69-23CF-44E3-9099-C40C66FF867C}">
                  <a14:compatExt spid="_x0000_s562275"/>
                </a:ext>
                <a:ext uri="{FF2B5EF4-FFF2-40B4-BE49-F238E27FC236}">
                  <a16:creationId xmlns:a16="http://schemas.microsoft.com/office/drawing/2014/main" id="{00000000-0008-0000-4D00-00006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105</xdr:row>
          <xdr:rowOff>0</xdr:rowOff>
        </xdr:from>
        <xdr:to>
          <xdr:col>6</xdr:col>
          <xdr:colOff>161925</xdr:colOff>
          <xdr:row>106</xdr:row>
          <xdr:rowOff>0</xdr:rowOff>
        </xdr:to>
        <xdr:sp macro="" textlink="">
          <xdr:nvSpPr>
            <xdr:cNvPr id="562276" name="Check Box 100" hidden="1">
              <a:extLst>
                <a:ext uri="{63B3BB69-23CF-44E3-9099-C40C66FF867C}">
                  <a14:compatExt spid="_x0000_s562276"/>
                </a:ext>
                <a:ext uri="{FF2B5EF4-FFF2-40B4-BE49-F238E27FC236}">
                  <a16:creationId xmlns:a16="http://schemas.microsoft.com/office/drawing/2014/main" id="{00000000-0008-0000-4D00-00006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161925</xdr:colOff>
          <xdr:row>106</xdr:row>
          <xdr:rowOff>0</xdr:rowOff>
        </xdr:to>
        <xdr:sp macro="" textlink="">
          <xdr:nvSpPr>
            <xdr:cNvPr id="562277" name="Check Box 101" hidden="1">
              <a:extLst>
                <a:ext uri="{63B3BB69-23CF-44E3-9099-C40C66FF867C}">
                  <a14:compatExt spid="_x0000_s562277"/>
                </a:ext>
                <a:ext uri="{FF2B5EF4-FFF2-40B4-BE49-F238E27FC236}">
                  <a16:creationId xmlns:a16="http://schemas.microsoft.com/office/drawing/2014/main" id="{00000000-0008-0000-4D00-00006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2</xdr:col>
          <xdr:colOff>161925</xdr:colOff>
          <xdr:row>107</xdr:row>
          <xdr:rowOff>0</xdr:rowOff>
        </xdr:to>
        <xdr:sp macro="" textlink="">
          <xdr:nvSpPr>
            <xdr:cNvPr id="562278" name="Check Box 102" hidden="1">
              <a:extLst>
                <a:ext uri="{63B3BB69-23CF-44E3-9099-C40C66FF867C}">
                  <a14:compatExt spid="_x0000_s562278"/>
                </a:ext>
                <a:ext uri="{FF2B5EF4-FFF2-40B4-BE49-F238E27FC236}">
                  <a16:creationId xmlns:a16="http://schemas.microsoft.com/office/drawing/2014/main" id="{00000000-0008-0000-4D00-00006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161925</xdr:colOff>
          <xdr:row>107</xdr:row>
          <xdr:rowOff>0</xdr:rowOff>
        </xdr:to>
        <xdr:sp macro="" textlink="">
          <xdr:nvSpPr>
            <xdr:cNvPr id="562279" name="Check Box 103" hidden="1">
              <a:extLst>
                <a:ext uri="{63B3BB69-23CF-44E3-9099-C40C66FF867C}">
                  <a14:compatExt spid="_x0000_s562279"/>
                </a:ext>
                <a:ext uri="{FF2B5EF4-FFF2-40B4-BE49-F238E27FC236}">
                  <a16:creationId xmlns:a16="http://schemas.microsoft.com/office/drawing/2014/main" id="{00000000-0008-0000-4D00-00006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106</xdr:row>
          <xdr:rowOff>0</xdr:rowOff>
        </xdr:from>
        <xdr:to>
          <xdr:col>6</xdr:col>
          <xdr:colOff>161925</xdr:colOff>
          <xdr:row>107</xdr:row>
          <xdr:rowOff>0</xdr:rowOff>
        </xdr:to>
        <xdr:sp macro="" textlink="">
          <xdr:nvSpPr>
            <xdr:cNvPr id="562280" name="Check Box 104" hidden="1">
              <a:extLst>
                <a:ext uri="{63B3BB69-23CF-44E3-9099-C40C66FF867C}">
                  <a14:compatExt spid="_x0000_s562280"/>
                </a:ext>
                <a:ext uri="{FF2B5EF4-FFF2-40B4-BE49-F238E27FC236}">
                  <a16:creationId xmlns:a16="http://schemas.microsoft.com/office/drawing/2014/main" id="{00000000-0008-0000-4D00-00006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0</xdr:rowOff>
        </xdr:from>
        <xdr:to>
          <xdr:col>8</xdr:col>
          <xdr:colOff>161925</xdr:colOff>
          <xdr:row>107</xdr:row>
          <xdr:rowOff>0</xdr:rowOff>
        </xdr:to>
        <xdr:sp macro="" textlink="">
          <xdr:nvSpPr>
            <xdr:cNvPr id="562281" name="Check Box 105" hidden="1">
              <a:extLst>
                <a:ext uri="{63B3BB69-23CF-44E3-9099-C40C66FF867C}">
                  <a14:compatExt spid="_x0000_s562281"/>
                </a:ext>
                <a:ext uri="{FF2B5EF4-FFF2-40B4-BE49-F238E27FC236}">
                  <a16:creationId xmlns:a16="http://schemas.microsoft.com/office/drawing/2014/main" id="{00000000-0008-0000-4D00-00006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161925</xdr:colOff>
          <xdr:row>108</xdr:row>
          <xdr:rowOff>0</xdr:rowOff>
        </xdr:to>
        <xdr:sp macro="" textlink="">
          <xdr:nvSpPr>
            <xdr:cNvPr id="562282" name="Check Box 106" hidden="1">
              <a:extLst>
                <a:ext uri="{63B3BB69-23CF-44E3-9099-C40C66FF867C}">
                  <a14:compatExt spid="_x0000_s562282"/>
                </a:ext>
                <a:ext uri="{FF2B5EF4-FFF2-40B4-BE49-F238E27FC236}">
                  <a16:creationId xmlns:a16="http://schemas.microsoft.com/office/drawing/2014/main" id="{00000000-0008-0000-4D00-00006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4</xdr:col>
          <xdr:colOff>161925</xdr:colOff>
          <xdr:row>108</xdr:row>
          <xdr:rowOff>0</xdr:rowOff>
        </xdr:to>
        <xdr:sp macro="" textlink="">
          <xdr:nvSpPr>
            <xdr:cNvPr id="562283" name="Check Box 107" hidden="1">
              <a:extLst>
                <a:ext uri="{63B3BB69-23CF-44E3-9099-C40C66FF867C}">
                  <a14:compatExt spid="_x0000_s562283"/>
                </a:ext>
                <a:ext uri="{FF2B5EF4-FFF2-40B4-BE49-F238E27FC236}">
                  <a16:creationId xmlns:a16="http://schemas.microsoft.com/office/drawing/2014/main" id="{00000000-0008-0000-4D00-00006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0</xdr:rowOff>
        </xdr:from>
        <xdr:to>
          <xdr:col>6</xdr:col>
          <xdr:colOff>161925</xdr:colOff>
          <xdr:row>108</xdr:row>
          <xdr:rowOff>0</xdr:rowOff>
        </xdr:to>
        <xdr:sp macro="" textlink="">
          <xdr:nvSpPr>
            <xdr:cNvPr id="562284" name="Check Box 108" hidden="1">
              <a:extLst>
                <a:ext uri="{63B3BB69-23CF-44E3-9099-C40C66FF867C}">
                  <a14:compatExt spid="_x0000_s562284"/>
                </a:ext>
                <a:ext uri="{FF2B5EF4-FFF2-40B4-BE49-F238E27FC236}">
                  <a16:creationId xmlns:a16="http://schemas.microsoft.com/office/drawing/2014/main" id="{00000000-0008-0000-4D00-00006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0</xdr:rowOff>
        </xdr:from>
        <xdr:to>
          <xdr:col>8</xdr:col>
          <xdr:colOff>161925</xdr:colOff>
          <xdr:row>108</xdr:row>
          <xdr:rowOff>0</xdr:rowOff>
        </xdr:to>
        <xdr:sp macro="" textlink="">
          <xdr:nvSpPr>
            <xdr:cNvPr id="562285" name="Check Box 109" hidden="1">
              <a:extLst>
                <a:ext uri="{63B3BB69-23CF-44E3-9099-C40C66FF867C}">
                  <a14:compatExt spid="_x0000_s562285"/>
                </a:ext>
                <a:ext uri="{FF2B5EF4-FFF2-40B4-BE49-F238E27FC236}">
                  <a16:creationId xmlns:a16="http://schemas.microsoft.com/office/drawing/2014/main" id="{00000000-0008-0000-4D00-00006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108</xdr:row>
          <xdr:rowOff>0</xdr:rowOff>
        </xdr:from>
        <xdr:to>
          <xdr:col>2</xdr:col>
          <xdr:colOff>161925</xdr:colOff>
          <xdr:row>109</xdr:row>
          <xdr:rowOff>0</xdr:rowOff>
        </xdr:to>
        <xdr:sp macro="" textlink="">
          <xdr:nvSpPr>
            <xdr:cNvPr id="562286" name="Check Box 110" hidden="1">
              <a:extLst>
                <a:ext uri="{63B3BB69-23CF-44E3-9099-C40C66FF867C}">
                  <a14:compatExt spid="_x0000_s562286"/>
                </a:ext>
                <a:ext uri="{FF2B5EF4-FFF2-40B4-BE49-F238E27FC236}">
                  <a16:creationId xmlns:a16="http://schemas.microsoft.com/office/drawing/2014/main" id="{00000000-0008-0000-4D00-00006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161925</xdr:colOff>
          <xdr:row>109</xdr:row>
          <xdr:rowOff>0</xdr:rowOff>
        </xdr:to>
        <xdr:sp macro="" textlink="">
          <xdr:nvSpPr>
            <xdr:cNvPr id="562287" name="Check Box 111" hidden="1">
              <a:extLst>
                <a:ext uri="{63B3BB69-23CF-44E3-9099-C40C66FF867C}">
                  <a14:compatExt spid="_x0000_s562287"/>
                </a:ext>
                <a:ext uri="{FF2B5EF4-FFF2-40B4-BE49-F238E27FC236}">
                  <a16:creationId xmlns:a16="http://schemas.microsoft.com/office/drawing/2014/main" id="{00000000-0008-0000-4D00-00006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6</xdr:col>
          <xdr:colOff>161925</xdr:colOff>
          <xdr:row>109</xdr:row>
          <xdr:rowOff>0</xdr:rowOff>
        </xdr:to>
        <xdr:sp macro="" textlink="">
          <xdr:nvSpPr>
            <xdr:cNvPr id="562288" name="Check Box 112" hidden="1">
              <a:extLst>
                <a:ext uri="{63B3BB69-23CF-44E3-9099-C40C66FF867C}">
                  <a14:compatExt spid="_x0000_s562288"/>
                </a:ext>
                <a:ext uri="{FF2B5EF4-FFF2-40B4-BE49-F238E27FC236}">
                  <a16:creationId xmlns:a16="http://schemas.microsoft.com/office/drawing/2014/main" id="{00000000-0008-0000-4D00-00007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0</xdr:rowOff>
        </xdr:from>
        <xdr:to>
          <xdr:col>8</xdr:col>
          <xdr:colOff>161925</xdr:colOff>
          <xdr:row>109</xdr:row>
          <xdr:rowOff>0</xdr:rowOff>
        </xdr:to>
        <xdr:sp macro="" textlink="">
          <xdr:nvSpPr>
            <xdr:cNvPr id="562289" name="Check Box 113" hidden="1">
              <a:extLst>
                <a:ext uri="{63B3BB69-23CF-44E3-9099-C40C66FF867C}">
                  <a14:compatExt spid="_x0000_s562289"/>
                </a:ext>
                <a:ext uri="{FF2B5EF4-FFF2-40B4-BE49-F238E27FC236}">
                  <a16:creationId xmlns:a16="http://schemas.microsoft.com/office/drawing/2014/main" id="{00000000-0008-0000-4D00-00007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2</xdr:col>
          <xdr:colOff>161925</xdr:colOff>
          <xdr:row>110</xdr:row>
          <xdr:rowOff>0</xdr:rowOff>
        </xdr:to>
        <xdr:sp macro="" textlink="">
          <xdr:nvSpPr>
            <xdr:cNvPr id="562290" name="Check Box 114" hidden="1">
              <a:extLst>
                <a:ext uri="{63B3BB69-23CF-44E3-9099-C40C66FF867C}">
                  <a14:compatExt spid="_x0000_s562290"/>
                </a:ext>
                <a:ext uri="{FF2B5EF4-FFF2-40B4-BE49-F238E27FC236}">
                  <a16:creationId xmlns:a16="http://schemas.microsoft.com/office/drawing/2014/main" id="{00000000-0008-0000-4D00-00007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161925</xdr:colOff>
          <xdr:row>110</xdr:row>
          <xdr:rowOff>0</xdr:rowOff>
        </xdr:to>
        <xdr:sp macro="" textlink="">
          <xdr:nvSpPr>
            <xdr:cNvPr id="562291" name="Check Box 115" hidden="1">
              <a:extLst>
                <a:ext uri="{63B3BB69-23CF-44E3-9099-C40C66FF867C}">
                  <a14:compatExt spid="_x0000_s562291"/>
                </a:ext>
                <a:ext uri="{FF2B5EF4-FFF2-40B4-BE49-F238E27FC236}">
                  <a16:creationId xmlns:a16="http://schemas.microsoft.com/office/drawing/2014/main" id="{00000000-0008-0000-4D00-00007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0</xdr:rowOff>
        </xdr:from>
        <xdr:to>
          <xdr:col>6</xdr:col>
          <xdr:colOff>161925</xdr:colOff>
          <xdr:row>110</xdr:row>
          <xdr:rowOff>0</xdr:rowOff>
        </xdr:to>
        <xdr:sp macro="" textlink="">
          <xdr:nvSpPr>
            <xdr:cNvPr id="562292" name="Check Box 116" hidden="1">
              <a:extLst>
                <a:ext uri="{63B3BB69-23CF-44E3-9099-C40C66FF867C}">
                  <a14:compatExt spid="_x0000_s562292"/>
                </a:ext>
                <a:ext uri="{FF2B5EF4-FFF2-40B4-BE49-F238E27FC236}">
                  <a16:creationId xmlns:a16="http://schemas.microsoft.com/office/drawing/2014/main" id="{00000000-0008-0000-4D00-00007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161925</xdr:colOff>
          <xdr:row>110</xdr:row>
          <xdr:rowOff>0</xdr:rowOff>
        </xdr:to>
        <xdr:sp macro="" textlink="">
          <xdr:nvSpPr>
            <xdr:cNvPr id="562293" name="Check Box 117" hidden="1">
              <a:extLst>
                <a:ext uri="{63B3BB69-23CF-44E3-9099-C40C66FF867C}">
                  <a14:compatExt spid="_x0000_s562293"/>
                </a:ext>
                <a:ext uri="{FF2B5EF4-FFF2-40B4-BE49-F238E27FC236}">
                  <a16:creationId xmlns:a16="http://schemas.microsoft.com/office/drawing/2014/main" id="{00000000-0008-0000-4D00-00007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2</xdr:col>
          <xdr:colOff>161925</xdr:colOff>
          <xdr:row>111</xdr:row>
          <xdr:rowOff>0</xdr:rowOff>
        </xdr:to>
        <xdr:sp macro="" textlink="">
          <xdr:nvSpPr>
            <xdr:cNvPr id="562294" name="Check Box 118" hidden="1">
              <a:extLst>
                <a:ext uri="{63B3BB69-23CF-44E3-9099-C40C66FF867C}">
                  <a14:compatExt spid="_x0000_s562294"/>
                </a:ext>
                <a:ext uri="{FF2B5EF4-FFF2-40B4-BE49-F238E27FC236}">
                  <a16:creationId xmlns:a16="http://schemas.microsoft.com/office/drawing/2014/main" id="{00000000-0008-0000-4D00-00007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161925</xdr:colOff>
          <xdr:row>111</xdr:row>
          <xdr:rowOff>0</xdr:rowOff>
        </xdr:to>
        <xdr:sp macro="" textlink="">
          <xdr:nvSpPr>
            <xdr:cNvPr id="562295" name="Check Box 119" hidden="1">
              <a:extLst>
                <a:ext uri="{63B3BB69-23CF-44E3-9099-C40C66FF867C}">
                  <a14:compatExt spid="_x0000_s562295"/>
                </a:ext>
                <a:ext uri="{FF2B5EF4-FFF2-40B4-BE49-F238E27FC236}">
                  <a16:creationId xmlns:a16="http://schemas.microsoft.com/office/drawing/2014/main" id="{00000000-0008-0000-4D00-00007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6</xdr:col>
          <xdr:colOff>161925</xdr:colOff>
          <xdr:row>111</xdr:row>
          <xdr:rowOff>0</xdr:rowOff>
        </xdr:to>
        <xdr:sp macro="" textlink="">
          <xdr:nvSpPr>
            <xdr:cNvPr id="562296" name="Check Box 120" hidden="1">
              <a:extLst>
                <a:ext uri="{63B3BB69-23CF-44E3-9099-C40C66FF867C}">
                  <a14:compatExt spid="_x0000_s562296"/>
                </a:ext>
                <a:ext uri="{FF2B5EF4-FFF2-40B4-BE49-F238E27FC236}">
                  <a16:creationId xmlns:a16="http://schemas.microsoft.com/office/drawing/2014/main" id="{00000000-0008-0000-4D00-00007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161925</xdr:colOff>
          <xdr:row>111</xdr:row>
          <xdr:rowOff>0</xdr:rowOff>
        </xdr:to>
        <xdr:sp macro="" textlink="">
          <xdr:nvSpPr>
            <xdr:cNvPr id="562297" name="Check Box 121" hidden="1">
              <a:extLst>
                <a:ext uri="{63B3BB69-23CF-44E3-9099-C40C66FF867C}">
                  <a14:compatExt spid="_x0000_s562297"/>
                </a:ext>
                <a:ext uri="{FF2B5EF4-FFF2-40B4-BE49-F238E27FC236}">
                  <a16:creationId xmlns:a16="http://schemas.microsoft.com/office/drawing/2014/main" id="{00000000-0008-0000-4D00-00007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314325</xdr:rowOff>
        </xdr:from>
        <xdr:to>
          <xdr:col>2</xdr:col>
          <xdr:colOff>161925</xdr:colOff>
          <xdr:row>104</xdr:row>
          <xdr:rowOff>0</xdr:rowOff>
        </xdr:to>
        <xdr:sp macro="" textlink="">
          <xdr:nvSpPr>
            <xdr:cNvPr id="562298" name="Check Box 122" hidden="1">
              <a:extLst>
                <a:ext uri="{63B3BB69-23CF-44E3-9099-C40C66FF867C}">
                  <a14:compatExt spid="_x0000_s562298"/>
                </a:ext>
                <a:ext uri="{FF2B5EF4-FFF2-40B4-BE49-F238E27FC236}">
                  <a16:creationId xmlns:a16="http://schemas.microsoft.com/office/drawing/2014/main" id="{00000000-0008-0000-4D00-00007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161925</xdr:colOff>
          <xdr:row>104</xdr:row>
          <xdr:rowOff>0</xdr:rowOff>
        </xdr:to>
        <xdr:sp macro="" textlink="">
          <xdr:nvSpPr>
            <xdr:cNvPr id="562299" name="Check Box 123" hidden="1">
              <a:extLst>
                <a:ext uri="{63B3BB69-23CF-44E3-9099-C40C66FF867C}">
                  <a14:compatExt spid="_x0000_s562299"/>
                </a:ext>
                <a:ext uri="{FF2B5EF4-FFF2-40B4-BE49-F238E27FC236}">
                  <a16:creationId xmlns:a16="http://schemas.microsoft.com/office/drawing/2014/main" id="{00000000-0008-0000-4D00-00007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6</xdr:col>
          <xdr:colOff>161925</xdr:colOff>
          <xdr:row>104</xdr:row>
          <xdr:rowOff>0</xdr:rowOff>
        </xdr:to>
        <xdr:sp macro="" textlink="">
          <xdr:nvSpPr>
            <xdr:cNvPr id="562300" name="Check Box 124" hidden="1">
              <a:extLst>
                <a:ext uri="{63B3BB69-23CF-44E3-9099-C40C66FF867C}">
                  <a14:compatExt spid="_x0000_s562300"/>
                </a:ext>
                <a:ext uri="{FF2B5EF4-FFF2-40B4-BE49-F238E27FC236}">
                  <a16:creationId xmlns:a16="http://schemas.microsoft.com/office/drawing/2014/main" id="{00000000-0008-0000-4D00-00007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0</xdr:rowOff>
        </xdr:from>
        <xdr:to>
          <xdr:col>8</xdr:col>
          <xdr:colOff>161925</xdr:colOff>
          <xdr:row>104</xdr:row>
          <xdr:rowOff>0</xdr:rowOff>
        </xdr:to>
        <xdr:sp macro="" textlink="">
          <xdr:nvSpPr>
            <xdr:cNvPr id="562301" name="Check Box 125" hidden="1">
              <a:extLst>
                <a:ext uri="{63B3BB69-23CF-44E3-9099-C40C66FF867C}">
                  <a14:compatExt spid="_x0000_s562301"/>
                </a:ext>
                <a:ext uri="{FF2B5EF4-FFF2-40B4-BE49-F238E27FC236}">
                  <a16:creationId xmlns:a16="http://schemas.microsoft.com/office/drawing/2014/main" id="{00000000-0008-0000-4D00-00007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xdr:col>
          <xdr:colOff>161925</xdr:colOff>
          <xdr:row>112</xdr:row>
          <xdr:rowOff>0</xdr:rowOff>
        </xdr:to>
        <xdr:sp macro="" textlink="">
          <xdr:nvSpPr>
            <xdr:cNvPr id="562302" name="Check Box 126" hidden="1">
              <a:extLst>
                <a:ext uri="{63B3BB69-23CF-44E3-9099-C40C66FF867C}">
                  <a14:compatExt spid="_x0000_s562302"/>
                </a:ext>
                <a:ext uri="{FF2B5EF4-FFF2-40B4-BE49-F238E27FC236}">
                  <a16:creationId xmlns:a16="http://schemas.microsoft.com/office/drawing/2014/main" id="{00000000-0008-0000-4D00-00007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4</xdr:col>
          <xdr:colOff>161925</xdr:colOff>
          <xdr:row>112</xdr:row>
          <xdr:rowOff>0</xdr:rowOff>
        </xdr:to>
        <xdr:sp macro="" textlink="">
          <xdr:nvSpPr>
            <xdr:cNvPr id="562303" name="Check Box 127" hidden="1">
              <a:extLst>
                <a:ext uri="{63B3BB69-23CF-44E3-9099-C40C66FF867C}">
                  <a14:compatExt spid="_x0000_s562303"/>
                </a:ext>
                <a:ext uri="{FF2B5EF4-FFF2-40B4-BE49-F238E27FC236}">
                  <a16:creationId xmlns:a16="http://schemas.microsoft.com/office/drawing/2014/main" id="{00000000-0008-0000-4D00-00007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0</xdr:rowOff>
        </xdr:from>
        <xdr:to>
          <xdr:col>6</xdr:col>
          <xdr:colOff>161925</xdr:colOff>
          <xdr:row>112</xdr:row>
          <xdr:rowOff>0</xdr:rowOff>
        </xdr:to>
        <xdr:sp macro="" textlink="">
          <xdr:nvSpPr>
            <xdr:cNvPr id="562304" name="Check Box 128" hidden="1">
              <a:extLst>
                <a:ext uri="{63B3BB69-23CF-44E3-9099-C40C66FF867C}">
                  <a14:compatExt spid="_x0000_s562304"/>
                </a:ext>
                <a:ext uri="{FF2B5EF4-FFF2-40B4-BE49-F238E27FC236}">
                  <a16:creationId xmlns:a16="http://schemas.microsoft.com/office/drawing/2014/main" id="{00000000-0008-0000-4D00-00008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0</xdr:rowOff>
        </xdr:from>
        <xdr:to>
          <xdr:col>8</xdr:col>
          <xdr:colOff>161925</xdr:colOff>
          <xdr:row>112</xdr:row>
          <xdr:rowOff>0</xdr:rowOff>
        </xdr:to>
        <xdr:sp macro="" textlink="">
          <xdr:nvSpPr>
            <xdr:cNvPr id="562305" name="Check Box 129" hidden="1">
              <a:extLst>
                <a:ext uri="{63B3BB69-23CF-44E3-9099-C40C66FF867C}">
                  <a14:compatExt spid="_x0000_s562305"/>
                </a:ext>
                <a:ext uri="{FF2B5EF4-FFF2-40B4-BE49-F238E27FC236}">
                  <a16:creationId xmlns:a16="http://schemas.microsoft.com/office/drawing/2014/main" id="{00000000-0008-0000-4D00-00008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57150</xdr:colOff>
      <xdr:row>0</xdr:row>
      <xdr:rowOff>133350</xdr:rowOff>
    </xdr:from>
    <xdr:to>
      <xdr:col>34</xdr:col>
      <xdr:colOff>95250</xdr:colOff>
      <xdr:row>7</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191375" y="1333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214658" y="390524"/>
          <a:ext cx="2241550" cy="13779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390525</xdr:colOff>
      <xdr:row>0</xdr:row>
      <xdr:rowOff>114300</xdr:rowOff>
    </xdr:from>
    <xdr:to>
      <xdr:col>13</xdr:col>
      <xdr:colOff>533400</xdr:colOff>
      <xdr:row>5</xdr:row>
      <xdr:rowOff>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E00-000004000000}"/>
            </a:ext>
          </a:extLst>
        </xdr:cNvPr>
        <xdr:cNvSpPr/>
      </xdr:nvSpPr>
      <xdr:spPr>
        <a:xfrm>
          <a:off x="7486650" y="1143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4F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4F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50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50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0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5100-00000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5100-00000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5100-00000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5100-00000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8597" name="Check Box 5" hidden="1">
              <a:extLst>
                <a:ext uri="{63B3BB69-23CF-44E3-9099-C40C66FF867C}">
                  <a14:compatExt spid="_x0000_s238597"/>
                </a:ext>
                <a:ext uri="{FF2B5EF4-FFF2-40B4-BE49-F238E27FC236}">
                  <a16:creationId xmlns:a16="http://schemas.microsoft.com/office/drawing/2014/main" id="{00000000-0008-0000-5100-00000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8598" name="Check Box 6" hidden="1">
              <a:extLst>
                <a:ext uri="{63B3BB69-23CF-44E3-9099-C40C66FF867C}">
                  <a14:compatExt spid="_x0000_s238598"/>
                </a:ext>
                <a:ext uri="{FF2B5EF4-FFF2-40B4-BE49-F238E27FC236}">
                  <a16:creationId xmlns:a16="http://schemas.microsoft.com/office/drawing/2014/main" id="{00000000-0008-0000-5100-00000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8599" name="Check Box 7" hidden="1">
              <a:extLst>
                <a:ext uri="{63B3BB69-23CF-44E3-9099-C40C66FF867C}">
                  <a14:compatExt spid="_x0000_s238599"/>
                </a:ext>
                <a:ext uri="{FF2B5EF4-FFF2-40B4-BE49-F238E27FC236}">
                  <a16:creationId xmlns:a16="http://schemas.microsoft.com/office/drawing/2014/main" id="{00000000-0008-0000-5100-00000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8600" name="Check Box 8" hidden="1">
              <a:extLst>
                <a:ext uri="{63B3BB69-23CF-44E3-9099-C40C66FF867C}">
                  <a14:compatExt spid="_x0000_s238600"/>
                </a:ext>
                <a:ext uri="{FF2B5EF4-FFF2-40B4-BE49-F238E27FC236}">
                  <a16:creationId xmlns:a16="http://schemas.microsoft.com/office/drawing/2014/main" id="{00000000-0008-0000-5100-00000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8601" name="Check Box 9" hidden="1">
              <a:extLst>
                <a:ext uri="{63B3BB69-23CF-44E3-9099-C40C66FF867C}">
                  <a14:compatExt spid="_x0000_s238601"/>
                </a:ext>
                <a:ext uri="{FF2B5EF4-FFF2-40B4-BE49-F238E27FC236}">
                  <a16:creationId xmlns:a16="http://schemas.microsoft.com/office/drawing/2014/main" id="{00000000-0008-0000-5100-00000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8602" name="Check Box 10" hidden="1">
              <a:extLst>
                <a:ext uri="{63B3BB69-23CF-44E3-9099-C40C66FF867C}">
                  <a14:compatExt spid="_x0000_s238602"/>
                </a:ext>
                <a:ext uri="{FF2B5EF4-FFF2-40B4-BE49-F238E27FC236}">
                  <a16:creationId xmlns:a16="http://schemas.microsoft.com/office/drawing/2014/main" id="{00000000-0008-0000-5100-00000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8603" name="Check Box 11" hidden="1">
              <a:extLst>
                <a:ext uri="{63B3BB69-23CF-44E3-9099-C40C66FF867C}">
                  <a14:compatExt spid="_x0000_s238603"/>
                </a:ext>
                <a:ext uri="{FF2B5EF4-FFF2-40B4-BE49-F238E27FC236}">
                  <a16:creationId xmlns:a16="http://schemas.microsoft.com/office/drawing/2014/main" id="{00000000-0008-0000-5100-00000B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8604" name="Check Box 12" hidden="1">
              <a:extLst>
                <a:ext uri="{63B3BB69-23CF-44E3-9099-C40C66FF867C}">
                  <a14:compatExt spid="_x0000_s238604"/>
                </a:ext>
                <a:ext uri="{FF2B5EF4-FFF2-40B4-BE49-F238E27FC236}">
                  <a16:creationId xmlns:a16="http://schemas.microsoft.com/office/drawing/2014/main" id="{00000000-0008-0000-5100-00000C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8605" name="Check Box 13" hidden="1">
              <a:extLst>
                <a:ext uri="{63B3BB69-23CF-44E3-9099-C40C66FF867C}">
                  <a14:compatExt spid="_x0000_s238605"/>
                </a:ext>
                <a:ext uri="{FF2B5EF4-FFF2-40B4-BE49-F238E27FC236}">
                  <a16:creationId xmlns:a16="http://schemas.microsoft.com/office/drawing/2014/main" id="{00000000-0008-0000-5100-00000D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8606" name="Check Box 14" hidden="1">
              <a:extLst>
                <a:ext uri="{63B3BB69-23CF-44E3-9099-C40C66FF867C}">
                  <a14:compatExt spid="_x0000_s238606"/>
                </a:ext>
                <a:ext uri="{FF2B5EF4-FFF2-40B4-BE49-F238E27FC236}">
                  <a16:creationId xmlns:a16="http://schemas.microsoft.com/office/drawing/2014/main" id="{00000000-0008-0000-5100-00000E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8607" name="Check Box 15" hidden="1">
              <a:extLst>
                <a:ext uri="{63B3BB69-23CF-44E3-9099-C40C66FF867C}">
                  <a14:compatExt spid="_x0000_s238607"/>
                </a:ext>
                <a:ext uri="{FF2B5EF4-FFF2-40B4-BE49-F238E27FC236}">
                  <a16:creationId xmlns:a16="http://schemas.microsoft.com/office/drawing/2014/main" id="{00000000-0008-0000-5100-00000F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8608" name="Check Box 16" hidden="1">
              <a:extLst>
                <a:ext uri="{63B3BB69-23CF-44E3-9099-C40C66FF867C}">
                  <a14:compatExt spid="_x0000_s238608"/>
                </a:ext>
                <a:ext uri="{FF2B5EF4-FFF2-40B4-BE49-F238E27FC236}">
                  <a16:creationId xmlns:a16="http://schemas.microsoft.com/office/drawing/2014/main" id="{00000000-0008-0000-5100-000010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8609" name="Check Box 17" hidden="1">
              <a:extLst>
                <a:ext uri="{63B3BB69-23CF-44E3-9099-C40C66FF867C}">
                  <a14:compatExt spid="_x0000_s238609"/>
                </a:ext>
                <a:ext uri="{FF2B5EF4-FFF2-40B4-BE49-F238E27FC236}">
                  <a16:creationId xmlns:a16="http://schemas.microsoft.com/office/drawing/2014/main" id="{00000000-0008-0000-5100-00001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8610" name="Check Box 18" hidden="1">
              <a:extLst>
                <a:ext uri="{63B3BB69-23CF-44E3-9099-C40C66FF867C}">
                  <a14:compatExt spid="_x0000_s238610"/>
                </a:ext>
                <a:ext uri="{FF2B5EF4-FFF2-40B4-BE49-F238E27FC236}">
                  <a16:creationId xmlns:a16="http://schemas.microsoft.com/office/drawing/2014/main" id="{00000000-0008-0000-5100-00001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8611" name="Check Box 19" hidden="1">
              <a:extLst>
                <a:ext uri="{63B3BB69-23CF-44E3-9099-C40C66FF867C}">
                  <a14:compatExt spid="_x0000_s238611"/>
                </a:ext>
                <a:ext uri="{FF2B5EF4-FFF2-40B4-BE49-F238E27FC236}">
                  <a16:creationId xmlns:a16="http://schemas.microsoft.com/office/drawing/2014/main" id="{00000000-0008-0000-5100-00001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8612" name="Check Box 20" hidden="1">
              <a:extLst>
                <a:ext uri="{63B3BB69-23CF-44E3-9099-C40C66FF867C}">
                  <a14:compatExt spid="_x0000_s238612"/>
                </a:ext>
                <a:ext uri="{FF2B5EF4-FFF2-40B4-BE49-F238E27FC236}">
                  <a16:creationId xmlns:a16="http://schemas.microsoft.com/office/drawing/2014/main" id="{00000000-0008-0000-5100-00001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8613" name="Check Box 21" hidden="1">
              <a:extLst>
                <a:ext uri="{63B3BB69-23CF-44E3-9099-C40C66FF867C}">
                  <a14:compatExt spid="_x0000_s238613"/>
                </a:ext>
                <a:ext uri="{FF2B5EF4-FFF2-40B4-BE49-F238E27FC236}">
                  <a16:creationId xmlns:a16="http://schemas.microsoft.com/office/drawing/2014/main" id="{00000000-0008-0000-5100-00001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8614" name="Check Box 22" hidden="1">
              <a:extLst>
                <a:ext uri="{63B3BB69-23CF-44E3-9099-C40C66FF867C}">
                  <a14:compatExt spid="_x0000_s238614"/>
                </a:ext>
                <a:ext uri="{FF2B5EF4-FFF2-40B4-BE49-F238E27FC236}">
                  <a16:creationId xmlns:a16="http://schemas.microsoft.com/office/drawing/2014/main" id="{00000000-0008-0000-5100-00001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8615" name="Check Box 23" hidden="1">
              <a:extLst>
                <a:ext uri="{63B3BB69-23CF-44E3-9099-C40C66FF867C}">
                  <a14:compatExt spid="_x0000_s238615"/>
                </a:ext>
                <a:ext uri="{FF2B5EF4-FFF2-40B4-BE49-F238E27FC236}">
                  <a16:creationId xmlns:a16="http://schemas.microsoft.com/office/drawing/2014/main" id="{00000000-0008-0000-5100-00001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8616" name="Check Box 24" hidden="1">
              <a:extLst>
                <a:ext uri="{63B3BB69-23CF-44E3-9099-C40C66FF867C}">
                  <a14:compatExt spid="_x0000_s238616"/>
                </a:ext>
                <a:ext uri="{FF2B5EF4-FFF2-40B4-BE49-F238E27FC236}">
                  <a16:creationId xmlns:a16="http://schemas.microsoft.com/office/drawing/2014/main" id="{00000000-0008-0000-5100-00001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8617" name="Check Box 25" hidden="1">
              <a:extLst>
                <a:ext uri="{63B3BB69-23CF-44E3-9099-C40C66FF867C}">
                  <a14:compatExt spid="_x0000_s238617"/>
                </a:ext>
                <a:ext uri="{FF2B5EF4-FFF2-40B4-BE49-F238E27FC236}">
                  <a16:creationId xmlns:a16="http://schemas.microsoft.com/office/drawing/2014/main" id="{00000000-0008-0000-5100-00001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8618" name="Check Box 26" hidden="1">
              <a:extLst>
                <a:ext uri="{63B3BB69-23CF-44E3-9099-C40C66FF867C}">
                  <a14:compatExt spid="_x0000_s238618"/>
                </a:ext>
                <a:ext uri="{FF2B5EF4-FFF2-40B4-BE49-F238E27FC236}">
                  <a16:creationId xmlns:a16="http://schemas.microsoft.com/office/drawing/2014/main" id="{00000000-0008-0000-5100-00001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52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52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52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52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52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52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52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52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5200-00000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5200-00000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52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52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52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52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52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5200-000010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5200-00001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5200-00001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5200-00001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5200-00001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53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53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53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53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53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53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53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53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53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53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53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53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53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53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53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53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53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53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53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53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53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53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53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53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53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1515725" y="252942"/>
          <a:ext cx="1990725" cy="107632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54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54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54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54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54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54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54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54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54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54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54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54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54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54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54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54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54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54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54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54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54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5400-00001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5400-00001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5400-00001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5400-00001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11505142" y="137583"/>
          <a:ext cx="1984375" cy="1101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7</xdr:col>
          <xdr:colOff>476250</xdr:colOff>
          <xdr:row>12</xdr:row>
          <xdr:rowOff>400050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55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a:t>
              </a:r>
            </a:p>
          </xdr:txBody>
        </xdr:sp>
        <xdr:clientData/>
      </xdr:twoCellAnchor>
    </mc:Choice>
    <mc:Fallback/>
  </mc:AlternateContent>
  <xdr:twoCellAnchor>
    <xdr:from>
      <xdr:col>3</xdr:col>
      <xdr:colOff>3811</xdr:colOff>
      <xdr:row>12</xdr:row>
      <xdr:rowOff>280213</xdr:rowOff>
    </xdr:from>
    <xdr:to>
      <xdr:col>11</xdr:col>
      <xdr:colOff>495301</xdr:colOff>
      <xdr:row>14</xdr:row>
      <xdr:rowOff>142875</xdr:rowOff>
    </xdr:to>
    <xdr:grpSp>
      <xdr:nvGrpSpPr>
        <xdr:cNvPr id="2" name="グループ化 1">
          <a:extLst>
            <a:ext uri="{FF2B5EF4-FFF2-40B4-BE49-F238E27FC236}">
              <a16:creationId xmlns:a16="http://schemas.microsoft.com/office/drawing/2014/main" id="{00000000-0008-0000-5500-000002000000}"/>
            </a:ext>
          </a:extLst>
        </xdr:cNvPr>
        <xdr:cNvGrpSpPr/>
      </xdr:nvGrpSpPr>
      <xdr:grpSpPr>
        <a:xfrm>
          <a:off x="2642236" y="4318813"/>
          <a:ext cx="6139815" cy="786587"/>
          <a:chOff x="2476943" y="4472132"/>
          <a:chExt cx="5072551" cy="315112"/>
        </a:xfrm>
      </xdr:grpSpPr>
      <mc:AlternateContent xmlns:mc="http://schemas.openxmlformats.org/markup-compatibility/2006">
        <mc:Choice xmlns:a14="http://schemas.microsoft.com/office/drawing/2010/main" Requires="a14">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5500-0000028C0800}"/>
                  </a:ext>
                </a:extLst>
              </xdr:cNvPr>
              <xdr:cNvSpPr/>
            </xdr:nvSpPr>
            <xdr:spPr bwMode="auto">
              <a:xfrm>
                <a:off x="2476943" y="4472132"/>
                <a:ext cx="526228" cy="3151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a:t>
                </a:r>
              </a:p>
            </xdr:txBody>
          </xdr:sp>
        </mc:Choice>
        <mc:Fallback/>
      </mc:AlternateContent>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2960232" y="4553051"/>
            <a:ext cx="4589262" cy="1692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特定機能病院・地域医療支援病院・</a:t>
            </a:r>
            <a:r>
              <a:rPr kumimoji="1" lang="ja-JP" altLang="en-US" sz="900" strike="noStrike" baseline="0">
                <a:solidFill>
                  <a:schemeClr val="tx1"/>
                </a:solidFill>
                <a:latin typeface="+mn-ea"/>
                <a:ea typeface="+mn-ea"/>
              </a:rPr>
              <a:t>紹介受診重点医療機関</a:t>
            </a:r>
            <a:endParaRPr kumimoji="1" lang="en-US" altLang="ja-JP" sz="900" strike="noStrike" baseline="0">
              <a:solidFill>
                <a:schemeClr val="tx1"/>
              </a:solidFill>
              <a:latin typeface="+mn-ea"/>
              <a:ea typeface="+mn-ea"/>
            </a:endParaRPr>
          </a:p>
          <a:p>
            <a:r>
              <a:rPr kumimoji="1" lang="ja-JP" altLang="en-US" sz="900" strike="noStrike" baseline="0">
                <a:solidFill>
                  <a:sysClr val="windowText" lastClr="000000"/>
                </a:solidFill>
                <a:latin typeface="+mn-ea"/>
                <a:ea typeface="+mn-ea"/>
              </a:rPr>
              <a:t>（一般病床に係るものの数が</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床未満の病院を除く。）</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47625</xdr:colOff>
          <xdr:row>21</xdr:row>
          <xdr:rowOff>9525</xdr:rowOff>
        </xdr:from>
        <xdr:to>
          <xdr:col>4</xdr:col>
          <xdr:colOff>314325</xdr:colOff>
          <xdr:row>22</xdr:row>
          <xdr:rowOff>57150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5500-000003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76200</xdr:rowOff>
        </xdr:from>
        <xdr:to>
          <xdr:col>4</xdr:col>
          <xdr:colOff>47625</xdr:colOff>
          <xdr:row>11</xdr:row>
          <xdr:rowOff>438150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5500-000004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371475</xdr:rowOff>
        </xdr:from>
        <xdr:to>
          <xdr:col>4</xdr:col>
          <xdr:colOff>209550</xdr:colOff>
          <xdr:row>11</xdr:row>
          <xdr:rowOff>733425</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5500-000005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771525</xdr:rowOff>
        </xdr:from>
        <xdr:to>
          <xdr:col>4</xdr:col>
          <xdr:colOff>333375</xdr:colOff>
          <xdr:row>25</xdr:row>
          <xdr:rowOff>28575</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5500-000006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xdr:twoCellAnchor>
    <xdr:from>
      <xdr:col>3</xdr:col>
      <xdr:colOff>481219</xdr:colOff>
      <xdr:row>12</xdr:row>
      <xdr:rowOff>105604</xdr:rowOff>
    </xdr:from>
    <xdr:to>
      <xdr:col>8</xdr:col>
      <xdr:colOff>168991</xdr:colOff>
      <xdr:row>13</xdr:row>
      <xdr:rowOff>55909</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3119644" y="4144204"/>
          <a:ext cx="3945447" cy="3979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  </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床（一般病床に係るものに限る。）以上の病院（２．を除く。）</a:t>
          </a:r>
          <a:endParaRPr kumimoji="1" lang="ja-JP" altLang="en-US" sz="900" strike="noStrike" baseline="0">
            <a:solidFill>
              <a:srgbClr val="FF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6</xdr:col>
          <xdr:colOff>171450</xdr:colOff>
          <xdr:row>21</xdr:row>
          <xdr:rowOff>0</xdr:rowOff>
        </xdr:from>
        <xdr:to>
          <xdr:col>8</xdr:col>
          <xdr:colOff>9525</xdr:colOff>
          <xdr:row>22</xdr:row>
          <xdr:rowOff>47625</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5500-000007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0</xdr:rowOff>
        </xdr:from>
        <xdr:to>
          <xdr:col>8</xdr:col>
          <xdr:colOff>9525</xdr:colOff>
          <xdr:row>25</xdr:row>
          <xdr:rowOff>47625</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5500-000008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xdr:twoCellAnchor>
    <xdr:from>
      <xdr:col>4</xdr:col>
      <xdr:colOff>699027</xdr:colOff>
      <xdr:row>23</xdr:row>
      <xdr:rowOff>77443</xdr:rowOff>
    </xdr:from>
    <xdr:to>
      <xdr:col>4</xdr:col>
      <xdr:colOff>813327</xdr:colOff>
      <xdr:row>23</xdr:row>
      <xdr:rowOff>725143</xdr:rowOff>
    </xdr:to>
    <xdr:sp macro="" textlink="">
      <xdr:nvSpPr>
        <xdr:cNvPr id="5" name="左大かっこ 4">
          <a:extLst>
            <a:ext uri="{FF2B5EF4-FFF2-40B4-BE49-F238E27FC236}">
              <a16:creationId xmlns:a16="http://schemas.microsoft.com/office/drawing/2014/main" id="{00000000-0008-0000-5500-000005000000}"/>
            </a:ext>
          </a:extLst>
        </xdr:cNvPr>
        <xdr:cNvSpPr/>
      </xdr:nvSpPr>
      <xdr:spPr>
        <a:xfrm>
          <a:off x="4480452" y="7468843"/>
          <a:ext cx="114300" cy="64770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180722</xdr:colOff>
      <xdr:row>23</xdr:row>
      <xdr:rowOff>94007</xdr:rowOff>
    </xdr:from>
    <xdr:to>
      <xdr:col>10</xdr:col>
      <xdr:colOff>285750</xdr:colOff>
      <xdr:row>23</xdr:row>
      <xdr:rowOff>722657</xdr:rowOff>
    </xdr:to>
    <xdr:sp macro="" textlink="">
      <xdr:nvSpPr>
        <xdr:cNvPr id="6" name="左大かっこ 5">
          <a:extLst>
            <a:ext uri="{FF2B5EF4-FFF2-40B4-BE49-F238E27FC236}">
              <a16:creationId xmlns:a16="http://schemas.microsoft.com/office/drawing/2014/main" id="{00000000-0008-0000-5500-000006000000}"/>
            </a:ext>
          </a:extLst>
        </xdr:cNvPr>
        <xdr:cNvSpPr/>
      </xdr:nvSpPr>
      <xdr:spPr>
        <a:xfrm flipH="1">
          <a:off x="7991222" y="7485407"/>
          <a:ext cx="105028" cy="628650"/>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691426</xdr:colOff>
      <xdr:row>26</xdr:row>
      <xdr:rowOff>85725</xdr:rowOff>
    </xdr:from>
    <xdr:to>
      <xdr:col>4</xdr:col>
      <xdr:colOff>796201</xdr:colOff>
      <xdr:row>26</xdr:row>
      <xdr:rowOff>714375</xdr:rowOff>
    </xdr:to>
    <xdr:sp macro="" textlink="">
      <xdr:nvSpPr>
        <xdr:cNvPr id="7" name="左大かっこ 6">
          <a:extLst>
            <a:ext uri="{FF2B5EF4-FFF2-40B4-BE49-F238E27FC236}">
              <a16:creationId xmlns:a16="http://schemas.microsoft.com/office/drawing/2014/main" id="{00000000-0008-0000-5500-000007000000}"/>
            </a:ext>
          </a:extLst>
        </xdr:cNvPr>
        <xdr:cNvSpPr/>
      </xdr:nvSpPr>
      <xdr:spPr>
        <a:xfrm>
          <a:off x="4472851" y="8896350"/>
          <a:ext cx="104775" cy="62865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172439</xdr:colOff>
      <xdr:row>26</xdr:row>
      <xdr:rowOff>102290</xdr:rowOff>
    </xdr:from>
    <xdr:to>
      <xdr:col>10</xdr:col>
      <xdr:colOff>285749</xdr:colOff>
      <xdr:row>26</xdr:row>
      <xdr:rowOff>721415</xdr:rowOff>
    </xdr:to>
    <xdr:sp macro="" textlink="">
      <xdr:nvSpPr>
        <xdr:cNvPr id="8" name="左大かっこ 7">
          <a:extLst>
            <a:ext uri="{FF2B5EF4-FFF2-40B4-BE49-F238E27FC236}">
              <a16:creationId xmlns:a16="http://schemas.microsoft.com/office/drawing/2014/main" id="{00000000-0008-0000-5500-000008000000}"/>
            </a:ext>
          </a:extLst>
        </xdr:cNvPr>
        <xdr:cNvSpPr/>
      </xdr:nvSpPr>
      <xdr:spPr>
        <a:xfrm flipH="1">
          <a:off x="7982939" y="8912915"/>
          <a:ext cx="113310" cy="61912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6626</xdr:colOff>
      <xdr:row>11</xdr:row>
      <xdr:rowOff>8282</xdr:rowOff>
    </xdr:from>
    <xdr:to>
      <xdr:col>4</xdr:col>
      <xdr:colOff>511865</xdr:colOff>
      <xdr:row>11</xdr:row>
      <xdr:rowOff>226943</xdr:rowOff>
    </xdr:to>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3788051" y="3246782"/>
          <a:ext cx="505239" cy="2186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医科</a:t>
          </a:r>
          <a:endParaRPr kumimoji="1" lang="ja-JP" altLang="en-US" sz="1100">
            <a:solidFill>
              <a:sysClr val="windowText" lastClr="000000"/>
            </a:solidFill>
          </a:endParaRPr>
        </a:p>
      </xdr:txBody>
    </xdr:sp>
    <xdr:clientData/>
  </xdr:twoCellAnchor>
  <xdr:twoCellAnchor>
    <xdr:from>
      <xdr:col>7</xdr:col>
      <xdr:colOff>0</xdr:colOff>
      <xdr:row>11</xdr:row>
      <xdr:rowOff>0</xdr:rowOff>
    </xdr:from>
    <xdr:to>
      <xdr:col>7</xdr:col>
      <xdr:colOff>488674</xdr:colOff>
      <xdr:row>11</xdr:row>
      <xdr:rowOff>207065</xdr:rowOff>
    </xdr:to>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5895975" y="3238500"/>
          <a:ext cx="488674" cy="2070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歯科</a:t>
          </a:r>
        </a:p>
      </xdr:txBody>
    </xdr:sp>
    <xdr:clientData/>
  </xdr:twoCellAnchor>
  <xdr:twoCellAnchor>
    <xdr:from>
      <xdr:col>11</xdr:col>
      <xdr:colOff>333375</xdr:colOff>
      <xdr:row>0</xdr:row>
      <xdr:rowOff>180975</xdr:rowOff>
    </xdr:from>
    <xdr:to>
      <xdr:col>14</xdr:col>
      <xdr:colOff>520460</xdr:colOff>
      <xdr:row>6</xdr:row>
      <xdr:rowOff>239564</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5500-00000B000000}"/>
            </a:ext>
          </a:extLst>
        </xdr:cNvPr>
        <xdr:cNvSpPr/>
      </xdr:nvSpPr>
      <xdr:spPr>
        <a:xfrm>
          <a:off x="8620125" y="1809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140805</xdr:colOff>
      <xdr:row>0</xdr:row>
      <xdr:rowOff>24847</xdr:rowOff>
    </xdr:from>
    <xdr:to>
      <xdr:col>12</xdr:col>
      <xdr:colOff>637761</xdr:colOff>
      <xdr:row>4</xdr:row>
      <xdr:rowOff>91108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8365435" y="24847"/>
          <a:ext cx="1871869" cy="9856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rPr>
            <a:t>判定シート</a:t>
          </a:r>
          <a:endParaRPr kumimoji="1" lang="en-US" altLang="ja-JP" sz="1400" b="1">
            <a:solidFill>
              <a:sysClr val="windowText" lastClr="000000"/>
            </a:solidFill>
          </a:endParaRPr>
        </a:p>
        <a:p>
          <a:pPr algn="ctr"/>
          <a:r>
            <a:rPr kumimoji="1" lang="ja-JP" altLang="en-US" sz="1400" b="1">
              <a:solidFill>
                <a:sysClr val="windowText" lastClr="000000"/>
              </a:solidFill>
            </a:rPr>
            <a:t>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xdr:col>
      <xdr:colOff>609600</xdr:colOff>
      <xdr:row>0</xdr:row>
      <xdr:rowOff>142875</xdr:rowOff>
    </xdr:from>
    <xdr:to>
      <xdr:col>11</xdr:col>
      <xdr:colOff>110885</xdr:colOff>
      <xdr:row>6</xdr:row>
      <xdr:rowOff>39539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7924800" y="1428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2A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2A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2A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2A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2A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2A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2A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2A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5E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5E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5E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5E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5E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5E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5E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5E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133350</xdr:rowOff>
        </xdr:from>
        <xdr:to>
          <xdr:col>2</xdr:col>
          <xdr:colOff>95250</xdr:colOff>
          <xdr:row>49</xdr:row>
          <xdr:rowOff>104775</xdr:rowOff>
        </xdr:to>
        <xdr:sp macro="" textlink="">
          <xdr:nvSpPr>
            <xdr:cNvPr id="603137" name="Check Box 1" hidden="1">
              <a:extLst>
                <a:ext uri="{63B3BB69-23CF-44E3-9099-C40C66FF867C}">
                  <a14:compatExt spid="_x0000_s603137"/>
                </a:ext>
                <a:ext uri="{FF2B5EF4-FFF2-40B4-BE49-F238E27FC236}">
                  <a16:creationId xmlns:a16="http://schemas.microsoft.com/office/drawing/2014/main" id="{00000000-0008-0000-5F00-000001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133350</xdr:rowOff>
        </xdr:from>
        <xdr:to>
          <xdr:col>6</xdr:col>
          <xdr:colOff>114300</xdr:colOff>
          <xdr:row>49</xdr:row>
          <xdr:rowOff>85725</xdr:rowOff>
        </xdr:to>
        <xdr:sp macro="" textlink="">
          <xdr:nvSpPr>
            <xdr:cNvPr id="603138" name="Check Box 2" hidden="1">
              <a:extLst>
                <a:ext uri="{63B3BB69-23CF-44E3-9099-C40C66FF867C}">
                  <a14:compatExt spid="_x0000_s603138"/>
                </a:ext>
                <a:ext uri="{FF2B5EF4-FFF2-40B4-BE49-F238E27FC236}">
                  <a16:creationId xmlns:a16="http://schemas.microsoft.com/office/drawing/2014/main" id="{00000000-0008-0000-5F00-000002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85725</xdr:colOff>
          <xdr:row>50</xdr:row>
          <xdr:rowOff>47625</xdr:rowOff>
        </xdr:to>
        <xdr:sp macro="" textlink="">
          <xdr:nvSpPr>
            <xdr:cNvPr id="603139" name="Check Box 3" hidden="1">
              <a:extLst>
                <a:ext uri="{63B3BB69-23CF-44E3-9099-C40C66FF867C}">
                  <a14:compatExt spid="_x0000_s603139"/>
                </a:ext>
                <a:ext uri="{FF2B5EF4-FFF2-40B4-BE49-F238E27FC236}">
                  <a16:creationId xmlns:a16="http://schemas.microsoft.com/office/drawing/2014/main" id="{00000000-0008-0000-5F00-000003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171450</xdr:rowOff>
        </xdr:from>
        <xdr:to>
          <xdr:col>2</xdr:col>
          <xdr:colOff>85725</xdr:colOff>
          <xdr:row>54</xdr:row>
          <xdr:rowOff>19050</xdr:rowOff>
        </xdr:to>
        <xdr:sp macro="" textlink="">
          <xdr:nvSpPr>
            <xdr:cNvPr id="603140" name="Check Box 4" hidden="1">
              <a:extLst>
                <a:ext uri="{63B3BB69-23CF-44E3-9099-C40C66FF867C}">
                  <a14:compatExt spid="_x0000_s603140"/>
                </a:ext>
                <a:ext uri="{FF2B5EF4-FFF2-40B4-BE49-F238E27FC236}">
                  <a16:creationId xmlns:a16="http://schemas.microsoft.com/office/drawing/2014/main" id="{00000000-0008-0000-5F00-000004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180975</xdr:rowOff>
        </xdr:from>
        <xdr:to>
          <xdr:col>2</xdr:col>
          <xdr:colOff>85725</xdr:colOff>
          <xdr:row>55</xdr:row>
          <xdr:rowOff>28575</xdr:rowOff>
        </xdr:to>
        <xdr:sp macro="" textlink="">
          <xdr:nvSpPr>
            <xdr:cNvPr id="603141" name="Check Box 5" hidden="1">
              <a:extLst>
                <a:ext uri="{63B3BB69-23CF-44E3-9099-C40C66FF867C}">
                  <a14:compatExt spid="_x0000_s603141"/>
                </a:ext>
                <a:ext uri="{FF2B5EF4-FFF2-40B4-BE49-F238E27FC236}">
                  <a16:creationId xmlns:a16="http://schemas.microsoft.com/office/drawing/2014/main" id="{00000000-0008-0000-5F00-000005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52</xdr:row>
          <xdr:rowOff>171450</xdr:rowOff>
        </xdr:from>
        <xdr:to>
          <xdr:col>12</xdr:col>
          <xdr:colOff>114300</xdr:colOff>
          <xdr:row>54</xdr:row>
          <xdr:rowOff>19050</xdr:rowOff>
        </xdr:to>
        <xdr:sp macro="" textlink="">
          <xdr:nvSpPr>
            <xdr:cNvPr id="603142" name="Check Box 6" hidden="1">
              <a:extLst>
                <a:ext uri="{63B3BB69-23CF-44E3-9099-C40C66FF867C}">
                  <a14:compatExt spid="_x0000_s603142"/>
                </a:ext>
                <a:ext uri="{FF2B5EF4-FFF2-40B4-BE49-F238E27FC236}">
                  <a16:creationId xmlns:a16="http://schemas.microsoft.com/office/drawing/2014/main" id="{00000000-0008-0000-5F00-000006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97971</xdr:colOff>
      <xdr:row>57</xdr:row>
      <xdr:rowOff>10886</xdr:rowOff>
    </xdr:from>
    <xdr:to>
      <xdr:col>32</xdr:col>
      <xdr:colOff>119743</xdr:colOff>
      <xdr:row>57</xdr:row>
      <xdr:rowOff>707572</xdr:rowOff>
    </xdr:to>
    <xdr:sp macro="" textlink="">
      <xdr:nvSpPr>
        <xdr:cNvPr id="2" name="大かっこ 1">
          <a:extLst>
            <a:ext uri="{FF2B5EF4-FFF2-40B4-BE49-F238E27FC236}">
              <a16:creationId xmlns:a16="http://schemas.microsoft.com/office/drawing/2014/main" id="{00000000-0008-0000-5F00-000002000000}"/>
            </a:ext>
          </a:extLst>
        </xdr:cNvPr>
        <xdr:cNvSpPr/>
      </xdr:nvSpPr>
      <xdr:spPr>
        <a:xfrm>
          <a:off x="307521" y="10716986"/>
          <a:ext cx="6517822" cy="6109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47</xdr:row>
          <xdr:rowOff>133350</xdr:rowOff>
        </xdr:from>
        <xdr:to>
          <xdr:col>19</xdr:col>
          <xdr:colOff>85725</xdr:colOff>
          <xdr:row>49</xdr:row>
          <xdr:rowOff>85725</xdr:rowOff>
        </xdr:to>
        <xdr:sp macro="" textlink="">
          <xdr:nvSpPr>
            <xdr:cNvPr id="603143" name="Check Box 7" hidden="1">
              <a:extLst>
                <a:ext uri="{63B3BB69-23CF-44E3-9099-C40C66FF867C}">
                  <a14:compatExt spid="_x0000_s603143"/>
                </a:ext>
                <a:ext uri="{FF2B5EF4-FFF2-40B4-BE49-F238E27FC236}">
                  <a16:creationId xmlns:a16="http://schemas.microsoft.com/office/drawing/2014/main" id="{00000000-0008-0000-5F00-000007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108857</xdr:colOff>
      <xdr:row>33</xdr:row>
      <xdr:rowOff>32657</xdr:rowOff>
    </xdr:from>
    <xdr:to>
      <xdr:col>32</xdr:col>
      <xdr:colOff>119743</xdr:colOff>
      <xdr:row>35</xdr:row>
      <xdr:rowOff>152400</xdr:rowOff>
    </xdr:to>
    <xdr:sp macro="" textlink="">
      <xdr:nvSpPr>
        <xdr:cNvPr id="3" name="大かっこ 2">
          <a:extLst>
            <a:ext uri="{FF2B5EF4-FFF2-40B4-BE49-F238E27FC236}">
              <a16:creationId xmlns:a16="http://schemas.microsoft.com/office/drawing/2014/main" id="{00000000-0008-0000-5F00-000003000000}"/>
            </a:ext>
          </a:extLst>
        </xdr:cNvPr>
        <xdr:cNvSpPr/>
      </xdr:nvSpPr>
      <xdr:spPr>
        <a:xfrm>
          <a:off x="1785257" y="6357257"/>
          <a:ext cx="50400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48</xdr:row>
          <xdr:rowOff>190500</xdr:rowOff>
        </xdr:from>
        <xdr:to>
          <xdr:col>19</xdr:col>
          <xdr:colOff>95250</xdr:colOff>
          <xdr:row>50</xdr:row>
          <xdr:rowOff>38100</xdr:rowOff>
        </xdr:to>
        <xdr:sp macro="" textlink="">
          <xdr:nvSpPr>
            <xdr:cNvPr id="603144" name="Check Box 8" hidden="1">
              <a:extLst>
                <a:ext uri="{63B3BB69-23CF-44E3-9099-C40C66FF867C}">
                  <a14:compatExt spid="_x0000_s603144"/>
                </a:ext>
                <a:ext uri="{FF2B5EF4-FFF2-40B4-BE49-F238E27FC236}">
                  <a16:creationId xmlns:a16="http://schemas.microsoft.com/office/drawing/2014/main" id="{00000000-0008-0000-5F00-000008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171450</xdr:rowOff>
        </xdr:from>
        <xdr:to>
          <xdr:col>2</xdr:col>
          <xdr:colOff>85725</xdr:colOff>
          <xdr:row>51</xdr:row>
          <xdr:rowOff>19050</xdr:rowOff>
        </xdr:to>
        <xdr:sp macro="" textlink="">
          <xdr:nvSpPr>
            <xdr:cNvPr id="603145" name="Check Box 9" hidden="1">
              <a:extLst>
                <a:ext uri="{63B3BB69-23CF-44E3-9099-C40C66FF867C}">
                  <a14:compatExt spid="_x0000_s603145"/>
                </a:ext>
                <a:ext uri="{FF2B5EF4-FFF2-40B4-BE49-F238E27FC236}">
                  <a16:creationId xmlns:a16="http://schemas.microsoft.com/office/drawing/2014/main" id="{00000000-0008-0000-5F00-000009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171450</xdr:rowOff>
        </xdr:from>
        <xdr:to>
          <xdr:col>6</xdr:col>
          <xdr:colOff>114300</xdr:colOff>
          <xdr:row>50</xdr:row>
          <xdr:rowOff>19050</xdr:rowOff>
        </xdr:to>
        <xdr:sp macro="" textlink="">
          <xdr:nvSpPr>
            <xdr:cNvPr id="603146" name="Check Box 10" hidden="1">
              <a:extLst>
                <a:ext uri="{63B3BB69-23CF-44E3-9099-C40C66FF867C}">
                  <a14:compatExt spid="_x0000_s603146"/>
                </a:ext>
                <a:ext uri="{FF2B5EF4-FFF2-40B4-BE49-F238E27FC236}">
                  <a16:creationId xmlns:a16="http://schemas.microsoft.com/office/drawing/2014/main" id="{00000000-0008-0000-5F00-00000A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47625</xdr:colOff>
      <xdr:row>0</xdr:row>
      <xdr:rowOff>111125</xdr:rowOff>
    </xdr:from>
    <xdr:to>
      <xdr:col>46</xdr:col>
      <xdr:colOff>120650</xdr:colOff>
      <xdr:row>9</xdr:row>
      <xdr:rowOff>31750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381875" y="111125"/>
          <a:ext cx="2378075" cy="1482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108857</xdr:colOff>
      <xdr:row>44</xdr:row>
      <xdr:rowOff>32657</xdr:rowOff>
    </xdr:from>
    <xdr:to>
      <xdr:col>32</xdr:col>
      <xdr:colOff>119743</xdr:colOff>
      <xdr:row>46</xdr:row>
      <xdr:rowOff>152400</xdr:rowOff>
    </xdr:to>
    <xdr:sp macro="" textlink="">
      <xdr:nvSpPr>
        <xdr:cNvPr id="2" name="大かっこ 1">
          <a:extLst>
            <a:ext uri="{FF2B5EF4-FFF2-40B4-BE49-F238E27FC236}">
              <a16:creationId xmlns:a16="http://schemas.microsoft.com/office/drawing/2014/main" id="{00000000-0008-0000-6000-000002000000}"/>
            </a:ext>
          </a:extLst>
        </xdr:cNvPr>
        <xdr:cNvSpPr/>
      </xdr:nvSpPr>
      <xdr:spPr>
        <a:xfrm>
          <a:off x="2137682" y="8605157"/>
          <a:ext cx="48876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0</xdr:rowOff>
    </xdr:from>
    <xdr:to>
      <xdr:col>45</xdr:col>
      <xdr:colOff>73025</xdr:colOff>
      <xdr:row>9</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6000-000003000000}"/>
            </a:ext>
          </a:extLst>
        </xdr:cNvPr>
        <xdr:cNvSpPr/>
      </xdr:nvSpPr>
      <xdr:spPr>
        <a:xfrm>
          <a:off x="7324725" y="200025"/>
          <a:ext cx="2378075" cy="14922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257175</xdr:colOff>
          <xdr:row>5</xdr:row>
          <xdr:rowOff>66675</xdr:rowOff>
        </xdr:from>
        <xdr:to>
          <xdr:col>36</xdr:col>
          <xdr:colOff>238125</xdr:colOff>
          <xdr:row>6</xdr:row>
          <xdr:rowOff>171450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B00-00000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xdr:row>
          <xdr:rowOff>28575</xdr:rowOff>
        </xdr:from>
        <xdr:to>
          <xdr:col>14</xdr:col>
          <xdr:colOff>47625</xdr:colOff>
          <xdr:row>5</xdr:row>
          <xdr:rowOff>76200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B00-00000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１．特定機能病院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5</xdr:row>
          <xdr:rowOff>133350</xdr:rowOff>
        </xdr:from>
        <xdr:to>
          <xdr:col>14</xdr:col>
          <xdr:colOff>47625</xdr:colOff>
          <xdr:row>6</xdr:row>
          <xdr:rowOff>171450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B00-00000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２．専門病院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6</xdr:row>
          <xdr:rowOff>228600</xdr:rowOff>
        </xdr:from>
        <xdr:to>
          <xdr:col>14</xdr:col>
          <xdr:colOff>47625</xdr:colOff>
          <xdr:row>7</xdr:row>
          <xdr:rowOff>266700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B00-00000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３．一般・その他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42</xdr:row>
          <xdr:rowOff>38100</xdr:rowOff>
        </xdr:from>
        <xdr:to>
          <xdr:col>8</xdr:col>
          <xdr:colOff>47625</xdr:colOff>
          <xdr:row>42</xdr:row>
          <xdr:rowOff>266700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B00-00000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38100</xdr:rowOff>
        </xdr:from>
        <xdr:to>
          <xdr:col>8</xdr:col>
          <xdr:colOff>476250</xdr:colOff>
          <xdr:row>42</xdr:row>
          <xdr:rowOff>266700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B00-00000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43</xdr:row>
          <xdr:rowOff>57150</xdr:rowOff>
        </xdr:from>
        <xdr:to>
          <xdr:col>8</xdr:col>
          <xdr:colOff>28575</xdr:colOff>
          <xdr:row>43</xdr:row>
          <xdr:rowOff>285750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B00-00000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47625</xdr:rowOff>
        </xdr:from>
        <xdr:to>
          <xdr:col>8</xdr:col>
          <xdr:colOff>476250</xdr:colOff>
          <xdr:row>43</xdr:row>
          <xdr:rowOff>285750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B00-00000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44</xdr:row>
          <xdr:rowOff>38100</xdr:rowOff>
        </xdr:from>
        <xdr:to>
          <xdr:col>8</xdr:col>
          <xdr:colOff>47625</xdr:colOff>
          <xdr:row>44</xdr:row>
          <xdr:rowOff>266700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B00-00000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45</xdr:row>
          <xdr:rowOff>38100</xdr:rowOff>
        </xdr:from>
        <xdr:to>
          <xdr:col>8</xdr:col>
          <xdr:colOff>47625</xdr:colOff>
          <xdr:row>45</xdr:row>
          <xdr:rowOff>266700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B00-00000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38100</xdr:rowOff>
        </xdr:from>
        <xdr:to>
          <xdr:col>8</xdr:col>
          <xdr:colOff>476250</xdr:colOff>
          <xdr:row>44</xdr:row>
          <xdr:rowOff>285750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B00-00000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45</xdr:row>
          <xdr:rowOff>38100</xdr:rowOff>
        </xdr:from>
        <xdr:to>
          <xdr:col>8</xdr:col>
          <xdr:colOff>476250</xdr:colOff>
          <xdr:row>45</xdr:row>
          <xdr:rowOff>285750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B00-00000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4</xdr:row>
          <xdr:rowOff>28575</xdr:rowOff>
        </xdr:from>
        <xdr:to>
          <xdr:col>23</xdr:col>
          <xdr:colOff>171450</xdr:colOff>
          <xdr:row>5</xdr:row>
          <xdr:rowOff>28575</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B00-00000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xdr:row>
          <xdr:rowOff>9525</xdr:rowOff>
        </xdr:from>
        <xdr:to>
          <xdr:col>23</xdr:col>
          <xdr:colOff>171450</xdr:colOff>
          <xdr:row>6</xdr:row>
          <xdr:rowOff>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B00-00000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xdr:row>
          <xdr:rowOff>28575</xdr:rowOff>
        </xdr:from>
        <xdr:to>
          <xdr:col>23</xdr:col>
          <xdr:colOff>171450</xdr:colOff>
          <xdr:row>7</xdr:row>
          <xdr:rowOff>28575</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B00-00000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7</xdr:row>
          <xdr:rowOff>9525</xdr:rowOff>
        </xdr:from>
        <xdr:to>
          <xdr:col>23</xdr:col>
          <xdr:colOff>171450</xdr:colOff>
          <xdr:row>8</xdr:row>
          <xdr:rowOff>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B00-00001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25066</xdr:colOff>
      <xdr:row>2</xdr:row>
      <xdr:rowOff>134232</xdr:rowOff>
    </xdr:from>
    <xdr:to>
      <xdr:col>36</xdr:col>
      <xdr:colOff>401054</xdr:colOff>
      <xdr:row>2</xdr:row>
      <xdr:rowOff>306608</xdr:rowOff>
    </xdr:to>
    <xdr:sp macro="" textlink="">
      <xdr:nvSpPr>
        <xdr:cNvPr id="2" name="右中かっこ 1">
          <a:extLst>
            <a:ext uri="{FF2B5EF4-FFF2-40B4-BE49-F238E27FC236}">
              <a16:creationId xmlns:a16="http://schemas.microsoft.com/office/drawing/2014/main" id="{00000000-0008-0000-2B00-000002000000}"/>
            </a:ext>
          </a:extLst>
        </xdr:cNvPr>
        <xdr:cNvSpPr/>
      </xdr:nvSpPr>
      <xdr:spPr bwMode="auto">
        <a:xfrm rot="16200000">
          <a:off x="15538322" y="-424774"/>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2</xdr:row>
      <xdr:rowOff>134531</xdr:rowOff>
    </xdr:from>
    <xdr:to>
      <xdr:col>29</xdr:col>
      <xdr:colOff>344129</xdr:colOff>
      <xdr:row>2</xdr:row>
      <xdr:rowOff>306907</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bwMode="auto">
        <a:xfrm rot="16200000">
          <a:off x="13875671" y="503448"/>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25066</xdr:colOff>
      <xdr:row>34</xdr:row>
      <xdr:rowOff>134232</xdr:rowOff>
    </xdr:from>
    <xdr:to>
      <xdr:col>36</xdr:col>
      <xdr:colOff>401054</xdr:colOff>
      <xdr:row>34</xdr:row>
      <xdr:rowOff>306608</xdr:rowOff>
    </xdr:to>
    <xdr:sp macro="" textlink="">
      <xdr:nvSpPr>
        <xdr:cNvPr id="4" name="右中かっこ 3">
          <a:extLst>
            <a:ext uri="{FF2B5EF4-FFF2-40B4-BE49-F238E27FC236}">
              <a16:creationId xmlns:a16="http://schemas.microsoft.com/office/drawing/2014/main" id="{00000000-0008-0000-2B00-000004000000}"/>
            </a:ext>
          </a:extLst>
        </xdr:cNvPr>
        <xdr:cNvSpPr/>
      </xdr:nvSpPr>
      <xdr:spPr bwMode="auto">
        <a:xfrm rot="16200000">
          <a:off x="15538322" y="11129051"/>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34</xdr:row>
      <xdr:rowOff>134531</xdr:rowOff>
    </xdr:from>
    <xdr:to>
      <xdr:col>29</xdr:col>
      <xdr:colOff>344129</xdr:colOff>
      <xdr:row>34</xdr:row>
      <xdr:rowOff>306907</xdr:rowOff>
    </xdr:to>
    <xdr:sp macro="" textlink="">
      <xdr:nvSpPr>
        <xdr:cNvPr id="5" name="右中かっこ 4">
          <a:extLst>
            <a:ext uri="{FF2B5EF4-FFF2-40B4-BE49-F238E27FC236}">
              <a16:creationId xmlns:a16="http://schemas.microsoft.com/office/drawing/2014/main" id="{00000000-0008-0000-2B00-000005000000}"/>
            </a:ext>
          </a:extLst>
        </xdr:cNvPr>
        <xdr:cNvSpPr/>
      </xdr:nvSpPr>
      <xdr:spPr bwMode="auto">
        <a:xfrm rot="16200000">
          <a:off x="13875671" y="12057273"/>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0</xdr:colOff>
      <xdr:row>1</xdr:row>
      <xdr:rowOff>0</xdr:rowOff>
    </xdr:from>
    <xdr:to>
      <xdr:col>42</xdr:col>
      <xdr:colOff>418042</xdr:colOff>
      <xdr:row>4</xdr:row>
      <xdr:rowOff>264583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2B00-000006000000}"/>
            </a:ext>
          </a:extLst>
        </xdr:cNvPr>
        <xdr:cNvSpPr/>
      </xdr:nvSpPr>
      <xdr:spPr>
        <a:xfrm>
          <a:off x="17740313" y="309563"/>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10</xdr:row>
          <xdr:rowOff>47625</xdr:rowOff>
        </xdr:from>
        <xdr:to>
          <xdr:col>4</xdr:col>
          <xdr:colOff>66675</xdr:colOff>
          <xdr:row>10</xdr:row>
          <xdr:rowOff>352425</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C00-000001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10</xdr:row>
          <xdr:rowOff>38100</xdr:rowOff>
        </xdr:from>
        <xdr:to>
          <xdr:col>6</xdr:col>
          <xdr:colOff>581025</xdr:colOff>
          <xdr:row>10</xdr:row>
          <xdr:rowOff>342900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C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10</xdr:row>
          <xdr:rowOff>47625</xdr:rowOff>
        </xdr:from>
        <xdr:to>
          <xdr:col>13</xdr:col>
          <xdr:colOff>66675</xdr:colOff>
          <xdr:row>10</xdr:row>
          <xdr:rowOff>352425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C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38100</xdr:rowOff>
        </xdr:from>
        <xdr:to>
          <xdr:col>15</xdr:col>
          <xdr:colOff>581025</xdr:colOff>
          <xdr:row>10</xdr:row>
          <xdr:rowOff>342900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C00-000004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18</xdr:row>
          <xdr:rowOff>47625</xdr:rowOff>
        </xdr:from>
        <xdr:to>
          <xdr:col>5</xdr:col>
          <xdr:colOff>323850</xdr:colOff>
          <xdr:row>18</xdr:row>
          <xdr:rowOff>361950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C00-000005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47625</xdr:rowOff>
        </xdr:from>
        <xdr:to>
          <xdr:col>6</xdr:col>
          <xdr:colOff>323850</xdr:colOff>
          <xdr:row>18</xdr:row>
          <xdr:rowOff>361950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C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18</xdr:row>
          <xdr:rowOff>47625</xdr:rowOff>
        </xdr:from>
        <xdr:to>
          <xdr:col>7</xdr:col>
          <xdr:colOff>323850</xdr:colOff>
          <xdr:row>18</xdr:row>
          <xdr:rowOff>361950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C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47625</xdr:rowOff>
        </xdr:from>
        <xdr:to>
          <xdr:col>4</xdr:col>
          <xdr:colOff>323850</xdr:colOff>
          <xdr:row>18</xdr:row>
          <xdr:rowOff>352425</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C00-000008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18</xdr:row>
          <xdr:rowOff>47625</xdr:rowOff>
        </xdr:from>
        <xdr:to>
          <xdr:col>14</xdr:col>
          <xdr:colOff>323850</xdr:colOff>
          <xdr:row>18</xdr:row>
          <xdr:rowOff>352425</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C00-000009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47625</xdr:rowOff>
        </xdr:from>
        <xdr:to>
          <xdr:col>15</xdr:col>
          <xdr:colOff>323850</xdr:colOff>
          <xdr:row>18</xdr:row>
          <xdr:rowOff>352425</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C00-00000A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18</xdr:row>
          <xdr:rowOff>47625</xdr:rowOff>
        </xdr:from>
        <xdr:to>
          <xdr:col>16</xdr:col>
          <xdr:colOff>323850</xdr:colOff>
          <xdr:row>18</xdr:row>
          <xdr:rowOff>352425</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C00-00000B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18</xdr:row>
          <xdr:rowOff>47625</xdr:rowOff>
        </xdr:from>
        <xdr:to>
          <xdr:col>13</xdr:col>
          <xdr:colOff>323850</xdr:colOff>
          <xdr:row>18</xdr:row>
          <xdr:rowOff>352425</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C00-00000C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25067</xdr:colOff>
      <xdr:row>2</xdr:row>
      <xdr:rowOff>177062</xdr:rowOff>
    </xdr:from>
    <xdr:to>
      <xdr:col>18</xdr:col>
      <xdr:colOff>591210</xdr:colOff>
      <xdr:row>2</xdr:row>
      <xdr:rowOff>306607</xdr:rowOff>
    </xdr:to>
    <xdr:sp macro="" textlink="">
      <xdr:nvSpPr>
        <xdr:cNvPr id="2" name="右中かっこ 1">
          <a:extLst>
            <a:ext uri="{FF2B5EF4-FFF2-40B4-BE49-F238E27FC236}">
              <a16:creationId xmlns:a16="http://schemas.microsoft.com/office/drawing/2014/main" id="{00000000-0008-0000-2C00-000002000000}"/>
            </a:ext>
          </a:extLst>
        </xdr:cNvPr>
        <xdr:cNvSpPr/>
      </xdr:nvSpPr>
      <xdr:spPr bwMode="auto">
        <a:xfrm rot="16200000">
          <a:off x="8892066" y="-1260437"/>
          <a:ext cx="129545" cy="422374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14238</xdr:colOff>
      <xdr:row>2</xdr:row>
      <xdr:rowOff>177361</xdr:rowOff>
    </xdr:from>
    <xdr:to>
      <xdr:col>11</xdr:col>
      <xdr:colOff>597776</xdr:colOff>
      <xdr:row>2</xdr:row>
      <xdr:rowOff>306906</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bwMode="auto">
        <a:xfrm rot="16200000">
          <a:off x="6146734" y="255165"/>
          <a:ext cx="129545" cy="119313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19</xdr:col>
      <xdr:colOff>180975</xdr:colOff>
      <xdr:row>0</xdr:row>
      <xdr:rowOff>257175</xdr:rowOff>
    </xdr:from>
    <xdr:to>
      <xdr:col>22</xdr:col>
      <xdr:colOff>170392</xdr:colOff>
      <xdr:row>5</xdr:row>
      <xdr:rowOff>159808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11277600" y="2571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400050</xdr:colOff>
          <xdr:row>18</xdr:row>
          <xdr:rowOff>180975</xdr:rowOff>
        </xdr:from>
        <xdr:to>
          <xdr:col>11</xdr:col>
          <xdr:colOff>0</xdr:colOff>
          <xdr:row>20</xdr:row>
          <xdr:rowOff>9525</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D00-000001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17</xdr:row>
          <xdr:rowOff>180975</xdr:rowOff>
        </xdr:from>
        <xdr:to>
          <xdr:col>11</xdr:col>
          <xdr:colOff>0</xdr:colOff>
          <xdr:row>19</xdr:row>
          <xdr:rowOff>19050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D00-000002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16</xdr:row>
          <xdr:rowOff>66675</xdr:rowOff>
        </xdr:from>
        <xdr:to>
          <xdr:col>11</xdr:col>
          <xdr:colOff>0</xdr:colOff>
          <xdr:row>18</xdr:row>
          <xdr:rowOff>19050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D00-000003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19</xdr:row>
          <xdr:rowOff>180975</xdr:rowOff>
        </xdr:from>
        <xdr:to>
          <xdr:col>11</xdr:col>
          <xdr:colOff>0</xdr:colOff>
          <xdr:row>21</xdr:row>
          <xdr:rowOff>9525</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D00-000004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123825</xdr:rowOff>
        </xdr:from>
        <xdr:to>
          <xdr:col>2</xdr:col>
          <xdr:colOff>447675</xdr:colOff>
          <xdr:row>21</xdr:row>
          <xdr:rowOff>47625</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D00-000005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20</xdr:row>
          <xdr:rowOff>171450</xdr:rowOff>
        </xdr:from>
        <xdr:to>
          <xdr:col>11</xdr:col>
          <xdr:colOff>0</xdr:colOff>
          <xdr:row>21</xdr:row>
          <xdr:rowOff>200025</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D00-000006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25067</xdr:colOff>
      <xdr:row>2</xdr:row>
      <xdr:rowOff>177062</xdr:rowOff>
    </xdr:from>
    <xdr:to>
      <xdr:col>17</xdr:col>
      <xdr:colOff>591210</xdr:colOff>
      <xdr:row>2</xdr:row>
      <xdr:rowOff>306607</xdr:rowOff>
    </xdr:to>
    <xdr:sp macro="" textlink="">
      <xdr:nvSpPr>
        <xdr:cNvPr id="2" name="右中かっこ 1">
          <a:extLst>
            <a:ext uri="{FF2B5EF4-FFF2-40B4-BE49-F238E27FC236}">
              <a16:creationId xmlns:a16="http://schemas.microsoft.com/office/drawing/2014/main" id="{00000000-0008-0000-2D00-000002000000}"/>
            </a:ext>
          </a:extLst>
        </xdr:cNvPr>
        <xdr:cNvSpPr/>
      </xdr:nvSpPr>
      <xdr:spPr bwMode="auto">
        <a:xfrm rot="16200000">
          <a:off x="8911116" y="-1193762"/>
          <a:ext cx="129545" cy="428089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14238</xdr:colOff>
      <xdr:row>2</xdr:row>
      <xdr:rowOff>177361</xdr:rowOff>
    </xdr:from>
    <xdr:to>
      <xdr:col>10</xdr:col>
      <xdr:colOff>597776</xdr:colOff>
      <xdr:row>2</xdr:row>
      <xdr:rowOff>306906</xdr:rowOff>
    </xdr:to>
    <xdr:sp macro="" textlink="">
      <xdr:nvSpPr>
        <xdr:cNvPr id="3" name="右中かっこ 2">
          <a:extLst>
            <a:ext uri="{FF2B5EF4-FFF2-40B4-BE49-F238E27FC236}">
              <a16:creationId xmlns:a16="http://schemas.microsoft.com/office/drawing/2014/main" id="{00000000-0008-0000-2D00-000003000000}"/>
            </a:ext>
          </a:extLst>
        </xdr:cNvPr>
        <xdr:cNvSpPr/>
      </xdr:nvSpPr>
      <xdr:spPr bwMode="auto">
        <a:xfrm rot="16200000">
          <a:off x="6122922" y="345652"/>
          <a:ext cx="129545" cy="120266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291582</xdr:colOff>
      <xdr:row>0</xdr:row>
      <xdr:rowOff>262424</xdr:rowOff>
    </xdr:from>
    <xdr:to>
      <xdr:col>21</xdr:col>
      <xdr:colOff>272252</xdr:colOff>
      <xdr:row>4</xdr:row>
      <xdr:rowOff>166418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11488317" y="262424"/>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337039</xdr:colOff>
      <xdr:row>0</xdr:row>
      <xdr:rowOff>124557</xdr:rowOff>
    </xdr:from>
    <xdr:to>
      <xdr:col>12</xdr:col>
      <xdr:colOff>117639</xdr:colOff>
      <xdr:row>6</xdr:row>
      <xdr:rowOff>194977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660174" y="124557"/>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inside.mhlw.go.jp\&#35506;&#23460;&#38936;&#22495;1\13401035_&#26481;&#21271;&#21402;&#29983;&#23616;&#12288;&#21307;&#30274;&#35506;\99%20&#12381;&#12398;&#20182;(&#19968;&#26178;&#20445;&#31649;&#29992;)\&#65328;&#65332;&#36039;&#26009;&#20316;&#25104;&#29992;\&#21152;&#24037;&#29992;\05&#31179;&#30000;&#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4 (2)"/>
      <sheetName val="25"/>
      <sheetName val="27"/>
      <sheetName val="28"/>
      <sheetName val="29"/>
      <sheetName val="30"/>
      <sheetName val="31"/>
      <sheetName val="35"/>
      <sheetName val="38"/>
      <sheetName val="39"/>
      <sheetName val="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3.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6.xml"/><Relationship Id="rId16" Type="http://schemas.openxmlformats.org/officeDocument/2006/relationships/ctrlProp" Target="../ctrlProps/ctrlProp13.xml"/><Relationship Id="rId1" Type="http://schemas.openxmlformats.org/officeDocument/2006/relationships/printerSettings" Target="../printerSettings/printerSettings4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4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7.vml"/><Relationship Id="rId7"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4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8.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11.xml"/><Relationship Id="rId1" Type="http://schemas.openxmlformats.org/officeDocument/2006/relationships/printerSettings" Target="../printerSettings/printerSettings49.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9.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2.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50.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s>
</file>

<file path=xl/worksheets/_rels/sheet51.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13.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61" Type="http://schemas.openxmlformats.org/officeDocument/2006/relationships/ctrlProp" Target="../ctrlProps/ctrlProp129.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1" Type="http://schemas.openxmlformats.org/officeDocument/2006/relationships/printerSettings" Target="../printerSettings/printerSettings51.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s>
</file>

<file path=xl/worksheets/_rels/sheet52.xml.rels><?xml version="1.0" encoding="UTF-8" standalone="yes"?>
<Relationships xmlns="http://schemas.openxmlformats.org/package/2006/relationships"><Relationship Id="rId117" Type="http://schemas.openxmlformats.org/officeDocument/2006/relationships/ctrlProp" Target="../ctrlProps/ctrlProp249.xml"/><Relationship Id="rId21" Type="http://schemas.openxmlformats.org/officeDocument/2006/relationships/ctrlProp" Target="../ctrlProps/ctrlProp153.xml"/><Relationship Id="rId42" Type="http://schemas.openxmlformats.org/officeDocument/2006/relationships/ctrlProp" Target="../ctrlProps/ctrlProp174.xml"/><Relationship Id="rId63" Type="http://schemas.openxmlformats.org/officeDocument/2006/relationships/ctrlProp" Target="../ctrlProps/ctrlProp195.xml"/><Relationship Id="rId84" Type="http://schemas.openxmlformats.org/officeDocument/2006/relationships/ctrlProp" Target="../ctrlProps/ctrlProp216.xml"/><Relationship Id="rId138" Type="http://schemas.openxmlformats.org/officeDocument/2006/relationships/ctrlProp" Target="../ctrlProps/ctrlProp270.xml"/><Relationship Id="rId159" Type="http://schemas.openxmlformats.org/officeDocument/2006/relationships/ctrlProp" Target="../ctrlProps/ctrlProp291.xml"/><Relationship Id="rId107" Type="http://schemas.openxmlformats.org/officeDocument/2006/relationships/ctrlProp" Target="../ctrlProps/ctrlProp239.xml"/><Relationship Id="rId11" Type="http://schemas.openxmlformats.org/officeDocument/2006/relationships/ctrlProp" Target="../ctrlProps/ctrlProp143.xml"/><Relationship Id="rId32" Type="http://schemas.openxmlformats.org/officeDocument/2006/relationships/ctrlProp" Target="../ctrlProps/ctrlProp164.xml"/><Relationship Id="rId53" Type="http://schemas.openxmlformats.org/officeDocument/2006/relationships/ctrlProp" Target="../ctrlProps/ctrlProp185.xml"/><Relationship Id="rId74" Type="http://schemas.openxmlformats.org/officeDocument/2006/relationships/ctrlProp" Target="../ctrlProps/ctrlProp206.xml"/><Relationship Id="rId128" Type="http://schemas.openxmlformats.org/officeDocument/2006/relationships/ctrlProp" Target="../ctrlProps/ctrlProp260.xml"/><Relationship Id="rId149" Type="http://schemas.openxmlformats.org/officeDocument/2006/relationships/ctrlProp" Target="../ctrlProps/ctrlProp281.xml"/><Relationship Id="rId5" Type="http://schemas.openxmlformats.org/officeDocument/2006/relationships/ctrlProp" Target="../ctrlProps/ctrlProp137.xml"/><Relationship Id="rId95" Type="http://schemas.openxmlformats.org/officeDocument/2006/relationships/ctrlProp" Target="../ctrlProps/ctrlProp227.xml"/><Relationship Id="rId160" Type="http://schemas.openxmlformats.org/officeDocument/2006/relationships/ctrlProp" Target="../ctrlProps/ctrlProp292.xml"/><Relationship Id="rId22" Type="http://schemas.openxmlformats.org/officeDocument/2006/relationships/ctrlProp" Target="../ctrlProps/ctrlProp154.xml"/><Relationship Id="rId43" Type="http://schemas.openxmlformats.org/officeDocument/2006/relationships/ctrlProp" Target="../ctrlProps/ctrlProp175.xml"/><Relationship Id="rId64" Type="http://schemas.openxmlformats.org/officeDocument/2006/relationships/ctrlProp" Target="../ctrlProps/ctrlProp196.xml"/><Relationship Id="rId118" Type="http://schemas.openxmlformats.org/officeDocument/2006/relationships/ctrlProp" Target="../ctrlProps/ctrlProp250.xml"/><Relationship Id="rId139" Type="http://schemas.openxmlformats.org/officeDocument/2006/relationships/ctrlProp" Target="../ctrlProps/ctrlProp271.xml"/><Relationship Id="rId85" Type="http://schemas.openxmlformats.org/officeDocument/2006/relationships/ctrlProp" Target="../ctrlProps/ctrlProp217.xml"/><Relationship Id="rId150" Type="http://schemas.openxmlformats.org/officeDocument/2006/relationships/ctrlProp" Target="../ctrlProps/ctrlProp282.xml"/><Relationship Id="rId12" Type="http://schemas.openxmlformats.org/officeDocument/2006/relationships/ctrlProp" Target="../ctrlProps/ctrlProp144.xml"/><Relationship Id="rId17" Type="http://schemas.openxmlformats.org/officeDocument/2006/relationships/ctrlProp" Target="../ctrlProps/ctrlProp149.xml"/><Relationship Id="rId33" Type="http://schemas.openxmlformats.org/officeDocument/2006/relationships/ctrlProp" Target="../ctrlProps/ctrlProp165.xml"/><Relationship Id="rId38" Type="http://schemas.openxmlformats.org/officeDocument/2006/relationships/ctrlProp" Target="../ctrlProps/ctrlProp170.xml"/><Relationship Id="rId59" Type="http://schemas.openxmlformats.org/officeDocument/2006/relationships/ctrlProp" Target="../ctrlProps/ctrlProp191.xml"/><Relationship Id="rId103" Type="http://schemas.openxmlformats.org/officeDocument/2006/relationships/ctrlProp" Target="../ctrlProps/ctrlProp235.xml"/><Relationship Id="rId108" Type="http://schemas.openxmlformats.org/officeDocument/2006/relationships/ctrlProp" Target="../ctrlProps/ctrlProp240.xml"/><Relationship Id="rId124" Type="http://schemas.openxmlformats.org/officeDocument/2006/relationships/ctrlProp" Target="../ctrlProps/ctrlProp256.xml"/><Relationship Id="rId129" Type="http://schemas.openxmlformats.org/officeDocument/2006/relationships/ctrlProp" Target="../ctrlProps/ctrlProp261.xml"/><Relationship Id="rId54" Type="http://schemas.openxmlformats.org/officeDocument/2006/relationships/ctrlProp" Target="../ctrlProps/ctrlProp186.xml"/><Relationship Id="rId70" Type="http://schemas.openxmlformats.org/officeDocument/2006/relationships/ctrlProp" Target="../ctrlProps/ctrlProp202.xml"/><Relationship Id="rId75" Type="http://schemas.openxmlformats.org/officeDocument/2006/relationships/ctrlProp" Target="../ctrlProps/ctrlProp207.xml"/><Relationship Id="rId91" Type="http://schemas.openxmlformats.org/officeDocument/2006/relationships/ctrlProp" Target="../ctrlProps/ctrlProp223.xml"/><Relationship Id="rId96" Type="http://schemas.openxmlformats.org/officeDocument/2006/relationships/ctrlProp" Target="../ctrlProps/ctrlProp228.xml"/><Relationship Id="rId140" Type="http://schemas.openxmlformats.org/officeDocument/2006/relationships/ctrlProp" Target="../ctrlProps/ctrlProp272.xml"/><Relationship Id="rId145" Type="http://schemas.openxmlformats.org/officeDocument/2006/relationships/ctrlProp" Target="../ctrlProps/ctrlProp277.xml"/><Relationship Id="rId161" Type="http://schemas.openxmlformats.org/officeDocument/2006/relationships/ctrlProp" Target="../ctrlProps/ctrlProp293.xml"/><Relationship Id="rId1" Type="http://schemas.openxmlformats.org/officeDocument/2006/relationships/printerSettings" Target="../printerSettings/printerSettings52.bin"/><Relationship Id="rId6" Type="http://schemas.openxmlformats.org/officeDocument/2006/relationships/ctrlProp" Target="../ctrlProps/ctrlProp138.xml"/><Relationship Id="rId23" Type="http://schemas.openxmlformats.org/officeDocument/2006/relationships/ctrlProp" Target="../ctrlProps/ctrlProp155.xml"/><Relationship Id="rId28" Type="http://schemas.openxmlformats.org/officeDocument/2006/relationships/ctrlProp" Target="../ctrlProps/ctrlProp160.xml"/><Relationship Id="rId49" Type="http://schemas.openxmlformats.org/officeDocument/2006/relationships/ctrlProp" Target="../ctrlProps/ctrlProp181.xml"/><Relationship Id="rId114" Type="http://schemas.openxmlformats.org/officeDocument/2006/relationships/ctrlProp" Target="../ctrlProps/ctrlProp246.xml"/><Relationship Id="rId119" Type="http://schemas.openxmlformats.org/officeDocument/2006/relationships/ctrlProp" Target="../ctrlProps/ctrlProp251.xml"/><Relationship Id="rId44" Type="http://schemas.openxmlformats.org/officeDocument/2006/relationships/ctrlProp" Target="../ctrlProps/ctrlProp176.xml"/><Relationship Id="rId60" Type="http://schemas.openxmlformats.org/officeDocument/2006/relationships/ctrlProp" Target="../ctrlProps/ctrlProp192.xml"/><Relationship Id="rId65" Type="http://schemas.openxmlformats.org/officeDocument/2006/relationships/ctrlProp" Target="../ctrlProps/ctrlProp197.xml"/><Relationship Id="rId81" Type="http://schemas.openxmlformats.org/officeDocument/2006/relationships/ctrlProp" Target="../ctrlProps/ctrlProp213.xml"/><Relationship Id="rId86" Type="http://schemas.openxmlformats.org/officeDocument/2006/relationships/ctrlProp" Target="../ctrlProps/ctrlProp218.xml"/><Relationship Id="rId130" Type="http://schemas.openxmlformats.org/officeDocument/2006/relationships/ctrlProp" Target="../ctrlProps/ctrlProp262.xml"/><Relationship Id="rId135" Type="http://schemas.openxmlformats.org/officeDocument/2006/relationships/ctrlProp" Target="../ctrlProps/ctrlProp267.xml"/><Relationship Id="rId151" Type="http://schemas.openxmlformats.org/officeDocument/2006/relationships/ctrlProp" Target="../ctrlProps/ctrlProp283.xml"/><Relationship Id="rId156" Type="http://schemas.openxmlformats.org/officeDocument/2006/relationships/ctrlProp" Target="../ctrlProps/ctrlProp288.xml"/><Relationship Id="rId13" Type="http://schemas.openxmlformats.org/officeDocument/2006/relationships/ctrlProp" Target="../ctrlProps/ctrlProp145.xml"/><Relationship Id="rId18" Type="http://schemas.openxmlformats.org/officeDocument/2006/relationships/ctrlProp" Target="../ctrlProps/ctrlProp150.xml"/><Relationship Id="rId39" Type="http://schemas.openxmlformats.org/officeDocument/2006/relationships/ctrlProp" Target="../ctrlProps/ctrlProp171.xml"/><Relationship Id="rId109" Type="http://schemas.openxmlformats.org/officeDocument/2006/relationships/ctrlProp" Target="../ctrlProps/ctrlProp241.xml"/><Relationship Id="rId34" Type="http://schemas.openxmlformats.org/officeDocument/2006/relationships/ctrlProp" Target="../ctrlProps/ctrlProp166.xml"/><Relationship Id="rId50" Type="http://schemas.openxmlformats.org/officeDocument/2006/relationships/ctrlProp" Target="../ctrlProps/ctrlProp182.xml"/><Relationship Id="rId55" Type="http://schemas.openxmlformats.org/officeDocument/2006/relationships/ctrlProp" Target="../ctrlProps/ctrlProp187.xml"/><Relationship Id="rId76" Type="http://schemas.openxmlformats.org/officeDocument/2006/relationships/ctrlProp" Target="../ctrlProps/ctrlProp208.xml"/><Relationship Id="rId97" Type="http://schemas.openxmlformats.org/officeDocument/2006/relationships/ctrlProp" Target="../ctrlProps/ctrlProp229.xml"/><Relationship Id="rId104" Type="http://schemas.openxmlformats.org/officeDocument/2006/relationships/ctrlProp" Target="../ctrlProps/ctrlProp236.xml"/><Relationship Id="rId120" Type="http://schemas.openxmlformats.org/officeDocument/2006/relationships/ctrlProp" Target="../ctrlProps/ctrlProp252.xml"/><Relationship Id="rId125" Type="http://schemas.openxmlformats.org/officeDocument/2006/relationships/ctrlProp" Target="../ctrlProps/ctrlProp257.xml"/><Relationship Id="rId141" Type="http://schemas.openxmlformats.org/officeDocument/2006/relationships/ctrlProp" Target="../ctrlProps/ctrlProp273.xml"/><Relationship Id="rId146" Type="http://schemas.openxmlformats.org/officeDocument/2006/relationships/ctrlProp" Target="../ctrlProps/ctrlProp278.xml"/><Relationship Id="rId7" Type="http://schemas.openxmlformats.org/officeDocument/2006/relationships/ctrlProp" Target="../ctrlProps/ctrlProp139.xml"/><Relationship Id="rId71" Type="http://schemas.openxmlformats.org/officeDocument/2006/relationships/ctrlProp" Target="../ctrlProps/ctrlProp203.xml"/><Relationship Id="rId92" Type="http://schemas.openxmlformats.org/officeDocument/2006/relationships/ctrlProp" Target="../ctrlProps/ctrlProp224.xml"/><Relationship Id="rId2" Type="http://schemas.openxmlformats.org/officeDocument/2006/relationships/drawing" Target="../drawings/drawing14.xml"/><Relationship Id="rId29" Type="http://schemas.openxmlformats.org/officeDocument/2006/relationships/ctrlProp" Target="../ctrlProps/ctrlProp161.xml"/><Relationship Id="rId24" Type="http://schemas.openxmlformats.org/officeDocument/2006/relationships/ctrlProp" Target="../ctrlProps/ctrlProp156.xml"/><Relationship Id="rId40" Type="http://schemas.openxmlformats.org/officeDocument/2006/relationships/ctrlProp" Target="../ctrlProps/ctrlProp172.xml"/><Relationship Id="rId45" Type="http://schemas.openxmlformats.org/officeDocument/2006/relationships/ctrlProp" Target="../ctrlProps/ctrlProp177.xml"/><Relationship Id="rId66" Type="http://schemas.openxmlformats.org/officeDocument/2006/relationships/ctrlProp" Target="../ctrlProps/ctrlProp198.xml"/><Relationship Id="rId87" Type="http://schemas.openxmlformats.org/officeDocument/2006/relationships/ctrlProp" Target="../ctrlProps/ctrlProp219.xml"/><Relationship Id="rId110" Type="http://schemas.openxmlformats.org/officeDocument/2006/relationships/ctrlProp" Target="../ctrlProps/ctrlProp242.xml"/><Relationship Id="rId115" Type="http://schemas.openxmlformats.org/officeDocument/2006/relationships/ctrlProp" Target="../ctrlProps/ctrlProp247.xml"/><Relationship Id="rId131" Type="http://schemas.openxmlformats.org/officeDocument/2006/relationships/ctrlProp" Target="../ctrlProps/ctrlProp263.xml"/><Relationship Id="rId136" Type="http://schemas.openxmlformats.org/officeDocument/2006/relationships/ctrlProp" Target="../ctrlProps/ctrlProp268.xml"/><Relationship Id="rId157" Type="http://schemas.openxmlformats.org/officeDocument/2006/relationships/ctrlProp" Target="../ctrlProps/ctrlProp289.xml"/><Relationship Id="rId61" Type="http://schemas.openxmlformats.org/officeDocument/2006/relationships/ctrlProp" Target="../ctrlProps/ctrlProp193.xml"/><Relationship Id="rId82" Type="http://schemas.openxmlformats.org/officeDocument/2006/relationships/ctrlProp" Target="../ctrlProps/ctrlProp214.xml"/><Relationship Id="rId152" Type="http://schemas.openxmlformats.org/officeDocument/2006/relationships/ctrlProp" Target="../ctrlProps/ctrlProp284.xml"/><Relationship Id="rId19" Type="http://schemas.openxmlformats.org/officeDocument/2006/relationships/ctrlProp" Target="../ctrlProps/ctrlProp151.xml"/><Relationship Id="rId14" Type="http://schemas.openxmlformats.org/officeDocument/2006/relationships/ctrlProp" Target="../ctrlProps/ctrlProp146.xml"/><Relationship Id="rId30" Type="http://schemas.openxmlformats.org/officeDocument/2006/relationships/ctrlProp" Target="../ctrlProps/ctrlProp162.xml"/><Relationship Id="rId35" Type="http://schemas.openxmlformats.org/officeDocument/2006/relationships/ctrlProp" Target="../ctrlProps/ctrlProp167.xml"/><Relationship Id="rId56" Type="http://schemas.openxmlformats.org/officeDocument/2006/relationships/ctrlProp" Target="../ctrlProps/ctrlProp188.xml"/><Relationship Id="rId77" Type="http://schemas.openxmlformats.org/officeDocument/2006/relationships/ctrlProp" Target="../ctrlProps/ctrlProp209.xml"/><Relationship Id="rId100" Type="http://schemas.openxmlformats.org/officeDocument/2006/relationships/ctrlProp" Target="../ctrlProps/ctrlProp232.xml"/><Relationship Id="rId105" Type="http://schemas.openxmlformats.org/officeDocument/2006/relationships/ctrlProp" Target="../ctrlProps/ctrlProp237.xml"/><Relationship Id="rId126" Type="http://schemas.openxmlformats.org/officeDocument/2006/relationships/ctrlProp" Target="../ctrlProps/ctrlProp258.xml"/><Relationship Id="rId147" Type="http://schemas.openxmlformats.org/officeDocument/2006/relationships/ctrlProp" Target="../ctrlProps/ctrlProp279.xml"/><Relationship Id="rId8" Type="http://schemas.openxmlformats.org/officeDocument/2006/relationships/ctrlProp" Target="../ctrlProps/ctrlProp140.xml"/><Relationship Id="rId51" Type="http://schemas.openxmlformats.org/officeDocument/2006/relationships/ctrlProp" Target="../ctrlProps/ctrlProp183.xml"/><Relationship Id="rId72" Type="http://schemas.openxmlformats.org/officeDocument/2006/relationships/ctrlProp" Target="../ctrlProps/ctrlProp204.xml"/><Relationship Id="rId93" Type="http://schemas.openxmlformats.org/officeDocument/2006/relationships/ctrlProp" Target="../ctrlProps/ctrlProp225.xml"/><Relationship Id="rId98" Type="http://schemas.openxmlformats.org/officeDocument/2006/relationships/ctrlProp" Target="../ctrlProps/ctrlProp230.xml"/><Relationship Id="rId121" Type="http://schemas.openxmlformats.org/officeDocument/2006/relationships/ctrlProp" Target="../ctrlProps/ctrlProp253.xml"/><Relationship Id="rId142" Type="http://schemas.openxmlformats.org/officeDocument/2006/relationships/ctrlProp" Target="../ctrlProps/ctrlProp274.xml"/><Relationship Id="rId3" Type="http://schemas.openxmlformats.org/officeDocument/2006/relationships/vmlDrawing" Target="../drawings/vmlDrawing11.vml"/><Relationship Id="rId25" Type="http://schemas.openxmlformats.org/officeDocument/2006/relationships/ctrlProp" Target="../ctrlProps/ctrlProp157.xml"/><Relationship Id="rId46" Type="http://schemas.openxmlformats.org/officeDocument/2006/relationships/ctrlProp" Target="../ctrlProps/ctrlProp178.xml"/><Relationship Id="rId67" Type="http://schemas.openxmlformats.org/officeDocument/2006/relationships/ctrlProp" Target="../ctrlProps/ctrlProp199.xml"/><Relationship Id="rId116" Type="http://schemas.openxmlformats.org/officeDocument/2006/relationships/ctrlProp" Target="../ctrlProps/ctrlProp248.xml"/><Relationship Id="rId137" Type="http://schemas.openxmlformats.org/officeDocument/2006/relationships/ctrlProp" Target="../ctrlProps/ctrlProp269.xml"/><Relationship Id="rId158" Type="http://schemas.openxmlformats.org/officeDocument/2006/relationships/ctrlProp" Target="../ctrlProps/ctrlProp290.xml"/><Relationship Id="rId20" Type="http://schemas.openxmlformats.org/officeDocument/2006/relationships/ctrlProp" Target="../ctrlProps/ctrlProp152.xml"/><Relationship Id="rId41" Type="http://schemas.openxmlformats.org/officeDocument/2006/relationships/ctrlProp" Target="../ctrlProps/ctrlProp173.xml"/><Relationship Id="rId62" Type="http://schemas.openxmlformats.org/officeDocument/2006/relationships/ctrlProp" Target="../ctrlProps/ctrlProp194.xml"/><Relationship Id="rId83" Type="http://schemas.openxmlformats.org/officeDocument/2006/relationships/ctrlProp" Target="../ctrlProps/ctrlProp215.xml"/><Relationship Id="rId88" Type="http://schemas.openxmlformats.org/officeDocument/2006/relationships/ctrlProp" Target="../ctrlProps/ctrlProp220.xml"/><Relationship Id="rId111" Type="http://schemas.openxmlformats.org/officeDocument/2006/relationships/ctrlProp" Target="../ctrlProps/ctrlProp243.xml"/><Relationship Id="rId132" Type="http://schemas.openxmlformats.org/officeDocument/2006/relationships/ctrlProp" Target="../ctrlProps/ctrlProp264.xml"/><Relationship Id="rId153" Type="http://schemas.openxmlformats.org/officeDocument/2006/relationships/ctrlProp" Target="../ctrlProps/ctrlProp285.xml"/><Relationship Id="rId15" Type="http://schemas.openxmlformats.org/officeDocument/2006/relationships/ctrlProp" Target="../ctrlProps/ctrlProp147.xml"/><Relationship Id="rId36" Type="http://schemas.openxmlformats.org/officeDocument/2006/relationships/ctrlProp" Target="../ctrlProps/ctrlProp168.xml"/><Relationship Id="rId57" Type="http://schemas.openxmlformats.org/officeDocument/2006/relationships/ctrlProp" Target="../ctrlProps/ctrlProp189.xml"/><Relationship Id="rId106" Type="http://schemas.openxmlformats.org/officeDocument/2006/relationships/ctrlProp" Target="../ctrlProps/ctrlProp238.xml"/><Relationship Id="rId127" Type="http://schemas.openxmlformats.org/officeDocument/2006/relationships/ctrlProp" Target="../ctrlProps/ctrlProp259.xml"/><Relationship Id="rId10" Type="http://schemas.openxmlformats.org/officeDocument/2006/relationships/ctrlProp" Target="../ctrlProps/ctrlProp142.xml"/><Relationship Id="rId31" Type="http://schemas.openxmlformats.org/officeDocument/2006/relationships/ctrlProp" Target="../ctrlProps/ctrlProp163.xml"/><Relationship Id="rId52" Type="http://schemas.openxmlformats.org/officeDocument/2006/relationships/ctrlProp" Target="../ctrlProps/ctrlProp184.xml"/><Relationship Id="rId73" Type="http://schemas.openxmlformats.org/officeDocument/2006/relationships/ctrlProp" Target="../ctrlProps/ctrlProp205.xml"/><Relationship Id="rId78" Type="http://schemas.openxmlformats.org/officeDocument/2006/relationships/ctrlProp" Target="../ctrlProps/ctrlProp210.xml"/><Relationship Id="rId94" Type="http://schemas.openxmlformats.org/officeDocument/2006/relationships/ctrlProp" Target="../ctrlProps/ctrlProp226.xml"/><Relationship Id="rId99" Type="http://schemas.openxmlformats.org/officeDocument/2006/relationships/ctrlProp" Target="../ctrlProps/ctrlProp231.xml"/><Relationship Id="rId101" Type="http://schemas.openxmlformats.org/officeDocument/2006/relationships/ctrlProp" Target="../ctrlProps/ctrlProp233.xml"/><Relationship Id="rId122" Type="http://schemas.openxmlformats.org/officeDocument/2006/relationships/ctrlProp" Target="../ctrlProps/ctrlProp254.xml"/><Relationship Id="rId143" Type="http://schemas.openxmlformats.org/officeDocument/2006/relationships/ctrlProp" Target="../ctrlProps/ctrlProp275.xml"/><Relationship Id="rId148" Type="http://schemas.openxmlformats.org/officeDocument/2006/relationships/ctrlProp" Target="../ctrlProps/ctrlProp280.xml"/><Relationship Id="rId4" Type="http://schemas.openxmlformats.org/officeDocument/2006/relationships/ctrlProp" Target="../ctrlProps/ctrlProp136.xml"/><Relationship Id="rId9" Type="http://schemas.openxmlformats.org/officeDocument/2006/relationships/ctrlProp" Target="../ctrlProps/ctrlProp141.xml"/><Relationship Id="rId26" Type="http://schemas.openxmlformats.org/officeDocument/2006/relationships/ctrlProp" Target="../ctrlProps/ctrlProp158.xml"/><Relationship Id="rId47" Type="http://schemas.openxmlformats.org/officeDocument/2006/relationships/ctrlProp" Target="../ctrlProps/ctrlProp179.xml"/><Relationship Id="rId68" Type="http://schemas.openxmlformats.org/officeDocument/2006/relationships/ctrlProp" Target="../ctrlProps/ctrlProp200.xml"/><Relationship Id="rId89" Type="http://schemas.openxmlformats.org/officeDocument/2006/relationships/ctrlProp" Target="../ctrlProps/ctrlProp221.xml"/><Relationship Id="rId112" Type="http://schemas.openxmlformats.org/officeDocument/2006/relationships/ctrlProp" Target="../ctrlProps/ctrlProp244.xml"/><Relationship Id="rId133" Type="http://schemas.openxmlformats.org/officeDocument/2006/relationships/ctrlProp" Target="../ctrlProps/ctrlProp265.xml"/><Relationship Id="rId154" Type="http://schemas.openxmlformats.org/officeDocument/2006/relationships/ctrlProp" Target="../ctrlProps/ctrlProp286.xml"/><Relationship Id="rId16" Type="http://schemas.openxmlformats.org/officeDocument/2006/relationships/ctrlProp" Target="../ctrlProps/ctrlProp148.xml"/><Relationship Id="rId37" Type="http://schemas.openxmlformats.org/officeDocument/2006/relationships/ctrlProp" Target="../ctrlProps/ctrlProp169.xml"/><Relationship Id="rId58" Type="http://schemas.openxmlformats.org/officeDocument/2006/relationships/ctrlProp" Target="../ctrlProps/ctrlProp190.xml"/><Relationship Id="rId79" Type="http://schemas.openxmlformats.org/officeDocument/2006/relationships/ctrlProp" Target="../ctrlProps/ctrlProp211.xml"/><Relationship Id="rId102" Type="http://schemas.openxmlformats.org/officeDocument/2006/relationships/ctrlProp" Target="../ctrlProps/ctrlProp234.xml"/><Relationship Id="rId123" Type="http://schemas.openxmlformats.org/officeDocument/2006/relationships/ctrlProp" Target="../ctrlProps/ctrlProp255.xml"/><Relationship Id="rId144" Type="http://schemas.openxmlformats.org/officeDocument/2006/relationships/ctrlProp" Target="../ctrlProps/ctrlProp276.xml"/><Relationship Id="rId90" Type="http://schemas.openxmlformats.org/officeDocument/2006/relationships/ctrlProp" Target="../ctrlProps/ctrlProp222.xml"/><Relationship Id="rId27" Type="http://schemas.openxmlformats.org/officeDocument/2006/relationships/ctrlProp" Target="../ctrlProps/ctrlProp159.xml"/><Relationship Id="rId48" Type="http://schemas.openxmlformats.org/officeDocument/2006/relationships/ctrlProp" Target="../ctrlProps/ctrlProp180.xml"/><Relationship Id="rId69" Type="http://schemas.openxmlformats.org/officeDocument/2006/relationships/ctrlProp" Target="../ctrlProps/ctrlProp201.xml"/><Relationship Id="rId113" Type="http://schemas.openxmlformats.org/officeDocument/2006/relationships/ctrlProp" Target="../ctrlProps/ctrlProp245.xml"/><Relationship Id="rId134" Type="http://schemas.openxmlformats.org/officeDocument/2006/relationships/ctrlProp" Target="../ctrlProps/ctrlProp266.xml"/><Relationship Id="rId80" Type="http://schemas.openxmlformats.org/officeDocument/2006/relationships/ctrlProp" Target="../ctrlProps/ctrlProp212.xml"/><Relationship Id="rId155" Type="http://schemas.openxmlformats.org/officeDocument/2006/relationships/ctrlProp" Target="../ctrlProps/ctrlProp287.xml"/></Relationships>
</file>

<file path=xl/worksheets/_rels/sheet53.xml.rels><?xml version="1.0" encoding="UTF-8" standalone="yes"?>
<Relationships xmlns="http://schemas.openxmlformats.org/package/2006/relationships"><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34" Type="http://schemas.openxmlformats.org/officeDocument/2006/relationships/ctrlProp" Target="../ctrlProps/ctrlProp324.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2" Type="http://schemas.openxmlformats.org/officeDocument/2006/relationships/drawing" Target="../drawings/drawing15.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53.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32" Type="http://schemas.openxmlformats.org/officeDocument/2006/relationships/ctrlProp" Target="../ctrlProps/ctrlProp322.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 Id="rId35" Type="http://schemas.openxmlformats.org/officeDocument/2006/relationships/ctrlProp" Target="../ctrlProps/ctrlProp325.xml"/><Relationship Id="rId8" Type="http://schemas.openxmlformats.org/officeDocument/2006/relationships/ctrlProp" Target="../ctrlProps/ctrlProp29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330.xml"/><Relationship Id="rId2" Type="http://schemas.openxmlformats.org/officeDocument/2006/relationships/drawing" Target="../drawings/drawing18.xml"/><Relationship Id="rId1" Type="http://schemas.openxmlformats.org/officeDocument/2006/relationships/printerSettings" Target="../printerSettings/printerSettings56.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334.xml"/><Relationship Id="rId2" Type="http://schemas.openxmlformats.org/officeDocument/2006/relationships/drawing" Target="../drawings/drawing20.xml"/><Relationship Id="rId1" Type="http://schemas.openxmlformats.org/officeDocument/2006/relationships/printerSettings" Target="../printerSettings/printerSettings58.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339.xml"/><Relationship Id="rId3" Type="http://schemas.openxmlformats.org/officeDocument/2006/relationships/vmlDrawing" Target="../drawings/vmlDrawing15.vml"/><Relationship Id="rId7" Type="http://schemas.openxmlformats.org/officeDocument/2006/relationships/ctrlProp" Target="../ctrlProps/ctrlProp338.xml"/><Relationship Id="rId2" Type="http://schemas.openxmlformats.org/officeDocument/2006/relationships/drawing" Target="../drawings/drawing21.xml"/><Relationship Id="rId1" Type="http://schemas.openxmlformats.org/officeDocument/2006/relationships/printerSettings" Target="../printerSettings/printerSettings59.bin"/><Relationship Id="rId6" Type="http://schemas.openxmlformats.org/officeDocument/2006/relationships/ctrlProp" Target="../ctrlProps/ctrlProp337.xml"/><Relationship Id="rId11" Type="http://schemas.openxmlformats.org/officeDocument/2006/relationships/ctrlProp" Target="../ctrlProps/ctrlProp342.xml"/><Relationship Id="rId5" Type="http://schemas.openxmlformats.org/officeDocument/2006/relationships/ctrlProp" Target="../ctrlProps/ctrlProp336.xml"/><Relationship Id="rId10" Type="http://schemas.openxmlformats.org/officeDocument/2006/relationships/ctrlProp" Target="../ctrlProps/ctrlProp341.xml"/><Relationship Id="rId4" Type="http://schemas.openxmlformats.org/officeDocument/2006/relationships/ctrlProp" Target="../ctrlProps/ctrlProp335.xml"/><Relationship Id="rId9" Type="http://schemas.openxmlformats.org/officeDocument/2006/relationships/ctrlProp" Target="../ctrlProps/ctrlProp3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6.vml"/><Relationship Id="rId7" Type="http://schemas.openxmlformats.org/officeDocument/2006/relationships/ctrlProp" Target="../ctrlProps/ctrlProp346.xml"/><Relationship Id="rId2" Type="http://schemas.openxmlformats.org/officeDocument/2006/relationships/drawing" Target="../drawings/drawing22.xml"/><Relationship Id="rId1" Type="http://schemas.openxmlformats.org/officeDocument/2006/relationships/printerSettings" Target="../printerSettings/printerSettings60.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7.vml"/><Relationship Id="rId7" Type="http://schemas.openxmlformats.org/officeDocument/2006/relationships/ctrlProp" Target="../ctrlProps/ctrlProp351.xml"/><Relationship Id="rId2" Type="http://schemas.openxmlformats.org/officeDocument/2006/relationships/drawing" Target="../drawings/drawing23.xml"/><Relationship Id="rId1" Type="http://schemas.openxmlformats.org/officeDocument/2006/relationships/printerSettings" Target="../printerSettings/printerSettings61.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60.xml"/><Relationship Id="rId13" Type="http://schemas.openxmlformats.org/officeDocument/2006/relationships/ctrlProp" Target="../ctrlProps/ctrlProp365.xml"/><Relationship Id="rId18" Type="http://schemas.openxmlformats.org/officeDocument/2006/relationships/ctrlProp" Target="../ctrlProps/ctrlProp370.xml"/><Relationship Id="rId26" Type="http://schemas.openxmlformats.org/officeDocument/2006/relationships/ctrlProp" Target="../ctrlProps/ctrlProp378.xml"/><Relationship Id="rId3" Type="http://schemas.openxmlformats.org/officeDocument/2006/relationships/vmlDrawing" Target="../drawings/vmlDrawing18.vml"/><Relationship Id="rId21" Type="http://schemas.openxmlformats.org/officeDocument/2006/relationships/ctrlProp" Target="../ctrlProps/ctrlProp373.xml"/><Relationship Id="rId7" Type="http://schemas.openxmlformats.org/officeDocument/2006/relationships/ctrlProp" Target="../ctrlProps/ctrlProp359.x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2" Type="http://schemas.openxmlformats.org/officeDocument/2006/relationships/drawing" Target="../drawings/drawing25.xml"/><Relationship Id="rId16" Type="http://schemas.openxmlformats.org/officeDocument/2006/relationships/ctrlProp" Target="../ctrlProps/ctrlProp368.xml"/><Relationship Id="rId20" Type="http://schemas.openxmlformats.org/officeDocument/2006/relationships/ctrlProp" Target="../ctrlProps/ctrlProp372.xml"/><Relationship Id="rId29" Type="http://schemas.openxmlformats.org/officeDocument/2006/relationships/ctrlProp" Target="../ctrlProps/ctrlProp381.xml"/><Relationship Id="rId1" Type="http://schemas.openxmlformats.org/officeDocument/2006/relationships/printerSettings" Target="../printerSettings/printerSettings64.bin"/><Relationship Id="rId6" Type="http://schemas.openxmlformats.org/officeDocument/2006/relationships/ctrlProp" Target="../ctrlProps/ctrlProp358.xml"/><Relationship Id="rId11" Type="http://schemas.openxmlformats.org/officeDocument/2006/relationships/ctrlProp" Target="../ctrlProps/ctrlProp363.xml"/><Relationship Id="rId24" Type="http://schemas.openxmlformats.org/officeDocument/2006/relationships/ctrlProp" Target="../ctrlProps/ctrlProp376.xml"/><Relationship Id="rId5" Type="http://schemas.openxmlformats.org/officeDocument/2006/relationships/ctrlProp" Target="../ctrlProps/ctrlProp357.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10" Type="http://schemas.openxmlformats.org/officeDocument/2006/relationships/ctrlProp" Target="../ctrlProps/ctrlProp362.xml"/><Relationship Id="rId19" Type="http://schemas.openxmlformats.org/officeDocument/2006/relationships/ctrlProp" Target="../ctrlProps/ctrlProp371.xml"/><Relationship Id="rId4" Type="http://schemas.openxmlformats.org/officeDocument/2006/relationships/ctrlProp" Target="../ctrlProps/ctrlProp356.xml"/><Relationship Id="rId9" Type="http://schemas.openxmlformats.org/officeDocument/2006/relationships/ctrlProp" Target="../ctrlProps/ctrlProp36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2" Type="http://schemas.openxmlformats.org/officeDocument/2006/relationships/drawing" Target="../drawings/drawing28.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41" Type="http://schemas.openxmlformats.org/officeDocument/2006/relationships/ctrlProp" Target="../ctrlProps/ctrlProp420.xml"/><Relationship Id="rId1" Type="http://schemas.openxmlformats.org/officeDocument/2006/relationships/printerSettings" Target="../printerSettings/printerSettings6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40" Type="http://schemas.openxmlformats.org/officeDocument/2006/relationships/ctrlProp" Target="../ctrlProps/ctrlProp419.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 Id="rId8" Type="http://schemas.openxmlformats.org/officeDocument/2006/relationships/ctrlProp" Target="../ctrlProps/ctrlProp387.xml"/><Relationship Id="rId3" Type="http://schemas.openxmlformats.org/officeDocument/2006/relationships/vmlDrawing" Target="../drawings/vmlDrawing19.v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s>
</file>

<file path=xl/worksheets/_rels/sheet68.xml.rels><?xml version="1.0" encoding="UTF-8" standalone="yes"?>
<Relationships xmlns="http://schemas.openxmlformats.org/package/2006/relationships"><Relationship Id="rId26" Type="http://schemas.openxmlformats.org/officeDocument/2006/relationships/ctrlProp" Target="../ctrlProps/ctrlProp443.xml"/><Relationship Id="rId21" Type="http://schemas.openxmlformats.org/officeDocument/2006/relationships/ctrlProp" Target="../ctrlProps/ctrlProp438.xml"/><Relationship Id="rId42" Type="http://schemas.openxmlformats.org/officeDocument/2006/relationships/ctrlProp" Target="../ctrlProps/ctrlProp459.xml"/><Relationship Id="rId47" Type="http://schemas.openxmlformats.org/officeDocument/2006/relationships/ctrlProp" Target="../ctrlProps/ctrlProp464.xml"/><Relationship Id="rId63" Type="http://schemas.openxmlformats.org/officeDocument/2006/relationships/ctrlProp" Target="../ctrlProps/ctrlProp480.xml"/><Relationship Id="rId68" Type="http://schemas.openxmlformats.org/officeDocument/2006/relationships/ctrlProp" Target="../ctrlProps/ctrlProp485.xml"/><Relationship Id="rId84" Type="http://schemas.openxmlformats.org/officeDocument/2006/relationships/ctrlProp" Target="../ctrlProps/ctrlProp501.xml"/><Relationship Id="rId89" Type="http://schemas.openxmlformats.org/officeDocument/2006/relationships/ctrlProp" Target="../ctrlProps/ctrlProp506.xml"/><Relationship Id="rId16" Type="http://schemas.openxmlformats.org/officeDocument/2006/relationships/ctrlProp" Target="../ctrlProps/ctrlProp433.xml"/><Relationship Id="rId11" Type="http://schemas.openxmlformats.org/officeDocument/2006/relationships/ctrlProp" Target="../ctrlProps/ctrlProp428.xml"/><Relationship Id="rId32" Type="http://schemas.openxmlformats.org/officeDocument/2006/relationships/ctrlProp" Target="../ctrlProps/ctrlProp449.xml"/><Relationship Id="rId37" Type="http://schemas.openxmlformats.org/officeDocument/2006/relationships/ctrlProp" Target="../ctrlProps/ctrlProp454.xml"/><Relationship Id="rId53" Type="http://schemas.openxmlformats.org/officeDocument/2006/relationships/ctrlProp" Target="../ctrlProps/ctrlProp470.xml"/><Relationship Id="rId58" Type="http://schemas.openxmlformats.org/officeDocument/2006/relationships/ctrlProp" Target="../ctrlProps/ctrlProp475.xml"/><Relationship Id="rId74" Type="http://schemas.openxmlformats.org/officeDocument/2006/relationships/ctrlProp" Target="../ctrlProps/ctrlProp491.xml"/><Relationship Id="rId79" Type="http://schemas.openxmlformats.org/officeDocument/2006/relationships/ctrlProp" Target="../ctrlProps/ctrlProp496.xml"/><Relationship Id="rId5" Type="http://schemas.openxmlformats.org/officeDocument/2006/relationships/ctrlProp" Target="../ctrlProps/ctrlProp422.xml"/><Relationship Id="rId90" Type="http://schemas.openxmlformats.org/officeDocument/2006/relationships/ctrlProp" Target="../ctrlProps/ctrlProp507.xml"/><Relationship Id="rId95" Type="http://schemas.openxmlformats.org/officeDocument/2006/relationships/ctrlProp" Target="../ctrlProps/ctrlProp512.xml"/><Relationship Id="rId22" Type="http://schemas.openxmlformats.org/officeDocument/2006/relationships/ctrlProp" Target="../ctrlProps/ctrlProp439.xml"/><Relationship Id="rId27" Type="http://schemas.openxmlformats.org/officeDocument/2006/relationships/ctrlProp" Target="../ctrlProps/ctrlProp444.xml"/><Relationship Id="rId43" Type="http://schemas.openxmlformats.org/officeDocument/2006/relationships/ctrlProp" Target="../ctrlProps/ctrlProp460.xml"/><Relationship Id="rId48" Type="http://schemas.openxmlformats.org/officeDocument/2006/relationships/ctrlProp" Target="../ctrlProps/ctrlProp465.xml"/><Relationship Id="rId64" Type="http://schemas.openxmlformats.org/officeDocument/2006/relationships/ctrlProp" Target="../ctrlProps/ctrlProp481.xml"/><Relationship Id="rId69" Type="http://schemas.openxmlformats.org/officeDocument/2006/relationships/ctrlProp" Target="../ctrlProps/ctrlProp486.xml"/><Relationship Id="rId80" Type="http://schemas.openxmlformats.org/officeDocument/2006/relationships/ctrlProp" Target="../ctrlProps/ctrlProp497.xml"/><Relationship Id="rId85" Type="http://schemas.openxmlformats.org/officeDocument/2006/relationships/ctrlProp" Target="../ctrlProps/ctrlProp502.xml"/><Relationship Id="rId3" Type="http://schemas.openxmlformats.org/officeDocument/2006/relationships/vmlDrawing" Target="../drawings/vmlDrawing20.v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59" Type="http://schemas.openxmlformats.org/officeDocument/2006/relationships/ctrlProp" Target="../ctrlProps/ctrlProp476.xml"/><Relationship Id="rId67" Type="http://schemas.openxmlformats.org/officeDocument/2006/relationships/ctrlProp" Target="../ctrlProps/ctrlProp484.xml"/><Relationship Id="rId20" Type="http://schemas.openxmlformats.org/officeDocument/2006/relationships/ctrlProp" Target="../ctrlProps/ctrlProp437.xml"/><Relationship Id="rId41" Type="http://schemas.openxmlformats.org/officeDocument/2006/relationships/ctrlProp" Target="../ctrlProps/ctrlProp458.xml"/><Relationship Id="rId54" Type="http://schemas.openxmlformats.org/officeDocument/2006/relationships/ctrlProp" Target="../ctrlProps/ctrlProp471.xml"/><Relationship Id="rId62" Type="http://schemas.openxmlformats.org/officeDocument/2006/relationships/ctrlProp" Target="../ctrlProps/ctrlProp479.xml"/><Relationship Id="rId70" Type="http://schemas.openxmlformats.org/officeDocument/2006/relationships/ctrlProp" Target="../ctrlProps/ctrlProp487.xml"/><Relationship Id="rId75" Type="http://schemas.openxmlformats.org/officeDocument/2006/relationships/ctrlProp" Target="../ctrlProps/ctrlProp492.xml"/><Relationship Id="rId83" Type="http://schemas.openxmlformats.org/officeDocument/2006/relationships/ctrlProp" Target="../ctrlProps/ctrlProp500.xml"/><Relationship Id="rId88" Type="http://schemas.openxmlformats.org/officeDocument/2006/relationships/ctrlProp" Target="../ctrlProps/ctrlProp505.xml"/><Relationship Id="rId91" Type="http://schemas.openxmlformats.org/officeDocument/2006/relationships/ctrlProp" Target="../ctrlProps/ctrlProp508.xml"/><Relationship Id="rId96" Type="http://schemas.openxmlformats.org/officeDocument/2006/relationships/ctrlProp" Target="../ctrlProps/ctrlProp513.xml"/><Relationship Id="rId1" Type="http://schemas.openxmlformats.org/officeDocument/2006/relationships/printerSettings" Target="../printerSettings/printerSettings68.bin"/><Relationship Id="rId6" Type="http://schemas.openxmlformats.org/officeDocument/2006/relationships/ctrlProp" Target="../ctrlProps/ctrlProp423.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57" Type="http://schemas.openxmlformats.org/officeDocument/2006/relationships/ctrlProp" Target="../ctrlProps/ctrlProp474.xml"/><Relationship Id="rId10" Type="http://schemas.openxmlformats.org/officeDocument/2006/relationships/ctrlProp" Target="../ctrlProps/ctrlProp427.xml"/><Relationship Id="rId31" Type="http://schemas.openxmlformats.org/officeDocument/2006/relationships/ctrlProp" Target="../ctrlProps/ctrlProp448.xml"/><Relationship Id="rId44" Type="http://schemas.openxmlformats.org/officeDocument/2006/relationships/ctrlProp" Target="../ctrlProps/ctrlProp461.xml"/><Relationship Id="rId52" Type="http://schemas.openxmlformats.org/officeDocument/2006/relationships/ctrlProp" Target="../ctrlProps/ctrlProp469.xml"/><Relationship Id="rId60" Type="http://schemas.openxmlformats.org/officeDocument/2006/relationships/ctrlProp" Target="../ctrlProps/ctrlProp477.xml"/><Relationship Id="rId65" Type="http://schemas.openxmlformats.org/officeDocument/2006/relationships/ctrlProp" Target="../ctrlProps/ctrlProp482.xml"/><Relationship Id="rId73" Type="http://schemas.openxmlformats.org/officeDocument/2006/relationships/ctrlProp" Target="../ctrlProps/ctrlProp490.xml"/><Relationship Id="rId78" Type="http://schemas.openxmlformats.org/officeDocument/2006/relationships/ctrlProp" Target="../ctrlProps/ctrlProp495.xml"/><Relationship Id="rId81" Type="http://schemas.openxmlformats.org/officeDocument/2006/relationships/ctrlProp" Target="../ctrlProps/ctrlProp498.xml"/><Relationship Id="rId86" Type="http://schemas.openxmlformats.org/officeDocument/2006/relationships/ctrlProp" Target="../ctrlProps/ctrlProp503.xml"/><Relationship Id="rId94" Type="http://schemas.openxmlformats.org/officeDocument/2006/relationships/ctrlProp" Target="../ctrlProps/ctrlProp511.xml"/><Relationship Id="rId4" Type="http://schemas.openxmlformats.org/officeDocument/2006/relationships/ctrlProp" Target="../ctrlProps/ctrlProp421.xml"/><Relationship Id="rId9" Type="http://schemas.openxmlformats.org/officeDocument/2006/relationships/ctrlProp" Target="../ctrlProps/ctrlProp426.xml"/><Relationship Id="rId13" Type="http://schemas.openxmlformats.org/officeDocument/2006/relationships/ctrlProp" Target="../ctrlProps/ctrlProp430.xml"/><Relationship Id="rId18" Type="http://schemas.openxmlformats.org/officeDocument/2006/relationships/ctrlProp" Target="../ctrlProps/ctrlProp435.xml"/><Relationship Id="rId39" Type="http://schemas.openxmlformats.org/officeDocument/2006/relationships/ctrlProp" Target="../ctrlProps/ctrlProp456.xml"/><Relationship Id="rId34" Type="http://schemas.openxmlformats.org/officeDocument/2006/relationships/ctrlProp" Target="../ctrlProps/ctrlProp451.xml"/><Relationship Id="rId50" Type="http://schemas.openxmlformats.org/officeDocument/2006/relationships/ctrlProp" Target="../ctrlProps/ctrlProp467.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7" Type="http://schemas.openxmlformats.org/officeDocument/2006/relationships/ctrlProp" Target="../ctrlProps/ctrlProp424.xml"/><Relationship Id="rId71" Type="http://schemas.openxmlformats.org/officeDocument/2006/relationships/ctrlProp" Target="../ctrlProps/ctrlProp488.xml"/><Relationship Id="rId92" Type="http://schemas.openxmlformats.org/officeDocument/2006/relationships/ctrlProp" Target="../ctrlProps/ctrlProp509.xml"/><Relationship Id="rId2" Type="http://schemas.openxmlformats.org/officeDocument/2006/relationships/drawing" Target="../drawings/drawing29.xml"/><Relationship Id="rId29" Type="http://schemas.openxmlformats.org/officeDocument/2006/relationships/ctrlProp" Target="../ctrlProps/ctrlProp446.xml"/><Relationship Id="rId24" Type="http://schemas.openxmlformats.org/officeDocument/2006/relationships/ctrlProp" Target="../ctrlProps/ctrlProp441.xml"/><Relationship Id="rId40" Type="http://schemas.openxmlformats.org/officeDocument/2006/relationships/ctrlProp" Target="../ctrlProps/ctrlProp457.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61" Type="http://schemas.openxmlformats.org/officeDocument/2006/relationships/ctrlProp" Target="../ctrlProps/ctrlProp478.xml"/><Relationship Id="rId82" Type="http://schemas.openxmlformats.org/officeDocument/2006/relationships/ctrlProp" Target="../ctrlProps/ctrlProp499.xml"/><Relationship Id="rId19" Type="http://schemas.openxmlformats.org/officeDocument/2006/relationships/ctrlProp" Target="../ctrlProps/ctrlProp436.xml"/><Relationship Id="rId14" Type="http://schemas.openxmlformats.org/officeDocument/2006/relationships/ctrlProp" Target="../ctrlProps/ctrlProp431.xml"/><Relationship Id="rId30" Type="http://schemas.openxmlformats.org/officeDocument/2006/relationships/ctrlProp" Target="../ctrlProps/ctrlProp447.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8" Type="http://schemas.openxmlformats.org/officeDocument/2006/relationships/ctrlProp" Target="../ctrlProps/ctrlProp425.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21.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30.xml"/><Relationship Id="rId1" Type="http://schemas.openxmlformats.org/officeDocument/2006/relationships/printerSettings" Target="../printerSettings/printerSettings69.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17" Type="http://schemas.openxmlformats.org/officeDocument/2006/relationships/ctrlProp" Target="../ctrlProps/ctrlProp638.xml"/><Relationship Id="rId21" Type="http://schemas.openxmlformats.org/officeDocument/2006/relationships/ctrlProp" Target="../ctrlProps/ctrlProp542.xml"/><Relationship Id="rId42" Type="http://schemas.openxmlformats.org/officeDocument/2006/relationships/ctrlProp" Target="../ctrlProps/ctrlProp563.xml"/><Relationship Id="rId47" Type="http://schemas.openxmlformats.org/officeDocument/2006/relationships/ctrlProp" Target="../ctrlProps/ctrlProp568.xml"/><Relationship Id="rId63" Type="http://schemas.openxmlformats.org/officeDocument/2006/relationships/ctrlProp" Target="../ctrlProps/ctrlProp584.xml"/><Relationship Id="rId68" Type="http://schemas.openxmlformats.org/officeDocument/2006/relationships/ctrlProp" Target="../ctrlProps/ctrlProp589.xml"/><Relationship Id="rId84" Type="http://schemas.openxmlformats.org/officeDocument/2006/relationships/ctrlProp" Target="../ctrlProps/ctrlProp605.xml"/><Relationship Id="rId89" Type="http://schemas.openxmlformats.org/officeDocument/2006/relationships/ctrlProp" Target="../ctrlProps/ctrlProp610.xml"/><Relationship Id="rId112" Type="http://schemas.openxmlformats.org/officeDocument/2006/relationships/ctrlProp" Target="../ctrlProps/ctrlProp633.xml"/><Relationship Id="rId16" Type="http://schemas.openxmlformats.org/officeDocument/2006/relationships/ctrlProp" Target="../ctrlProps/ctrlProp537.xml"/><Relationship Id="rId107" Type="http://schemas.openxmlformats.org/officeDocument/2006/relationships/ctrlProp" Target="../ctrlProps/ctrlProp628.xml"/><Relationship Id="rId11" Type="http://schemas.openxmlformats.org/officeDocument/2006/relationships/ctrlProp" Target="../ctrlProps/ctrlProp532.xml"/><Relationship Id="rId32" Type="http://schemas.openxmlformats.org/officeDocument/2006/relationships/ctrlProp" Target="../ctrlProps/ctrlProp553.xml"/><Relationship Id="rId37" Type="http://schemas.openxmlformats.org/officeDocument/2006/relationships/ctrlProp" Target="../ctrlProps/ctrlProp558.xml"/><Relationship Id="rId53" Type="http://schemas.openxmlformats.org/officeDocument/2006/relationships/ctrlProp" Target="../ctrlProps/ctrlProp574.xml"/><Relationship Id="rId58" Type="http://schemas.openxmlformats.org/officeDocument/2006/relationships/ctrlProp" Target="../ctrlProps/ctrlProp579.xml"/><Relationship Id="rId74" Type="http://schemas.openxmlformats.org/officeDocument/2006/relationships/ctrlProp" Target="../ctrlProps/ctrlProp595.xml"/><Relationship Id="rId79" Type="http://schemas.openxmlformats.org/officeDocument/2006/relationships/ctrlProp" Target="../ctrlProps/ctrlProp600.xml"/><Relationship Id="rId102" Type="http://schemas.openxmlformats.org/officeDocument/2006/relationships/ctrlProp" Target="../ctrlProps/ctrlProp623.xml"/><Relationship Id="rId123" Type="http://schemas.openxmlformats.org/officeDocument/2006/relationships/ctrlProp" Target="../ctrlProps/ctrlProp644.xml"/><Relationship Id="rId128" Type="http://schemas.openxmlformats.org/officeDocument/2006/relationships/ctrlProp" Target="../ctrlProps/ctrlProp649.xml"/><Relationship Id="rId5" Type="http://schemas.openxmlformats.org/officeDocument/2006/relationships/ctrlProp" Target="../ctrlProps/ctrlProp526.xml"/><Relationship Id="rId90" Type="http://schemas.openxmlformats.org/officeDocument/2006/relationships/ctrlProp" Target="../ctrlProps/ctrlProp611.xml"/><Relationship Id="rId95" Type="http://schemas.openxmlformats.org/officeDocument/2006/relationships/ctrlProp" Target="../ctrlProps/ctrlProp616.xml"/><Relationship Id="rId22" Type="http://schemas.openxmlformats.org/officeDocument/2006/relationships/ctrlProp" Target="../ctrlProps/ctrlProp543.xml"/><Relationship Id="rId27" Type="http://schemas.openxmlformats.org/officeDocument/2006/relationships/ctrlProp" Target="../ctrlProps/ctrlProp548.xml"/><Relationship Id="rId43" Type="http://schemas.openxmlformats.org/officeDocument/2006/relationships/ctrlProp" Target="../ctrlProps/ctrlProp564.xml"/><Relationship Id="rId48" Type="http://schemas.openxmlformats.org/officeDocument/2006/relationships/ctrlProp" Target="../ctrlProps/ctrlProp569.xml"/><Relationship Id="rId64" Type="http://schemas.openxmlformats.org/officeDocument/2006/relationships/ctrlProp" Target="../ctrlProps/ctrlProp585.xml"/><Relationship Id="rId69" Type="http://schemas.openxmlformats.org/officeDocument/2006/relationships/ctrlProp" Target="../ctrlProps/ctrlProp590.xml"/><Relationship Id="rId113" Type="http://schemas.openxmlformats.org/officeDocument/2006/relationships/ctrlProp" Target="../ctrlProps/ctrlProp634.xml"/><Relationship Id="rId118" Type="http://schemas.openxmlformats.org/officeDocument/2006/relationships/ctrlProp" Target="../ctrlProps/ctrlProp639.xml"/><Relationship Id="rId80" Type="http://schemas.openxmlformats.org/officeDocument/2006/relationships/ctrlProp" Target="../ctrlProps/ctrlProp601.xml"/><Relationship Id="rId85" Type="http://schemas.openxmlformats.org/officeDocument/2006/relationships/ctrlProp" Target="../ctrlProps/ctrlProp606.xml"/><Relationship Id="rId12" Type="http://schemas.openxmlformats.org/officeDocument/2006/relationships/ctrlProp" Target="../ctrlProps/ctrlProp533.xml"/><Relationship Id="rId17" Type="http://schemas.openxmlformats.org/officeDocument/2006/relationships/ctrlProp" Target="../ctrlProps/ctrlProp538.xml"/><Relationship Id="rId33" Type="http://schemas.openxmlformats.org/officeDocument/2006/relationships/ctrlProp" Target="../ctrlProps/ctrlProp554.xml"/><Relationship Id="rId38" Type="http://schemas.openxmlformats.org/officeDocument/2006/relationships/ctrlProp" Target="../ctrlProps/ctrlProp559.xml"/><Relationship Id="rId59" Type="http://schemas.openxmlformats.org/officeDocument/2006/relationships/ctrlProp" Target="../ctrlProps/ctrlProp580.xml"/><Relationship Id="rId103" Type="http://schemas.openxmlformats.org/officeDocument/2006/relationships/ctrlProp" Target="../ctrlProps/ctrlProp624.xml"/><Relationship Id="rId108" Type="http://schemas.openxmlformats.org/officeDocument/2006/relationships/ctrlProp" Target="../ctrlProps/ctrlProp629.xml"/><Relationship Id="rId124" Type="http://schemas.openxmlformats.org/officeDocument/2006/relationships/ctrlProp" Target="../ctrlProps/ctrlProp645.xml"/><Relationship Id="rId129" Type="http://schemas.openxmlformats.org/officeDocument/2006/relationships/ctrlProp" Target="../ctrlProps/ctrlProp650.xml"/><Relationship Id="rId54" Type="http://schemas.openxmlformats.org/officeDocument/2006/relationships/ctrlProp" Target="../ctrlProps/ctrlProp575.xml"/><Relationship Id="rId70" Type="http://schemas.openxmlformats.org/officeDocument/2006/relationships/ctrlProp" Target="../ctrlProps/ctrlProp591.xml"/><Relationship Id="rId75" Type="http://schemas.openxmlformats.org/officeDocument/2006/relationships/ctrlProp" Target="../ctrlProps/ctrlProp596.xml"/><Relationship Id="rId91" Type="http://schemas.openxmlformats.org/officeDocument/2006/relationships/ctrlProp" Target="../ctrlProps/ctrlProp612.xml"/><Relationship Id="rId96" Type="http://schemas.openxmlformats.org/officeDocument/2006/relationships/ctrlProp" Target="../ctrlProps/ctrlProp617.xml"/><Relationship Id="rId1" Type="http://schemas.openxmlformats.org/officeDocument/2006/relationships/printerSettings" Target="../printerSettings/printerSettings78.bin"/><Relationship Id="rId6" Type="http://schemas.openxmlformats.org/officeDocument/2006/relationships/ctrlProp" Target="../ctrlProps/ctrlProp527.xml"/><Relationship Id="rId23" Type="http://schemas.openxmlformats.org/officeDocument/2006/relationships/ctrlProp" Target="../ctrlProps/ctrlProp544.xml"/><Relationship Id="rId28" Type="http://schemas.openxmlformats.org/officeDocument/2006/relationships/ctrlProp" Target="../ctrlProps/ctrlProp549.xml"/><Relationship Id="rId49" Type="http://schemas.openxmlformats.org/officeDocument/2006/relationships/ctrlProp" Target="../ctrlProps/ctrlProp570.xml"/><Relationship Id="rId114" Type="http://schemas.openxmlformats.org/officeDocument/2006/relationships/ctrlProp" Target="../ctrlProps/ctrlProp635.xml"/><Relationship Id="rId119" Type="http://schemas.openxmlformats.org/officeDocument/2006/relationships/ctrlProp" Target="../ctrlProps/ctrlProp640.xml"/><Relationship Id="rId44" Type="http://schemas.openxmlformats.org/officeDocument/2006/relationships/ctrlProp" Target="../ctrlProps/ctrlProp565.xml"/><Relationship Id="rId60" Type="http://schemas.openxmlformats.org/officeDocument/2006/relationships/ctrlProp" Target="../ctrlProps/ctrlProp581.xml"/><Relationship Id="rId65" Type="http://schemas.openxmlformats.org/officeDocument/2006/relationships/ctrlProp" Target="../ctrlProps/ctrlProp586.xml"/><Relationship Id="rId81" Type="http://schemas.openxmlformats.org/officeDocument/2006/relationships/ctrlProp" Target="../ctrlProps/ctrlProp602.xml"/><Relationship Id="rId86" Type="http://schemas.openxmlformats.org/officeDocument/2006/relationships/ctrlProp" Target="../ctrlProps/ctrlProp607.xml"/><Relationship Id="rId130" Type="http://schemas.openxmlformats.org/officeDocument/2006/relationships/ctrlProp" Target="../ctrlProps/ctrlProp651.xml"/><Relationship Id="rId13" Type="http://schemas.openxmlformats.org/officeDocument/2006/relationships/ctrlProp" Target="../ctrlProps/ctrlProp534.xml"/><Relationship Id="rId18" Type="http://schemas.openxmlformats.org/officeDocument/2006/relationships/ctrlProp" Target="../ctrlProps/ctrlProp539.xml"/><Relationship Id="rId39" Type="http://schemas.openxmlformats.org/officeDocument/2006/relationships/ctrlProp" Target="../ctrlProps/ctrlProp560.xml"/><Relationship Id="rId109" Type="http://schemas.openxmlformats.org/officeDocument/2006/relationships/ctrlProp" Target="../ctrlProps/ctrlProp630.xml"/><Relationship Id="rId34" Type="http://schemas.openxmlformats.org/officeDocument/2006/relationships/ctrlProp" Target="../ctrlProps/ctrlProp555.xml"/><Relationship Id="rId50" Type="http://schemas.openxmlformats.org/officeDocument/2006/relationships/ctrlProp" Target="../ctrlProps/ctrlProp571.xml"/><Relationship Id="rId55" Type="http://schemas.openxmlformats.org/officeDocument/2006/relationships/ctrlProp" Target="../ctrlProps/ctrlProp576.xml"/><Relationship Id="rId76" Type="http://schemas.openxmlformats.org/officeDocument/2006/relationships/ctrlProp" Target="../ctrlProps/ctrlProp597.xml"/><Relationship Id="rId97" Type="http://schemas.openxmlformats.org/officeDocument/2006/relationships/ctrlProp" Target="../ctrlProps/ctrlProp618.xml"/><Relationship Id="rId104" Type="http://schemas.openxmlformats.org/officeDocument/2006/relationships/ctrlProp" Target="../ctrlProps/ctrlProp625.xml"/><Relationship Id="rId120" Type="http://schemas.openxmlformats.org/officeDocument/2006/relationships/ctrlProp" Target="../ctrlProps/ctrlProp641.xml"/><Relationship Id="rId125" Type="http://schemas.openxmlformats.org/officeDocument/2006/relationships/ctrlProp" Target="../ctrlProps/ctrlProp646.xml"/><Relationship Id="rId7" Type="http://schemas.openxmlformats.org/officeDocument/2006/relationships/ctrlProp" Target="../ctrlProps/ctrlProp528.xml"/><Relationship Id="rId71" Type="http://schemas.openxmlformats.org/officeDocument/2006/relationships/ctrlProp" Target="../ctrlProps/ctrlProp592.xml"/><Relationship Id="rId92" Type="http://schemas.openxmlformats.org/officeDocument/2006/relationships/ctrlProp" Target="../ctrlProps/ctrlProp613.xml"/><Relationship Id="rId2" Type="http://schemas.openxmlformats.org/officeDocument/2006/relationships/drawing" Target="../drawings/drawing39.xml"/><Relationship Id="rId29" Type="http://schemas.openxmlformats.org/officeDocument/2006/relationships/ctrlProp" Target="../ctrlProps/ctrlProp550.xml"/><Relationship Id="rId24" Type="http://schemas.openxmlformats.org/officeDocument/2006/relationships/ctrlProp" Target="../ctrlProps/ctrlProp545.xml"/><Relationship Id="rId40" Type="http://schemas.openxmlformats.org/officeDocument/2006/relationships/ctrlProp" Target="../ctrlProps/ctrlProp561.xml"/><Relationship Id="rId45" Type="http://schemas.openxmlformats.org/officeDocument/2006/relationships/ctrlProp" Target="../ctrlProps/ctrlProp566.xml"/><Relationship Id="rId66" Type="http://schemas.openxmlformats.org/officeDocument/2006/relationships/ctrlProp" Target="../ctrlProps/ctrlProp587.xml"/><Relationship Id="rId87" Type="http://schemas.openxmlformats.org/officeDocument/2006/relationships/ctrlProp" Target="../ctrlProps/ctrlProp608.xml"/><Relationship Id="rId110" Type="http://schemas.openxmlformats.org/officeDocument/2006/relationships/ctrlProp" Target="../ctrlProps/ctrlProp631.xml"/><Relationship Id="rId115" Type="http://schemas.openxmlformats.org/officeDocument/2006/relationships/ctrlProp" Target="../ctrlProps/ctrlProp636.xml"/><Relationship Id="rId131" Type="http://schemas.openxmlformats.org/officeDocument/2006/relationships/ctrlProp" Target="../ctrlProps/ctrlProp652.xml"/><Relationship Id="rId61" Type="http://schemas.openxmlformats.org/officeDocument/2006/relationships/ctrlProp" Target="../ctrlProps/ctrlProp582.xml"/><Relationship Id="rId82" Type="http://schemas.openxmlformats.org/officeDocument/2006/relationships/ctrlProp" Target="../ctrlProps/ctrlProp603.xml"/><Relationship Id="rId19" Type="http://schemas.openxmlformats.org/officeDocument/2006/relationships/ctrlProp" Target="../ctrlProps/ctrlProp540.xml"/><Relationship Id="rId14" Type="http://schemas.openxmlformats.org/officeDocument/2006/relationships/ctrlProp" Target="../ctrlProps/ctrlProp535.xml"/><Relationship Id="rId30" Type="http://schemas.openxmlformats.org/officeDocument/2006/relationships/ctrlProp" Target="../ctrlProps/ctrlProp551.xml"/><Relationship Id="rId35" Type="http://schemas.openxmlformats.org/officeDocument/2006/relationships/ctrlProp" Target="../ctrlProps/ctrlProp556.xml"/><Relationship Id="rId56" Type="http://schemas.openxmlformats.org/officeDocument/2006/relationships/ctrlProp" Target="../ctrlProps/ctrlProp577.xml"/><Relationship Id="rId77" Type="http://schemas.openxmlformats.org/officeDocument/2006/relationships/ctrlProp" Target="../ctrlProps/ctrlProp598.xml"/><Relationship Id="rId100" Type="http://schemas.openxmlformats.org/officeDocument/2006/relationships/ctrlProp" Target="../ctrlProps/ctrlProp621.xml"/><Relationship Id="rId105" Type="http://schemas.openxmlformats.org/officeDocument/2006/relationships/ctrlProp" Target="../ctrlProps/ctrlProp626.xml"/><Relationship Id="rId126" Type="http://schemas.openxmlformats.org/officeDocument/2006/relationships/ctrlProp" Target="../ctrlProps/ctrlProp647.xml"/><Relationship Id="rId8" Type="http://schemas.openxmlformats.org/officeDocument/2006/relationships/ctrlProp" Target="../ctrlProps/ctrlProp529.xml"/><Relationship Id="rId51" Type="http://schemas.openxmlformats.org/officeDocument/2006/relationships/ctrlProp" Target="../ctrlProps/ctrlProp572.xml"/><Relationship Id="rId72" Type="http://schemas.openxmlformats.org/officeDocument/2006/relationships/ctrlProp" Target="../ctrlProps/ctrlProp593.xml"/><Relationship Id="rId93" Type="http://schemas.openxmlformats.org/officeDocument/2006/relationships/ctrlProp" Target="../ctrlProps/ctrlProp614.xml"/><Relationship Id="rId98" Type="http://schemas.openxmlformats.org/officeDocument/2006/relationships/ctrlProp" Target="../ctrlProps/ctrlProp619.xml"/><Relationship Id="rId121" Type="http://schemas.openxmlformats.org/officeDocument/2006/relationships/ctrlProp" Target="../ctrlProps/ctrlProp642.xml"/><Relationship Id="rId3" Type="http://schemas.openxmlformats.org/officeDocument/2006/relationships/vmlDrawing" Target="../drawings/vmlDrawing22.vml"/><Relationship Id="rId25" Type="http://schemas.openxmlformats.org/officeDocument/2006/relationships/ctrlProp" Target="../ctrlProps/ctrlProp546.xml"/><Relationship Id="rId46" Type="http://schemas.openxmlformats.org/officeDocument/2006/relationships/ctrlProp" Target="../ctrlProps/ctrlProp567.xml"/><Relationship Id="rId67" Type="http://schemas.openxmlformats.org/officeDocument/2006/relationships/ctrlProp" Target="../ctrlProps/ctrlProp588.xml"/><Relationship Id="rId116" Type="http://schemas.openxmlformats.org/officeDocument/2006/relationships/ctrlProp" Target="../ctrlProps/ctrlProp637.xml"/><Relationship Id="rId20" Type="http://schemas.openxmlformats.org/officeDocument/2006/relationships/ctrlProp" Target="../ctrlProps/ctrlProp541.xml"/><Relationship Id="rId41" Type="http://schemas.openxmlformats.org/officeDocument/2006/relationships/ctrlProp" Target="../ctrlProps/ctrlProp562.xml"/><Relationship Id="rId62" Type="http://schemas.openxmlformats.org/officeDocument/2006/relationships/ctrlProp" Target="../ctrlProps/ctrlProp583.xml"/><Relationship Id="rId83" Type="http://schemas.openxmlformats.org/officeDocument/2006/relationships/ctrlProp" Target="../ctrlProps/ctrlProp604.xml"/><Relationship Id="rId88" Type="http://schemas.openxmlformats.org/officeDocument/2006/relationships/ctrlProp" Target="../ctrlProps/ctrlProp609.xml"/><Relationship Id="rId111" Type="http://schemas.openxmlformats.org/officeDocument/2006/relationships/ctrlProp" Target="../ctrlProps/ctrlProp632.xml"/><Relationship Id="rId132" Type="http://schemas.openxmlformats.org/officeDocument/2006/relationships/ctrlProp" Target="../ctrlProps/ctrlProp653.xml"/><Relationship Id="rId15" Type="http://schemas.openxmlformats.org/officeDocument/2006/relationships/ctrlProp" Target="../ctrlProps/ctrlProp536.xml"/><Relationship Id="rId36" Type="http://schemas.openxmlformats.org/officeDocument/2006/relationships/ctrlProp" Target="../ctrlProps/ctrlProp557.xml"/><Relationship Id="rId57" Type="http://schemas.openxmlformats.org/officeDocument/2006/relationships/ctrlProp" Target="../ctrlProps/ctrlProp578.xml"/><Relationship Id="rId106" Type="http://schemas.openxmlformats.org/officeDocument/2006/relationships/ctrlProp" Target="../ctrlProps/ctrlProp627.xml"/><Relationship Id="rId127" Type="http://schemas.openxmlformats.org/officeDocument/2006/relationships/ctrlProp" Target="../ctrlProps/ctrlProp648.xml"/><Relationship Id="rId10" Type="http://schemas.openxmlformats.org/officeDocument/2006/relationships/ctrlProp" Target="../ctrlProps/ctrlProp531.xml"/><Relationship Id="rId31" Type="http://schemas.openxmlformats.org/officeDocument/2006/relationships/ctrlProp" Target="../ctrlProps/ctrlProp552.xml"/><Relationship Id="rId52" Type="http://schemas.openxmlformats.org/officeDocument/2006/relationships/ctrlProp" Target="../ctrlProps/ctrlProp573.xml"/><Relationship Id="rId73" Type="http://schemas.openxmlformats.org/officeDocument/2006/relationships/ctrlProp" Target="../ctrlProps/ctrlProp594.xml"/><Relationship Id="rId78" Type="http://schemas.openxmlformats.org/officeDocument/2006/relationships/ctrlProp" Target="../ctrlProps/ctrlProp599.xml"/><Relationship Id="rId94" Type="http://schemas.openxmlformats.org/officeDocument/2006/relationships/ctrlProp" Target="../ctrlProps/ctrlProp615.xml"/><Relationship Id="rId99" Type="http://schemas.openxmlformats.org/officeDocument/2006/relationships/ctrlProp" Target="../ctrlProps/ctrlProp620.xml"/><Relationship Id="rId101" Type="http://schemas.openxmlformats.org/officeDocument/2006/relationships/ctrlProp" Target="../ctrlProps/ctrlProp622.xml"/><Relationship Id="rId122" Type="http://schemas.openxmlformats.org/officeDocument/2006/relationships/ctrlProp" Target="../ctrlProps/ctrlProp643.xml"/><Relationship Id="rId4" Type="http://schemas.openxmlformats.org/officeDocument/2006/relationships/ctrlProp" Target="../ctrlProps/ctrlProp525.xml"/><Relationship Id="rId9" Type="http://schemas.openxmlformats.org/officeDocument/2006/relationships/ctrlProp" Target="../ctrlProps/ctrlProp530.xml"/><Relationship Id="rId26" Type="http://schemas.openxmlformats.org/officeDocument/2006/relationships/ctrlProp" Target="../ctrlProps/ctrlProp54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 Type="http://schemas.openxmlformats.org/officeDocument/2006/relationships/vmlDrawing" Target="../drawings/vmlDrawing23.vml"/><Relationship Id="rId21" Type="http://schemas.openxmlformats.org/officeDocument/2006/relationships/ctrlProp" Target="../ctrlProps/ctrlProp671.xml"/><Relationship Id="rId7" Type="http://schemas.openxmlformats.org/officeDocument/2006/relationships/ctrlProp" Target="../ctrlProps/ctrlProp657.x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2" Type="http://schemas.openxmlformats.org/officeDocument/2006/relationships/drawing" Target="../drawings/drawing43.xml"/><Relationship Id="rId16" Type="http://schemas.openxmlformats.org/officeDocument/2006/relationships/ctrlProp" Target="../ctrlProps/ctrlProp666.xml"/><Relationship Id="rId20" Type="http://schemas.openxmlformats.org/officeDocument/2006/relationships/ctrlProp" Target="../ctrlProps/ctrlProp670.xml"/><Relationship Id="rId29" Type="http://schemas.openxmlformats.org/officeDocument/2006/relationships/ctrlProp" Target="../ctrlProps/ctrlProp679.xml"/><Relationship Id="rId1" Type="http://schemas.openxmlformats.org/officeDocument/2006/relationships/printerSettings" Target="../printerSettings/printerSettings82.bin"/><Relationship Id="rId6" Type="http://schemas.openxmlformats.org/officeDocument/2006/relationships/ctrlProp" Target="../ctrlProps/ctrlProp656.xml"/><Relationship Id="rId11" Type="http://schemas.openxmlformats.org/officeDocument/2006/relationships/ctrlProp" Target="../ctrlProps/ctrlProp661.xml"/><Relationship Id="rId24" Type="http://schemas.openxmlformats.org/officeDocument/2006/relationships/ctrlProp" Target="../ctrlProps/ctrlProp674.xml"/><Relationship Id="rId5" Type="http://schemas.openxmlformats.org/officeDocument/2006/relationships/ctrlProp" Target="../ctrlProps/ctrlProp655.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10" Type="http://schemas.openxmlformats.org/officeDocument/2006/relationships/ctrlProp" Target="../ctrlProps/ctrlProp660.xml"/><Relationship Id="rId19" Type="http://schemas.openxmlformats.org/officeDocument/2006/relationships/ctrlProp" Target="../ctrlProps/ctrlProp669.xml"/><Relationship Id="rId4" Type="http://schemas.openxmlformats.org/officeDocument/2006/relationships/ctrlProp" Target="../ctrlProps/ctrlProp654.xml"/><Relationship Id="rId9" Type="http://schemas.openxmlformats.org/officeDocument/2006/relationships/ctrlProp" Target="../ctrlProps/ctrlProp65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684.xml"/><Relationship Id="rId13" Type="http://schemas.openxmlformats.org/officeDocument/2006/relationships/ctrlProp" Target="../ctrlProps/ctrlProp689.xml"/><Relationship Id="rId18" Type="http://schemas.openxmlformats.org/officeDocument/2006/relationships/ctrlProp" Target="../ctrlProps/ctrlProp694.xml"/><Relationship Id="rId3" Type="http://schemas.openxmlformats.org/officeDocument/2006/relationships/vmlDrawing" Target="../drawings/vmlDrawing24.vml"/><Relationship Id="rId21" Type="http://schemas.openxmlformats.org/officeDocument/2006/relationships/ctrlProp" Target="../ctrlProps/ctrlProp697.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 Type="http://schemas.openxmlformats.org/officeDocument/2006/relationships/drawing" Target="../drawings/drawing44.xml"/><Relationship Id="rId16" Type="http://schemas.openxmlformats.org/officeDocument/2006/relationships/ctrlProp" Target="../ctrlProps/ctrlProp692.xml"/><Relationship Id="rId20" Type="http://schemas.openxmlformats.org/officeDocument/2006/relationships/ctrlProp" Target="../ctrlProps/ctrlProp696.xml"/><Relationship Id="rId1" Type="http://schemas.openxmlformats.org/officeDocument/2006/relationships/printerSettings" Target="../printerSettings/printerSettings83.bin"/><Relationship Id="rId6" Type="http://schemas.openxmlformats.org/officeDocument/2006/relationships/ctrlProp" Target="../ctrlProps/ctrlProp682.xml"/><Relationship Id="rId11" Type="http://schemas.openxmlformats.org/officeDocument/2006/relationships/ctrlProp" Target="../ctrlProps/ctrlProp687.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10" Type="http://schemas.openxmlformats.org/officeDocument/2006/relationships/ctrlProp" Target="../ctrlProps/ctrlProp686.xml"/><Relationship Id="rId19" Type="http://schemas.openxmlformats.org/officeDocument/2006/relationships/ctrlProp" Target="../ctrlProps/ctrlProp695.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18" Type="http://schemas.openxmlformats.org/officeDocument/2006/relationships/ctrlProp" Target="../ctrlProps/ctrlProp714.xml"/><Relationship Id="rId26" Type="http://schemas.openxmlformats.org/officeDocument/2006/relationships/ctrlProp" Target="../ctrlProps/ctrlProp722.xml"/><Relationship Id="rId3" Type="http://schemas.openxmlformats.org/officeDocument/2006/relationships/vmlDrawing" Target="../drawings/vmlDrawing25.vml"/><Relationship Id="rId21" Type="http://schemas.openxmlformats.org/officeDocument/2006/relationships/ctrlProp" Target="../ctrlProps/ctrlProp717.x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5" Type="http://schemas.openxmlformats.org/officeDocument/2006/relationships/ctrlProp" Target="../ctrlProps/ctrlProp721.xml"/><Relationship Id="rId2" Type="http://schemas.openxmlformats.org/officeDocument/2006/relationships/drawing" Target="../drawings/drawing45.xml"/><Relationship Id="rId16" Type="http://schemas.openxmlformats.org/officeDocument/2006/relationships/ctrlProp" Target="../ctrlProps/ctrlProp712.xml"/><Relationship Id="rId20" Type="http://schemas.openxmlformats.org/officeDocument/2006/relationships/ctrlProp" Target="../ctrlProps/ctrlProp716.xml"/><Relationship Id="rId1" Type="http://schemas.openxmlformats.org/officeDocument/2006/relationships/printerSettings" Target="../printerSettings/printerSettings84.bin"/><Relationship Id="rId6" Type="http://schemas.openxmlformats.org/officeDocument/2006/relationships/ctrlProp" Target="../ctrlProps/ctrlProp702.xml"/><Relationship Id="rId11" Type="http://schemas.openxmlformats.org/officeDocument/2006/relationships/ctrlProp" Target="../ctrlProps/ctrlProp707.xml"/><Relationship Id="rId24" Type="http://schemas.openxmlformats.org/officeDocument/2006/relationships/ctrlProp" Target="../ctrlProps/ctrlProp720.xml"/><Relationship Id="rId5" Type="http://schemas.openxmlformats.org/officeDocument/2006/relationships/ctrlProp" Target="../ctrlProps/ctrlProp701.xml"/><Relationship Id="rId15" Type="http://schemas.openxmlformats.org/officeDocument/2006/relationships/ctrlProp" Target="../ctrlProps/ctrlProp711.xml"/><Relationship Id="rId23" Type="http://schemas.openxmlformats.org/officeDocument/2006/relationships/ctrlProp" Target="../ctrlProps/ctrlProp719.xml"/><Relationship Id="rId28" Type="http://schemas.openxmlformats.org/officeDocument/2006/relationships/ctrlProp" Target="../ctrlProps/ctrlProp724.xml"/><Relationship Id="rId10" Type="http://schemas.openxmlformats.org/officeDocument/2006/relationships/ctrlProp" Target="../ctrlProps/ctrlProp706.xml"/><Relationship Id="rId19" Type="http://schemas.openxmlformats.org/officeDocument/2006/relationships/ctrlProp" Target="../ctrlProps/ctrlProp715.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 Id="rId22" Type="http://schemas.openxmlformats.org/officeDocument/2006/relationships/ctrlProp" Target="../ctrlProps/ctrlProp718.xml"/><Relationship Id="rId27" Type="http://schemas.openxmlformats.org/officeDocument/2006/relationships/ctrlProp" Target="../ctrlProps/ctrlProp72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26.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drawing" Target="../drawings/drawing46.x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printerSettings" Target="../printerSettings/printerSettings8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754.xml"/><Relationship Id="rId3" Type="http://schemas.openxmlformats.org/officeDocument/2006/relationships/vmlDrawing" Target="../drawings/vmlDrawing27.vml"/><Relationship Id="rId7" Type="http://schemas.openxmlformats.org/officeDocument/2006/relationships/ctrlProp" Target="../ctrlProps/ctrlProp753.xml"/><Relationship Id="rId2" Type="http://schemas.openxmlformats.org/officeDocument/2006/relationships/drawing" Target="../drawings/drawing47.xml"/><Relationship Id="rId1" Type="http://schemas.openxmlformats.org/officeDocument/2006/relationships/printerSettings" Target="../printerSettings/printerSettings86.bin"/><Relationship Id="rId6" Type="http://schemas.openxmlformats.org/officeDocument/2006/relationships/ctrlProp" Target="../ctrlProps/ctrlProp752.xml"/><Relationship Id="rId11" Type="http://schemas.openxmlformats.org/officeDocument/2006/relationships/ctrlProp" Target="../ctrlProps/ctrlProp757.xml"/><Relationship Id="rId5" Type="http://schemas.openxmlformats.org/officeDocument/2006/relationships/ctrlProp" Target="../ctrlProps/ctrlProp751.xml"/><Relationship Id="rId10" Type="http://schemas.openxmlformats.org/officeDocument/2006/relationships/ctrlProp" Target="../ctrlProps/ctrlProp756.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762.xml"/><Relationship Id="rId3" Type="http://schemas.openxmlformats.org/officeDocument/2006/relationships/vmlDrawing" Target="../drawings/vmlDrawing28.vml"/><Relationship Id="rId7" Type="http://schemas.openxmlformats.org/officeDocument/2006/relationships/ctrlProp" Target="../ctrlProps/ctrlProp761.xml"/><Relationship Id="rId2" Type="http://schemas.openxmlformats.org/officeDocument/2006/relationships/drawing" Target="../drawings/drawing56.xml"/><Relationship Id="rId1" Type="http://schemas.openxmlformats.org/officeDocument/2006/relationships/printerSettings" Target="../printerSettings/printerSettings95.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770.xml"/><Relationship Id="rId13" Type="http://schemas.openxmlformats.org/officeDocument/2006/relationships/ctrlProp" Target="../ctrlProps/ctrlProp775.xml"/><Relationship Id="rId3" Type="http://schemas.openxmlformats.org/officeDocument/2006/relationships/vmlDrawing" Target="../drawings/vmlDrawing29.vml"/><Relationship Id="rId7" Type="http://schemas.openxmlformats.org/officeDocument/2006/relationships/ctrlProp" Target="../ctrlProps/ctrlProp769.xml"/><Relationship Id="rId12" Type="http://schemas.openxmlformats.org/officeDocument/2006/relationships/ctrlProp" Target="../ctrlProps/ctrlProp774.xml"/><Relationship Id="rId2" Type="http://schemas.openxmlformats.org/officeDocument/2006/relationships/drawing" Target="../drawings/drawing57.xml"/><Relationship Id="rId1" Type="http://schemas.openxmlformats.org/officeDocument/2006/relationships/printerSettings" Target="../printerSettings/printerSettings96.bin"/><Relationship Id="rId6" Type="http://schemas.openxmlformats.org/officeDocument/2006/relationships/ctrlProp" Target="../ctrlProps/ctrlProp768.xml"/><Relationship Id="rId11" Type="http://schemas.openxmlformats.org/officeDocument/2006/relationships/ctrlProp" Target="../ctrlProps/ctrlProp773.xml"/><Relationship Id="rId5" Type="http://schemas.openxmlformats.org/officeDocument/2006/relationships/ctrlProp" Target="../ctrlProps/ctrlProp767.xml"/><Relationship Id="rId10" Type="http://schemas.openxmlformats.org/officeDocument/2006/relationships/ctrlProp" Target="../ctrlProps/ctrlProp772.xml"/><Relationship Id="rId4" Type="http://schemas.openxmlformats.org/officeDocument/2006/relationships/ctrlProp" Target="../ctrlProps/ctrlProp766.xml"/><Relationship Id="rId9" Type="http://schemas.openxmlformats.org/officeDocument/2006/relationships/ctrlProp" Target="../ctrlProps/ctrlProp77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A85D-2FD1-4AFC-AD47-FFC162F91D2C}">
  <dimension ref="A1:P75"/>
  <sheetViews>
    <sheetView tabSelected="1" zoomScaleNormal="100" zoomScaleSheetLayoutView="100" workbookViewId="0">
      <selection activeCell="P9" sqref="P9"/>
    </sheetView>
  </sheetViews>
  <sheetFormatPr defaultColWidth="9" defaultRowHeight="13.5"/>
  <cols>
    <col min="1" max="16384" width="9" style="1"/>
  </cols>
  <sheetData>
    <row r="1" spans="1:16">
      <c r="A1" s="978"/>
      <c r="B1" s="978"/>
      <c r="C1" s="978"/>
      <c r="D1" s="978"/>
      <c r="E1" s="978"/>
      <c r="F1" s="978"/>
      <c r="G1" s="978"/>
      <c r="H1" s="978"/>
      <c r="I1" s="978"/>
    </row>
    <row r="2" spans="1:16">
      <c r="A2" s="978"/>
      <c r="B2" s="978"/>
      <c r="C2" s="978"/>
      <c r="D2" s="978"/>
      <c r="E2" s="978"/>
      <c r="F2" s="978"/>
      <c r="G2" s="978"/>
      <c r="H2" s="978"/>
      <c r="I2" s="978"/>
    </row>
    <row r="3" spans="1:16">
      <c r="A3" s="978"/>
      <c r="B3" s="978"/>
      <c r="C3" s="978"/>
      <c r="D3" s="978"/>
      <c r="E3" s="978"/>
      <c r="F3" s="978"/>
      <c r="G3" s="978"/>
      <c r="H3" s="978"/>
      <c r="I3" s="978"/>
    </row>
    <row r="4" spans="1:16" ht="9" customHeight="1">
      <c r="A4" s="978"/>
      <c r="B4" s="978"/>
      <c r="C4" s="978"/>
      <c r="D4" s="978"/>
      <c r="E4" s="978"/>
      <c r="F4" s="978"/>
      <c r="G4" s="978"/>
      <c r="H4" s="978"/>
      <c r="I4" s="978"/>
    </row>
    <row r="5" spans="1:16" ht="27.75" customHeight="1">
      <c r="A5" s="1760" t="s">
        <v>3541</v>
      </c>
      <c r="B5" s="1760"/>
      <c r="C5" s="1760"/>
      <c r="D5" s="1760"/>
      <c r="E5" s="1760"/>
      <c r="F5" s="1760"/>
      <c r="G5" s="1760"/>
      <c r="H5" s="1760"/>
      <c r="I5" s="1760"/>
    </row>
    <row r="6" spans="1:16" ht="31.5" customHeight="1">
      <c r="A6" s="979"/>
      <c r="B6" s="979"/>
      <c r="C6" s="61"/>
      <c r="D6" s="979"/>
      <c r="E6" s="979"/>
      <c r="F6" s="979"/>
      <c r="G6" s="979"/>
      <c r="H6" s="979"/>
      <c r="I6" s="979"/>
    </row>
    <row r="7" spans="1:16" ht="36.75" customHeight="1">
      <c r="A7" s="979"/>
      <c r="B7" s="979"/>
      <c r="C7" s="979"/>
      <c r="D7" s="979"/>
      <c r="E7" s="979"/>
      <c r="F7" s="979"/>
      <c r="G7" s="979"/>
      <c r="H7" s="979"/>
      <c r="I7" s="979"/>
    </row>
    <row r="8" spans="1:16" ht="36.75" customHeight="1">
      <c r="A8" s="980"/>
      <c r="B8" s="979"/>
      <c r="C8" s="979"/>
      <c r="D8" s="979"/>
      <c r="E8" s="979"/>
      <c r="F8" s="979"/>
      <c r="G8" s="979"/>
      <c r="H8" s="979"/>
      <c r="I8" s="979"/>
    </row>
    <row r="9" spans="1:16" ht="36.75" customHeight="1">
      <c r="A9" s="980"/>
      <c r="B9" s="981" t="s">
        <v>3552</v>
      </c>
      <c r="C9" s="979"/>
      <c r="D9" s="979"/>
      <c r="E9" s="979"/>
      <c r="F9" s="979"/>
      <c r="G9" s="979"/>
      <c r="H9" s="979"/>
      <c r="I9" s="979"/>
    </row>
    <row r="10" spans="1:16" ht="36.75" customHeight="1">
      <c r="A10" s="980"/>
      <c r="B10" s="981"/>
      <c r="C10" s="979"/>
      <c r="D10" s="979"/>
      <c r="E10" s="979"/>
      <c r="F10" s="979"/>
      <c r="G10" s="979"/>
      <c r="H10" s="979"/>
      <c r="I10" s="979"/>
    </row>
    <row r="11" spans="1:16" ht="36.75" customHeight="1">
      <c r="A11" s="980"/>
      <c r="B11" s="981"/>
      <c r="C11" s="979"/>
      <c r="D11" s="979"/>
      <c r="E11" s="979"/>
      <c r="F11" s="979"/>
      <c r="G11" s="979"/>
      <c r="H11" s="979"/>
      <c r="I11" s="979"/>
    </row>
    <row r="12" spans="1:16" ht="16.5" customHeight="1">
      <c r="A12" s="979"/>
      <c r="B12" s="979"/>
      <c r="C12" s="979"/>
      <c r="D12" s="979"/>
      <c r="E12" s="979"/>
      <c r="F12" s="979"/>
      <c r="G12" s="979"/>
      <c r="H12" s="979"/>
      <c r="I12" s="979"/>
    </row>
    <row r="13" spans="1:16" ht="36.75" customHeight="1">
      <c r="A13" s="979"/>
      <c r="B13" s="979"/>
      <c r="C13" s="979"/>
      <c r="D13" s="979"/>
      <c r="E13" s="979"/>
      <c r="F13" s="979"/>
      <c r="G13" s="979"/>
      <c r="H13" s="979"/>
      <c r="I13" s="979"/>
    </row>
    <row r="14" spans="1:16">
      <c r="A14" s="978"/>
      <c r="B14" s="978"/>
      <c r="C14" s="978"/>
      <c r="D14" s="978"/>
      <c r="E14" s="978"/>
      <c r="F14" s="978"/>
      <c r="G14" s="978"/>
      <c r="H14" s="978"/>
      <c r="I14" s="978"/>
    </row>
    <row r="15" spans="1:16">
      <c r="A15" s="978"/>
      <c r="B15" s="978"/>
      <c r="C15" s="978" t="s">
        <v>3542</v>
      </c>
      <c r="D15" s="978"/>
      <c r="E15" s="978"/>
      <c r="F15" s="978"/>
      <c r="G15" s="978"/>
      <c r="H15" s="978"/>
      <c r="I15" s="978"/>
    </row>
    <row r="16" spans="1:16">
      <c r="A16" s="978"/>
      <c r="B16" s="978"/>
      <c r="C16" s="978"/>
      <c r="D16" s="978"/>
      <c r="E16" s="978"/>
      <c r="F16" s="978"/>
      <c r="G16" s="978"/>
      <c r="H16" s="978"/>
      <c r="I16" s="978"/>
      <c r="K16" s="982"/>
      <c r="P16" s="982"/>
    </row>
    <row r="17" spans="1:16" ht="18.75" customHeight="1">
      <c r="A17" s="978"/>
      <c r="B17" s="978"/>
      <c r="C17" s="1759" t="s">
        <v>3543</v>
      </c>
      <c r="D17" s="1759"/>
      <c r="E17" s="1759"/>
      <c r="F17" s="1759"/>
      <c r="G17" s="1759"/>
      <c r="H17" s="1759"/>
      <c r="I17" s="1759"/>
    </row>
    <row r="18" spans="1:16">
      <c r="A18" s="978"/>
      <c r="B18" s="978"/>
      <c r="C18" s="1759"/>
      <c r="D18" s="1759"/>
      <c r="E18" s="1759"/>
      <c r="F18" s="1759"/>
      <c r="G18" s="1759"/>
      <c r="H18" s="1759"/>
      <c r="I18" s="1759"/>
    </row>
    <row r="19" spans="1:16">
      <c r="A19" s="978"/>
      <c r="B19" s="978"/>
      <c r="C19" s="978"/>
      <c r="D19" s="978"/>
      <c r="E19" s="978"/>
      <c r="F19" s="978"/>
      <c r="G19" s="978"/>
      <c r="H19" s="978"/>
      <c r="I19" s="978"/>
      <c r="P19" s="982"/>
    </row>
    <row r="20" spans="1:16">
      <c r="A20" s="978"/>
      <c r="B20" s="978"/>
      <c r="C20" s="978"/>
      <c r="D20" s="978"/>
      <c r="E20" s="978"/>
      <c r="F20" s="978"/>
      <c r="G20" s="978"/>
      <c r="H20" s="978"/>
      <c r="I20" s="978"/>
    </row>
    <row r="21" spans="1:16" ht="11.25" customHeight="1">
      <c r="A21" s="978"/>
      <c r="B21" s="978"/>
      <c r="C21" s="978"/>
      <c r="D21" s="978"/>
      <c r="E21" s="978"/>
      <c r="F21" s="978"/>
      <c r="G21" s="978"/>
      <c r="H21" s="978"/>
      <c r="I21" s="978"/>
    </row>
    <row r="22" spans="1:16">
      <c r="A22" s="978"/>
      <c r="B22" s="978"/>
      <c r="C22" s="978"/>
      <c r="D22" s="978"/>
      <c r="E22" s="978"/>
      <c r="F22" s="978"/>
      <c r="G22" s="978"/>
      <c r="H22" s="978"/>
      <c r="I22" s="978"/>
    </row>
    <row r="23" spans="1:16">
      <c r="A23" s="978"/>
      <c r="B23" s="978"/>
      <c r="C23" s="978" t="s">
        <v>3544</v>
      </c>
      <c r="D23" s="978"/>
      <c r="E23" s="978"/>
      <c r="F23" s="978"/>
      <c r="G23" s="978"/>
      <c r="H23" s="978"/>
      <c r="I23" s="978"/>
    </row>
    <row r="24" spans="1:16">
      <c r="A24" s="978"/>
      <c r="B24" s="978"/>
      <c r="C24" s="978"/>
      <c r="D24" s="978"/>
      <c r="E24" s="978"/>
      <c r="F24" s="978"/>
      <c r="G24" s="978"/>
      <c r="H24" s="978"/>
      <c r="I24" s="978"/>
    </row>
    <row r="25" spans="1:16">
      <c r="A25" s="978"/>
      <c r="B25" s="978"/>
      <c r="C25" s="978"/>
      <c r="D25" s="978"/>
      <c r="E25" s="978"/>
      <c r="F25" s="978"/>
      <c r="G25" s="978"/>
      <c r="H25" s="978"/>
      <c r="I25" s="978"/>
    </row>
    <row r="26" spans="1:16">
      <c r="A26" s="978"/>
      <c r="B26" s="978"/>
      <c r="C26" s="978"/>
      <c r="D26" s="978"/>
      <c r="E26" s="978"/>
      <c r="F26" s="978"/>
      <c r="G26" s="978"/>
      <c r="H26" s="978"/>
      <c r="I26" s="978"/>
    </row>
    <row r="27" spans="1:16">
      <c r="A27" s="978"/>
      <c r="B27" s="978"/>
      <c r="C27" s="978"/>
      <c r="D27" s="978"/>
      <c r="E27" s="978"/>
      <c r="F27" s="978"/>
      <c r="G27" s="978"/>
      <c r="H27" s="978"/>
      <c r="I27" s="978"/>
    </row>
    <row r="28" spans="1:16">
      <c r="A28" s="978"/>
      <c r="B28" s="978"/>
      <c r="C28" s="983" t="s">
        <v>3545</v>
      </c>
      <c r="D28" s="978"/>
      <c r="E28" s="978"/>
      <c r="F28" s="978"/>
      <c r="G28" s="978"/>
      <c r="H28" s="978"/>
      <c r="I28" s="978"/>
    </row>
    <row r="29" spans="1:16">
      <c r="A29" s="978"/>
      <c r="B29" s="978"/>
      <c r="C29" s="978"/>
      <c r="D29" s="978"/>
      <c r="E29" s="978"/>
      <c r="F29" s="978"/>
      <c r="G29" s="978"/>
      <c r="H29" s="978"/>
      <c r="I29" s="978"/>
      <c r="K29" s="982"/>
    </row>
    <row r="30" spans="1:16">
      <c r="A30" s="978"/>
      <c r="B30" s="978"/>
      <c r="C30" s="978"/>
      <c r="D30" s="978"/>
      <c r="E30" s="978"/>
      <c r="F30" s="978"/>
      <c r="G30" s="978"/>
      <c r="H30" s="978"/>
      <c r="I30" s="978"/>
    </row>
    <row r="31" spans="1:16">
      <c r="A31" s="978"/>
      <c r="B31" s="978"/>
      <c r="C31" s="978"/>
      <c r="D31" s="978"/>
      <c r="E31" s="978"/>
      <c r="F31" s="978"/>
      <c r="G31" s="978"/>
      <c r="H31" s="978"/>
      <c r="I31" s="978"/>
    </row>
    <row r="32" spans="1:16">
      <c r="A32" s="978"/>
      <c r="B32" s="978"/>
      <c r="C32" s="978"/>
      <c r="D32" s="978"/>
      <c r="E32" s="978"/>
      <c r="G32" s="984" t="s">
        <v>3546</v>
      </c>
      <c r="H32" s="978"/>
      <c r="I32" s="978"/>
    </row>
    <row r="33" spans="1:9">
      <c r="A33" s="978"/>
      <c r="B33" s="978"/>
      <c r="C33" s="978"/>
      <c r="D33" s="978"/>
      <c r="E33" s="978"/>
      <c r="F33" s="978"/>
      <c r="G33" s="978"/>
      <c r="H33" s="978"/>
      <c r="I33" s="978"/>
    </row>
    <row r="34" spans="1:9">
      <c r="A34" s="978"/>
      <c r="B34" s="978"/>
      <c r="C34" s="978" t="s">
        <v>3547</v>
      </c>
      <c r="D34" s="978"/>
      <c r="E34" s="978"/>
      <c r="F34" s="978"/>
      <c r="G34" s="978"/>
      <c r="H34" s="978"/>
      <c r="I34" s="978"/>
    </row>
    <row r="35" spans="1:9" ht="3.75" customHeight="1">
      <c r="A35" s="978"/>
      <c r="B35" s="978"/>
      <c r="C35" s="978"/>
      <c r="D35" s="978"/>
      <c r="E35" s="978"/>
      <c r="F35" s="978"/>
      <c r="G35" s="978"/>
      <c r="H35" s="978"/>
      <c r="I35" s="978"/>
    </row>
    <row r="36" spans="1:9" ht="18.75">
      <c r="A36" s="978"/>
      <c r="B36" s="978"/>
      <c r="C36" s="1761" t="s">
        <v>3548</v>
      </c>
      <c r="D36" s="1762"/>
      <c r="E36" s="1762"/>
      <c r="F36" s="978"/>
      <c r="G36" s="978"/>
      <c r="H36" s="978"/>
      <c r="I36" s="978"/>
    </row>
    <row r="37" spans="1:9" ht="18.75">
      <c r="A37" s="978"/>
      <c r="B37" s="978"/>
      <c r="C37" s="1761" t="s">
        <v>3549</v>
      </c>
      <c r="D37" s="1762"/>
      <c r="E37" s="1762"/>
      <c r="F37" s="978"/>
      <c r="G37" s="978"/>
      <c r="H37" s="978"/>
      <c r="I37" s="978"/>
    </row>
    <row r="38" spans="1:9" ht="18.75" customHeight="1">
      <c r="A38" s="978"/>
      <c r="B38" s="978"/>
      <c r="C38" s="1761" t="s">
        <v>3550</v>
      </c>
      <c r="D38" s="1761"/>
      <c r="E38" s="1761"/>
      <c r="F38" s="1761"/>
      <c r="G38" s="1761"/>
      <c r="H38" s="978"/>
      <c r="I38" s="978"/>
    </row>
    <row r="39" spans="1:9">
      <c r="A39" s="1759"/>
      <c r="B39" s="1759"/>
      <c r="C39" s="1759"/>
      <c r="D39" s="1759"/>
      <c r="E39" s="1759"/>
      <c r="F39" s="1759"/>
      <c r="G39" s="1759"/>
      <c r="H39" s="1759"/>
      <c r="I39" s="1759"/>
    </row>
    <row r="40" spans="1:9">
      <c r="A40" s="978"/>
      <c r="B40" s="978"/>
      <c r="C40" s="978"/>
      <c r="D40" s="978"/>
      <c r="E40" s="978"/>
      <c r="F40" s="978"/>
      <c r="G40" s="978"/>
      <c r="H40" s="978"/>
      <c r="I40" s="978"/>
    </row>
    <row r="41" spans="1:9">
      <c r="A41" s="978"/>
      <c r="B41" s="978"/>
      <c r="C41" s="978" t="s">
        <v>3551</v>
      </c>
      <c r="D41" s="978"/>
      <c r="E41" s="978"/>
      <c r="F41" s="978"/>
      <c r="G41" s="978"/>
      <c r="H41" s="978"/>
      <c r="I41" s="978"/>
    </row>
    <row r="42" spans="1:9">
      <c r="A42" s="978"/>
      <c r="B42" s="978"/>
      <c r="C42" s="978"/>
      <c r="D42" s="978"/>
      <c r="E42" s="978"/>
      <c r="F42" s="978"/>
      <c r="G42" s="978"/>
      <c r="H42" s="978"/>
      <c r="I42" s="978"/>
    </row>
    <row r="43" spans="1:9">
      <c r="A43" s="978"/>
      <c r="B43" s="978"/>
      <c r="C43" s="978"/>
      <c r="D43" s="978"/>
      <c r="E43" s="978"/>
      <c r="F43" s="978"/>
      <c r="G43" s="978"/>
      <c r="H43" s="978"/>
      <c r="I43" s="978"/>
    </row>
    <row r="44" spans="1:9">
      <c r="A44" s="978"/>
      <c r="B44" s="978"/>
      <c r="C44" s="978"/>
      <c r="D44" s="978"/>
      <c r="E44" s="978"/>
      <c r="F44" s="978"/>
      <c r="G44" s="978"/>
      <c r="H44" s="978"/>
      <c r="I44" s="978"/>
    </row>
    <row r="45" spans="1:9">
      <c r="A45" s="978"/>
      <c r="B45" s="978"/>
      <c r="C45" s="978"/>
      <c r="D45" s="978"/>
      <c r="E45" s="978"/>
      <c r="F45" s="978"/>
      <c r="G45" s="978"/>
      <c r="H45" s="978"/>
      <c r="I45" s="978"/>
    </row>
    <row r="46" spans="1:9">
      <c r="A46" s="978"/>
      <c r="B46" s="978"/>
      <c r="C46" s="978" t="s">
        <v>3553</v>
      </c>
      <c r="D46" s="978"/>
      <c r="E46" s="978"/>
      <c r="F46" s="978"/>
      <c r="G46" s="978"/>
      <c r="H46" s="978"/>
      <c r="I46" s="978"/>
    </row>
    <row r="47" spans="1:9">
      <c r="A47" s="978"/>
      <c r="B47" s="978"/>
      <c r="C47" s="978"/>
      <c r="D47" s="978"/>
      <c r="E47" s="978"/>
      <c r="F47" s="978"/>
      <c r="G47" s="978"/>
      <c r="H47" s="978"/>
      <c r="I47" s="978"/>
    </row>
    <row r="48" spans="1:9">
      <c r="A48" s="978"/>
      <c r="B48" s="978"/>
      <c r="C48" s="978"/>
      <c r="D48" s="978"/>
      <c r="E48" s="978"/>
      <c r="F48" s="978"/>
      <c r="G48" s="978"/>
      <c r="H48" s="978"/>
      <c r="I48" s="978"/>
    </row>
    <row r="49" spans="1:9">
      <c r="A49" s="978"/>
      <c r="B49" s="978"/>
      <c r="C49" s="978"/>
      <c r="D49" s="978"/>
      <c r="E49" s="978"/>
      <c r="F49" s="978"/>
      <c r="G49" s="978"/>
      <c r="H49" s="978"/>
      <c r="I49" s="978"/>
    </row>
    <row r="50" spans="1:9">
      <c r="A50" s="978"/>
      <c r="B50" s="978"/>
      <c r="C50" s="978"/>
      <c r="D50" s="978"/>
      <c r="E50" s="978"/>
      <c r="F50" s="978"/>
      <c r="G50" s="978"/>
      <c r="H50" s="978"/>
      <c r="I50" s="978"/>
    </row>
    <row r="51" spans="1:9">
      <c r="A51" s="978"/>
      <c r="B51" s="978"/>
      <c r="C51" s="978"/>
      <c r="D51" s="978"/>
      <c r="E51" s="978"/>
      <c r="F51" s="978"/>
      <c r="G51" s="978"/>
      <c r="H51" s="978"/>
      <c r="I51" s="978"/>
    </row>
    <row r="52" spans="1:9">
      <c r="A52" s="978"/>
      <c r="B52" s="978"/>
      <c r="C52" s="978"/>
      <c r="D52" s="978"/>
      <c r="E52" s="978"/>
      <c r="F52" s="978"/>
      <c r="G52" s="978"/>
      <c r="H52" s="978"/>
      <c r="I52" s="978"/>
    </row>
    <row r="53" spans="1:9">
      <c r="A53" s="978"/>
      <c r="B53" s="978"/>
      <c r="C53" s="978"/>
      <c r="D53" s="978"/>
      <c r="E53" s="978"/>
      <c r="F53" s="978"/>
      <c r="G53" s="978"/>
      <c r="H53" s="978"/>
      <c r="I53" s="978"/>
    </row>
    <row r="54" spans="1:9">
      <c r="A54" s="978"/>
      <c r="B54" s="978"/>
      <c r="C54" s="978"/>
      <c r="D54" s="978"/>
      <c r="E54" s="978"/>
      <c r="F54" s="978"/>
      <c r="G54" s="978"/>
      <c r="H54" s="978"/>
      <c r="I54" s="978"/>
    </row>
    <row r="55" spans="1:9">
      <c r="A55" s="978"/>
      <c r="B55" s="978"/>
      <c r="C55" s="978"/>
      <c r="D55" s="978"/>
      <c r="E55" s="978"/>
      <c r="F55" s="978"/>
      <c r="G55" s="978"/>
      <c r="H55" s="978"/>
      <c r="I55" s="978"/>
    </row>
    <row r="56" spans="1:9">
      <c r="A56" s="978"/>
      <c r="B56" s="978"/>
      <c r="C56" s="978"/>
      <c r="D56" s="978"/>
      <c r="E56" s="978"/>
      <c r="F56" s="978"/>
      <c r="G56" s="978"/>
      <c r="H56" s="978"/>
      <c r="I56" s="978"/>
    </row>
    <row r="57" spans="1:9">
      <c r="A57" s="978"/>
      <c r="B57" s="978"/>
      <c r="C57" s="978"/>
      <c r="D57" s="978"/>
      <c r="E57" s="978"/>
      <c r="F57" s="978"/>
      <c r="G57" s="978"/>
      <c r="H57" s="978"/>
      <c r="I57" s="978"/>
    </row>
    <row r="58" spans="1:9">
      <c r="A58" s="978"/>
      <c r="B58" s="978"/>
      <c r="C58" s="978"/>
      <c r="D58" s="978"/>
      <c r="E58" s="978"/>
      <c r="F58" s="978"/>
      <c r="G58" s="978"/>
      <c r="H58" s="978"/>
      <c r="I58" s="978"/>
    </row>
    <row r="59" spans="1:9">
      <c r="A59" s="978"/>
      <c r="B59" s="978"/>
      <c r="C59" s="978"/>
      <c r="D59" s="978"/>
      <c r="E59" s="978"/>
      <c r="F59" s="978"/>
      <c r="G59" s="978"/>
      <c r="H59" s="978"/>
      <c r="I59" s="978"/>
    </row>
    <row r="60" spans="1:9">
      <c r="A60" s="978"/>
      <c r="B60" s="978"/>
      <c r="C60" s="978"/>
      <c r="D60" s="978"/>
      <c r="E60" s="978"/>
      <c r="F60" s="978"/>
      <c r="G60" s="978"/>
      <c r="H60" s="978"/>
      <c r="I60" s="978"/>
    </row>
    <row r="61" spans="1:9">
      <c r="A61" s="978"/>
      <c r="B61" s="978"/>
      <c r="C61" s="978"/>
      <c r="D61" s="978"/>
      <c r="E61" s="978"/>
      <c r="F61" s="978"/>
      <c r="G61" s="978"/>
      <c r="H61" s="978"/>
      <c r="I61" s="978"/>
    </row>
    <row r="62" spans="1:9">
      <c r="A62" s="978"/>
      <c r="B62" s="978"/>
      <c r="C62" s="978"/>
      <c r="D62" s="978"/>
      <c r="E62" s="978"/>
      <c r="F62" s="978"/>
      <c r="G62" s="978"/>
      <c r="H62" s="978"/>
      <c r="I62" s="978"/>
    </row>
    <row r="63" spans="1:9">
      <c r="A63" s="978"/>
      <c r="B63" s="978"/>
      <c r="C63" s="978"/>
      <c r="D63" s="978"/>
      <c r="E63" s="978"/>
      <c r="F63" s="978"/>
      <c r="G63" s="978"/>
      <c r="H63" s="978"/>
      <c r="I63" s="978"/>
    </row>
    <row r="64" spans="1:9">
      <c r="A64" s="978"/>
      <c r="B64" s="978"/>
      <c r="C64" s="978"/>
      <c r="D64" s="978"/>
      <c r="E64" s="978"/>
      <c r="F64" s="978"/>
      <c r="G64" s="978"/>
      <c r="H64" s="978"/>
      <c r="I64" s="978"/>
    </row>
    <row r="65" spans="1:9">
      <c r="A65" s="978"/>
      <c r="B65" s="978"/>
      <c r="C65" s="978"/>
      <c r="D65" s="978"/>
      <c r="E65" s="978"/>
      <c r="F65" s="978"/>
      <c r="G65" s="978"/>
      <c r="H65" s="978"/>
      <c r="I65" s="978"/>
    </row>
    <row r="66" spans="1:9">
      <c r="A66" s="978"/>
      <c r="B66" s="978"/>
      <c r="C66" s="978"/>
      <c r="D66" s="978"/>
      <c r="E66" s="978"/>
      <c r="F66" s="978"/>
      <c r="G66" s="978"/>
      <c r="H66" s="978"/>
      <c r="I66" s="978"/>
    </row>
    <row r="67" spans="1:9">
      <c r="A67" s="978"/>
      <c r="B67" s="978"/>
      <c r="C67" s="978"/>
      <c r="D67" s="978"/>
      <c r="E67" s="978"/>
      <c r="F67" s="978"/>
      <c r="G67" s="978"/>
      <c r="H67" s="978"/>
      <c r="I67" s="978"/>
    </row>
    <row r="68" spans="1:9">
      <c r="A68" s="978"/>
      <c r="B68" s="978"/>
      <c r="C68" s="978"/>
      <c r="D68" s="978"/>
      <c r="E68" s="978"/>
      <c r="F68" s="978"/>
      <c r="G68" s="978"/>
      <c r="H68" s="978"/>
      <c r="I68" s="978"/>
    </row>
    <row r="69" spans="1:9">
      <c r="A69" s="978"/>
      <c r="B69" s="978"/>
      <c r="C69" s="978"/>
      <c r="D69" s="978"/>
      <c r="E69" s="978"/>
      <c r="F69" s="978"/>
      <c r="G69" s="978"/>
      <c r="H69" s="978"/>
      <c r="I69" s="978"/>
    </row>
    <row r="70" spans="1:9">
      <c r="A70" s="978"/>
      <c r="B70" s="978"/>
      <c r="C70" s="978"/>
      <c r="D70" s="978"/>
      <c r="E70" s="978"/>
      <c r="F70" s="978"/>
      <c r="G70" s="978"/>
      <c r="H70" s="978"/>
      <c r="I70" s="978"/>
    </row>
    <row r="71" spans="1:9">
      <c r="A71" s="978"/>
      <c r="B71" s="978"/>
      <c r="C71" s="978"/>
      <c r="D71" s="978"/>
      <c r="E71" s="978"/>
      <c r="F71" s="978"/>
      <c r="G71" s="978"/>
      <c r="H71" s="978"/>
      <c r="I71" s="978"/>
    </row>
    <row r="72" spans="1:9">
      <c r="A72" s="978"/>
      <c r="B72" s="978"/>
      <c r="C72" s="978"/>
      <c r="D72" s="978"/>
      <c r="E72" s="978"/>
      <c r="F72" s="978"/>
      <c r="G72" s="978"/>
      <c r="H72" s="978"/>
      <c r="I72" s="978"/>
    </row>
    <row r="73" spans="1:9">
      <c r="A73" s="978"/>
      <c r="B73" s="978"/>
      <c r="C73" s="978"/>
      <c r="D73" s="978"/>
      <c r="E73" s="978"/>
      <c r="F73" s="978"/>
      <c r="G73" s="978"/>
      <c r="H73" s="978"/>
      <c r="I73" s="978"/>
    </row>
    <row r="74" spans="1:9">
      <c r="A74" s="978"/>
      <c r="B74" s="978"/>
      <c r="C74" s="978"/>
      <c r="D74" s="978"/>
      <c r="E74" s="978"/>
      <c r="F74" s="978"/>
      <c r="G74" s="978"/>
      <c r="H74" s="978"/>
      <c r="I74" s="978"/>
    </row>
    <row r="75" spans="1:9">
      <c r="A75" s="978"/>
      <c r="B75" s="978"/>
      <c r="C75" s="978"/>
      <c r="D75" s="978"/>
      <c r="E75" s="978"/>
      <c r="F75" s="978"/>
      <c r="G75" s="978"/>
      <c r="H75" s="978"/>
      <c r="I75" s="978"/>
    </row>
  </sheetData>
  <mergeCells count="6">
    <mergeCell ref="A39:I39"/>
    <mergeCell ref="A5:I5"/>
    <mergeCell ref="C17:I18"/>
    <mergeCell ref="C36:E36"/>
    <mergeCell ref="C37:E37"/>
    <mergeCell ref="C38:G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Q12"/>
  <sheetViews>
    <sheetView workbookViewId="0">
      <selection activeCell="A4" sqref="A4"/>
    </sheetView>
  </sheetViews>
  <sheetFormatPr defaultRowHeight="18.75"/>
  <cols>
    <col min="2" max="2" width="6" customWidth="1"/>
    <col min="3" max="3" width="4.25" customWidth="1"/>
    <col min="5" max="5" width="24.25" customWidth="1"/>
    <col min="6" max="6" width="5.5" style="605" customWidth="1"/>
  </cols>
  <sheetData>
    <row r="1" spans="1:17">
      <c r="A1" s="600">
        <v>111206</v>
      </c>
      <c r="B1" t="s">
        <v>34</v>
      </c>
      <c r="C1" t="s">
        <v>2474</v>
      </c>
      <c r="D1" t="s">
        <v>2475</v>
      </c>
      <c r="E1" t="s">
        <v>1936</v>
      </c>
      <c r="F1" s="605" t="s">
        <v>4177</v>
      </c>
      <c r="G1" t="s">
        <v>1993</v>
      </c>
      <c r="H1" t="s">
        <v>2554</v>
      </c>
      <c r="I1" t="s">
        <v>23</v>
      </c>
      <c r="J1" t="s">
        <v>2555</v>
      </c>
      <c r="K1" t="s">
        <v>2556</v>
      </c>
      <c r="L1" t="s">
        <v>1994</v>
      </c>
      <c r="M1" t="s">
        <v>2557</v>
      </c>
      <c r="N1" t="s">
        <v>2558</v>
      </c>
      <c r="O1" t="s">
        <v>1937</v>
      </c>
      <c r="P1" t="s">
        <v>38</v>
      </c>
      <c r="Q1" t="s">
        <v>2718</v>
      </c>
    </row>
    <row r="2" spans="1:17">
      <c r="A2" s="600">
        <v>114093</v>
      </c>
      <c r="B2" t="s">
        <v>32</v>
      </c>
      <c r="C2" t="s">
        <v>2474</v>
      </c>
      <c r="D2" t="s">
        <v>2475</v>
      </c>
      <c r="E2" t="s">
        <v>1936</v>
      </c>
      <c r="F2" s="605" t="s">
        <v>4177</v>
      </c>
      <c r="G2" t="s">
        <v>2037</v>
      </c>
      <c r="H2" t="s">
        <v>23</v>
      </c>
      <c r="I2" t="s">
        <v>23</v>
      </c>
      <c r="J2" t="s">
        <v>2539</v>
      </c>
      <c r="K2" t="s">
        <v>2540</v>
      </c>
      <c r="L2" t="s">
        <v>2038</v>
      </c>
      <c r="M2" t="s">
        <v>2541</v>
      </c>
      <c r="N2" t="s">
        <v>4201</v>
      </c>
      <c r="O2" t="s">
        <v>1937</v>
      </c>
      <c r="P2" t="s">
        <v>44</v>
      </c>
      <c r="Q2" t="s">
        <v>2719</v>
      </c>
    </row>
    <row r="3" spans="1:17">
      <c r="A3" s="600">
        <v>114424</v>
      </c>
      <c r="B3" t="s">
        <v>45</v>
      </c>
      <c r="C3" t="s">
        <v>2474</v>
      </c>
      <c r="D3" t="s">
        <v>2475</v>
      </c>
      <c r="E3" t="s">
        <v>1936</v>
      </c>
      <c r="F3" s="605" t="s">
        <v>4177</v>
      </c>
      <c r="G3" t="s">
        <v>2043</v>
      </c>
      <c r="H3" t="s">
        <v>23</v>
      </c>
      <c r="I3" t="s">
        <v>23</v>
      </c>
      <c r="J3" t="s">
        <v>2564</v>
      </c>
      <c r="K3" t="s">
        <v>2565</v>
      </c>
      <c r="L3" t="s">
        <v>2044</v>
      </c>
      <c r="M3" t="s">
        <v>2566</v>
      </c>
      <c r="N3" t="s">
        <v>2567</v>
      </c>
      <c r="O3" t="s">
        <v>1937</v>
      </c>
      <c r="P3" t="s">
        <v>1942</v>
      </c>
      <c r="Q3" t="s">
        <v>81</v>
      </c>
    </row>
    <row r="4" spans="1:17">
      <c r="A4" s="600">
        <v>115793</v>
      </c>
      <c r="B4" t="s">
        <v>43</v>
      </c>
      <c r="C4" t="s">
        <v>2474</v>
      </c>
      <c r="D4" t="s">
        <v>2475</v>
      </c>
      <c r="E4" t="s">
        <v>1936</v>
      </c>
      <c r="F4" s="605" t="s">
        <v>4177</v>
      </c>
      <c r="G4" t="s">
        <v>2084</v>
      </c>
      <c r="H4" t="s">
        <v>23</v>
      </c>
      <c r="I4" t="s">
        <v>23</v>
      </c>
      <c r="J4" t="s">
        <v>2720</v>
      </c>
      <c r="K4" t="s">
        <v>2721</v>
      </c>
      <c r="L4" t="s">
        <v>2085</v>
      </c>
      <c r="M4" t="s">
        <v>2722</v>
      </c>
      <c r="N4" t="s">
        <v>2723</v>
      </c>
      <c r="O4" t="s">
        <v>1937</v>
      </c>
      <c r="P4" t="s">
        <v>1941</v>
      </c>
      <c r="Q4" t="s">
        <v>325</v>
      </c>
    </row>
    <row r="5" spans="1:17">
      <c r="A5" s="600">
        <v>116437</v>
      </c>
      <c r="B5" t="s">
        <v>37</v>
      </c>
      <c r="C5" t="s">
        <v>2474</v>
      </c>
      <c r="D5" t="s">
        <v>2475</v>
      </c>
      <c r="E5" t="s">
        <v>1936</v>
      </c>
      <c r="F5" s="605" t="s">
        <v>4177</v>
      </c>
      <c r="G5" t="s">
        <v>2120</v>
      </c>
      <c r="H5" t="s">
        <v>2542</v>
      </c>
      <c r="I5" t="s">
        <v>23</v>
      </c>
      <c r="J5" t="s">
        <v>2543</v>
      </c>
      <c r="K5" t="s">
        <v>2544</v>
      </c>
      <c r="L5" t="s">
        <v>2121</v>
      </c>
      <c r="M5" t="s">
        <v>2545</v>
      </c>
      <c r="N5" t="s">
        <v>4202</v>
      </c>
      <c r="O5" t="s">
        <v>1937</v>
      </c>
      <c r="P5" t="s">
        <v>63</v>
      </c>
      <c r="Q5" t="s">
        <v>322</v>
      </c>
    </row>
    <row r="6" spans="1:17">
      <c r="A6" s="600">
        <v>210685</v>
      </c>
      <c r="B6" t="s">
        <v>47</v>
      </c>
      <c r="C6" t="s">
        <v>2474</v>
      </c>
      <c r="D6" t="s">
        <v>2475</v>
      </c>
      <c r="E6" t="s">
        <v>1936</v>
      </c>
      <c r="F6" s="605" t="s">
        <v>4177</v>
      </c>
      <c r="G6" t="s">
        <v>2174</v>
      </c>
      <c r="H6" t="s">
        <v>23</v>
      </c>
      <c r="I6" t="s">
        <v>23</v>
      </c>
      <c r="J6" t="s">
        <v>2573</v>
      </c>
      <c r="K6" t="s">
        <v>2574</v>
      </c>
      <c r="L6" t="s">
        <v>2175</v>
      </c>
      <c r="M6" t="s">
        <v>2575</v>
      </c>
      <c r="N6" t="s">
        <v>2576</v>
      </c>
      <c r="O6" t="s">
        <v>1937</v>
      </c>
      <c r="P6" t="s">
        <v>1943</v>
      </c>
      <c r="Q6" t="s">
        <v>160</v>
      </c>
    </row>
    <row r="7" spans="1:17">
      <c r="A7" s="600">
        <v>311384</v>
      </c>
      <c r="B7" t="s">
        <v>29</v>
      </c>
      <c r="C7" t="s">
        <v>2474</v>
      </c>
      <c r="D7" t="s">
        <v>2475</v>
      </c>
      <c r="E7" t="s">
        <v>1936</v>
      </c>
      <c r="F7" s="605" t="s">
        <v>4177</v>
      </c>
      <c r="G7" t="s">
        <v>2239</v>
      </c>
      <c r="H7" t="s">
        <v>2590</v>
      </c>
      <c r="I7" t="s">
        <v>23</v>
      </c>
      <c r="J7" t="s">
        <v>2591</v>
      </c>
      <c r="K7" t="s">
        <v>2592</v>
      </c>
      <c r="L7" t="s">
        <v>2240</v>
      </c>
      <c r="M7" t="s">
        <v>2593</v>
      </c>
      <c r="N7" t="s">
        <v>2594</v>
      </c>
      <c r="O7" t="s">
        <v>1937</v>
      </c>
      <c r="P7" t="s">
        <v>46</v>
      </c>
      <c r="Q7" t="s">
        <v>2724</v>
      </c>
    </row>
    <row r="8" spans="1:17">
      <c r="A8" s="600">
        <v>410194</v>
      </c>
      <c r="B8" t="s">
        <v>41</v>
      </c>
      <c r="C8" t="s">
        <v>2474</v>
      </c>
      <c r="D8" t="s">
        <v>2475</v>
      </c>
      <c r="E8" t="s">
        <v>1936</v>
      </c>
      <c r="F8" s="605" t="s">
        <v>4177</v>
      </c>
      <c r="G8" t="s">
        <v>2259</v>
      </c>
      <c r="H8" t="s">
        <v>2595</v>
      </c>
      <c r="I8" t="s">
        <v>23</v>
      </c>
      <c r="J8" t="s">
        <v>2596</v>
      </c>
      <c r="K8" t="s">
        <v>2597</v>
      </c>
      <c r="L8" t="s">
        <v>2260</v>
      </c>
      <c r="M8" t="s">
        <v>2598</v>
      </c>
      <c r="N8" t="s">
        <v>2599</v>
      </c>
      <c r="O8" t="s">
        <v>1937</v>
      </c>
      <c r="P8" t="s">
        <v>52</v>
      </c>
      <c r="Q8" t="s">
        <v>351</v>
      </c>
    </row>
    <row r="9" spans="1:17">
      <c r="A9" s="600">
        <v>510605</v>
      </c>
      <c r="B9" t="s">
        <v>27</v>
      </c>
      <c r="C9" t="s">
        <v>2474</v>
      </c>
      <c r="D9" t="s">
        <v>2475</v>
      </c>
      <c r="E9" t="s">
        <v>1936</v>
      </c>
      <c r="F9" s="605" t="s">
        <v>4177</v>
      </c>
      <c r="G9" t="s">
        <v>2283</v>
      </c>
      <c r="H9" t="s">
        <v>2608</v>
      </c>
      <c r="I9" t="s">
        <v>23</v>
      </c>
      <c r="J9" t="s">
        <v>2609</v>
      </c>
      <c r="K9" t="s">
        <v>2610</v>
      </c>
      <c r="L9" t="s">
        <v>2284</v>
      </c>
      <c r="M9" t="s">
        <v>2611</v>
      </c>
      <c r="N9" t="s">
        <v>2612</v>
      </c>
      <c r="O9" t="s">
        <v>1937</v>
      </c>
      <c r="P9" t="s">
        <v>58</v>
      </c>
      <c r="Q9" t="s">
        <v>1938</v>
      </c>
    </row>
    <row r="10" spans="1:17">
      <c r="A10" s="600">
        <v>710809</v>
      </c>
      <c r="B10" t="s">
        <v>49</v>
      </c>
      <c r="C10" t="s">
        <v>2474</v>
      </c>
      <c r="D10" t="s">
        <v>2475</v>
      </c>
      <c r="E10" t="s">
        <v>1936</v>
      </c>
      <c r="F10" s="605" t="s">
        <v>4177</v>
      </c>
      <c r="G10" t="s">
        <v>2332</v>
      </c>
      <c r="H10" t="s">
        <v>2626</v>
      </c>
      <c r="I10" t="s">
        <v>23</v>
      </c>
      <c r="J10" t="s">
        <v>2627</v>
      </c>
      <c r="K10" t="s">
        <v>2628</v>
      </c>
      <c r="L10" t="s">
        <v>2333</v>
      </c>
      <c r="M10" t="s">
        <v>2629</v>
      </c>
      <c r="N10" t="s">
        <v>2630</v>
      </c>
      <c r="O10" t="s">
        <v>1937</v>
      </c>
      <c r="P10" t="s">
        <v>226</v>
      </c>
      <c r="Q10" t="s">
        <v>167</v>
      </c>
    </row>
    <row r="11" spans="1:17">
      <c r="A11" s="600">
        <v>811482</v>
      </c>
      <c r="B11" t="s">
        <v>39</v>
      </c>
      <c r="C11" t="s">
        <v>2474</v>
      </c>
      <c r="D11" t="s">
        <v>2475</v>
      </c>
      <c r="E11" t="s">
        <v>1936</v>
      </c>
      <c r="F11" s="605" t="s">
        <v>4177</v>
      </c>
      <c r="G11" t="s">
        <v>2367</v>
      </c>
      <c r="H11" t="s">
        <v>2631</v>
      </c>
      <c r="I11" t="s">
        <v>23</v>
      </c>
      <c r="J11" t="s">
        <v>2632</v>
      </c>
      <c r="K11" t="s">
        <v>2633</v>
      </c>
      <c r="L11" t="s">
        <v>2368</v>
      </c>
      <c r="M11" t="s">
        <v>2634</v>
      </c>
      <c r="N11" t="s">
        <v>2635</v>
      </c>
      <c r="O11" t="s">
        <v>1937</v>
      </c>
      <c r="P11" t="s">
        <v>30</v>
      </c>
      <c r="Q11" t="s">
        <v>1956</v>
      </c>
    </row>
    <row r="12" spans="1:17">
      <c r="A12" s="600">
        <v>8010046</v>
      </c>
      <c r="B12" t="s">
        <v>22</v>
      </c>
      <c r="C12" t="s">
        <v>2474</v>
      </c>
      <c r="D12" t="s">
        <v>2475</v>
      </c>
      <c r="E12" t="s">
        <v>1936</v>
      </c>
      <c r="F12" s="605" t="s">
        <v>4177</v>
      </c>
      <c r="G12" t="s">
        <v>2472</v>
      </c>
      <c r="H12" t="s">
        <v>2725</v>
      </c>
      <c r="I12" t="s">
        <v>23</v>
      </c>
      <c r="J12" t="s">
        <v>2502</v>
      </c>
      <c r="K12" t="s">
        <v>2726</v>
      </c>
      <c r="L12" t="s">
        <v>2473</v>
      </c>
      <c r="M12" t="s">
        <v>2727</v>
      </c>
      <c r="N12" t="s">
        <v>2728</v>
      </c>
      <c r="O12" t="s">
        <v>1937</v>
      </c>
      <c r="P12" t="s">
        <v>33</v>
      </c>
      <c r="Q12" t="s">
        <v>346</v>
      </c>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Q36"/>
  <sheetViews>
    <sheetView workbookViewId="0">
      <selection activeCell="A4" sqref="A4"/>
    </sheetView>
  </sheetViews>
  <sheetFormatPr defaultRowHeight="18.75"/>
  <cols>
    <col min="2" max="2" width="4.125" customWidth="1"/>
    <col min="3" max="3" width="5.625" customWidth="1"/>
    <col min="5" max="5" width="37.875" bestFit="1" customWidth="1"/>
    <col min="6" max="6" width="7.375" style="605" customWidth="1"/>
    <col min="7" max="7" width="18.625" customWidth="1"/>
    <col min="8" max="8" width="11" customWidth="1"/>
  </cols>
  <sheetData>
    <row r="1" spans="1:17">
      <c r="A1" s="600">
        <v>112147</v>
      </c>
      <c r="B1" t="s">
        <v>34</v>
      </c>
      <c r="C1" t="s">
        <v>2474</v>
      </c>
      <c r="D1" t="s">
        <v>2475</v>
      </c>
      <c r="E1" t="s">
        <v>1832</v>
      </c>
      <c r="F1" s="605" t="s">
        <v>4177</v>
      </c>
      <c r="G1" t="s">
        <v>1996</v>
      </c>
      <c r="H1" t="s">
        <v>2559</v>
      </c>
      <c r="I1" t="s">
        <v>23</v>
      </c>
      <c r="J1" t="s">
        <v>2560</v>
      </c>
      <c r="K1" t="s">
        <v>2561</v>
      </c>
      <c r="L1" t="s">
        <v>1997</v>
      </c>
      <c r="M1" t="s">
        <v>2562</v>
      </c>
      <c r="N1" t="s">
        <v>2563</v>
      </c>
      <c r="O1" t="s">
        <v>4216</v>
      </c>
      <c r="P1" t="s">
        <v>1941</v>
      </c>
      <c r="Q1" t="s">
        <v>4187</v>
      </c>
    </row>
    <row r="2" spans="1:17">
      <c r="A2" s="600">
        <v>112147</v>
      </c>
      <c r="B2" t="s">
        <v>34</v>
      </c>
      <c r="C2" t="s">
        <v>2474</v>
      </c>
      <c r="D2" t="s">
        <v>2475</v>
      </c>
      <c r="E2" t="s">
        <v>1832</v>
      </c>
      <c r="F2" s="605" t="s">
        <v>4177</v>
      </c>
      <c r="G2" t="s">
        <v>1996</v>
      </c>
      <c r="H2" t="s">
        <v>2559</v>
      </c>
      <c r="I2" t="s">
        <v>23</v>
      </c>
      <c r="J2" t="s">
        <v>2560</v>
      </c>
      <c r="K2" t="s">
        <v>2561</v>
      </c>
      <c r="L2" t="s">
        <v>1997</v>
      </c>
      <c r="M2" t="s">
        <v>2562</v>
      </c>
      <c r="N2" t="s">
        <v>2563</v>
      </c>
      <c r="O2" t="s">
        <v>4216</v>
      </c>
      <c r="P2" t="s">
        <v>1941</v>
      </c>
      <c r="Q2" t="s">
        <v>4187</v>
      </c>
    </row>
    <row r="3" spans="1:17">
      <c r="A3" s="600">
        <v>112147</v>
      </c>
      <c r="B3" t="s">
        <v>34</v>
      </c>
      <c r="C3" t="s">
        <v>2474</v>
      </c>
      <c r="D3" t="s">
        <v>2475</v>
      </c>
      <c r="E3" t="s">
        <v>1832</v>
      </c>
      <c r="F3" s="605" t="s">
        <v>4177</v>
      </c>
      <c r="G3" t="s">
        <v>1996</v>
      </c>
      <c r="H3" t="s">
        <v>2559</v>
      </c>
      <c r="I3" t="s">
        <v>23</v>
      </c>
      <c r="J3" t="s">
        <v>2560</v>
      </c>
      <c r="K3" t="s">
        <v>2561</v>
      </c>
      <c r="L3" t="s">
        <v>1997</v>
      </c>
      <c r="M3" t="s">
        <v>2562</v>
      </c>
      <c r="N3" t="s">
        <v>2563</v>
      </c>
      <c r="O3" t="s">
        <v>4216</v>
      </c>
      <c r="P3" t="s">
        <v>1941</v>
      </c>
      <c r="Q3" t="s">
        <v>4187</v>
      </c>
    </row>
    <row r="4" spans="1:17">
      <c r="A4" s="600">
        <v>112147</v>
      </c>
      <c r="B4" t="s">
        <v>34</v>
      </c>
      <c r="C4" t="s">
        <v>2474</v>
      </c>
      <c r="D4" t="s">
        <v>2475</v>
      </c>
      <c r="E4" t="s">
        <v>1832</v>
      </c>
      <c r="F4" s="605" t="s">
        <v>4177</v>
      </c>
      <c r="G4" t="s">
        <v>1996</v>
      </c>
      <c r="H4" t="s">
        <v>2559</v>
      </c>
      <c r="I4" t="s">
        <v>23</v>
      </c>
      <c r="J4" t="s">
        <v>2560</v>
      </c>
      <c r="K4" t="s">
        <v>2561</v>
      </c>
      <c r="L4" t="s">
        <v>1997</v>
      </c>
      <c r="M4" t="s">
        <v>2562</v>
      </c>
      <c r="N4" t="s">
        <v>2563</v>
      </c>
      <c r="O4" t="s">
        <v>4216</v>
      </c>
      <c r="P4" t="s">
        <v>1941</v>
      </c>
      <c r="Q4" t="s">
        <v>4187</v>
      </c>
    </row>
    <row r="5" spans="1:17">
      <c r="A5" s="600">
        <v>112147</v>
      </c>
      <c r="B5" t="s">
        <v>34</v>
      </c>
      <c r="C5" t="s">
        <v>2474</v>
      </c>
      <c r="D5" t="s">
        <v>2475</v>
      </c>
      <c r="E5" t="s">
        <v>1832</v>
      </c>
      <c r="F5" s="605" t="s">
        <v>4177</v>
      </c>
      <c r="G5" t="s">
        <v>1996</v>
      </c>
      <c r="H5" t="s">
        <v>2559</v>
      </c>
      <c r="I5" t="s">
        <v>23</v>
      </c>
      <c r="J5" t="s">
        <v>2560</v>
      </c>
      <c r="K5" t="s">
        <v>2561</v>
      </c>
      <c r="L5" t="s">
        <v>1997</v>
      </c>
      <c r="M5" t="s">
        <v>2562</v>
      </c>
      <c r="N5" t="s">
        <v>2563</v>
      </c>
      <c r="O5" t="s">
        <v>4216</v>
      </c>
      <c r="P5" t="s">
        <v>1941</v>
      </c>
      <c r="Q5" t="s">
        <v>4187</v>
      </c>
    </row>
    <row r="6" spans="1:17">
      <c r="A6" s="600">
        <v>112576</v>
      </c>
      <c r="B6" t="s">
        <v>29</v>
      </c>
      <c r="C6" t="s">
        <v>2474</v>
      </c>
      <c r="D6" t="s">
        <v>2475</v>
      </c>
      <c r="E6" t="s">
        <v>1832</v>
      </c>
      <c r="F6" s="605" t="s">
        <v>4177</v>
      </c>
      <c r="G6" t="s">
        <v>2000</v>
      </c>
      <c r="H6" t="s">
        <v>23</v>
      </c>
      <c r="I6" t="s">
        <v>23</v>
      </c>
      <c r="J6" t="s">
        <v>2477</v>
      </c>
      <c r="K6" t="s">
        <v>2661</v>
      </c>
      <c r="L6" t="s">
        <v>2001</v>
      </c>
      <c r="M6" t="s">
        <v>2662</v>
      </c>
      <c r="N6" t="s">
        <v>2663</v>
      </c>
      <c r="O6" t="s">
        <v>4216</v>
      </c>
      <c r="P6" t="s">
        <v>52</v>
      </c>
      <c r="Q6" t="s">
        <v>4184</v>
      </c>
    </row>
    <row r="7" spans="1:17">
      <c r="A7" s="600">
        <v>112576</v>
      </c>
      <c r="B7" t="s">
        <v>29</v>
      </c>
      <c r="C7" t="s">
        <v>2474</v>
      </c>
      <c r="D7" t="s">
        <v>2475</v>
      </c>
      <c r="E7" t="s">
        <v>1832</v>
      </c>
      <c r="F7" s="605" t="s">
        <v>4177</v>
      </c>
      <c r="G7" t="s">
        <v>2000</v>
      </c>
      <c r="H7" t="s">
        <v>23</v>
      </c>
      <c r="I7" t="s">
        <v>23</v>
      </c>
      <c r="J7" t="s">
        <v>2477</v>
      </c>
      <c r="K7" t="s">
        <v>2661</v>
      </c>
      <c r="L7" t="s">
        <v>2001</v>
      </c>
      <c r="M7" t="s">
        <v>2662</v>
      </c>
      <c r="N7" t="s">
        <v>2663</v>
      </c>
      <c r="O7" t="s">
        <v>4216</v>
      </c>
      <c r="P7" t="s">
        <v>52</v>
      </c>
      <c r="Q7" t="s">
        <v>4184</v>
      </c>
    </row>
    <row r="8" spans="1:17">
      <c r="A8" s="600">
        <v>112576</v>
      </c>
      <c r="B8" t="s">
        <v>29</v>
      </c>
      <c r="C8" t="s">
        <v>2474</v>
      </c>
      <c r="D8" t="s">
        <v>2475</v>
      </c>
      <c r="E8" t="s">
        <v>1832</v>
      </c>
      <c r="F8" s="605" t="s">
        <v>4177</v>
      </c>
      <c r="G8" t="s">
        <v>2000</v>
      </c>
      <c r="H8" t="s">
        <v>23</v>
      </c>
      <c r="I8" t="s">
        <v>23</v>
      </c>
      <c r="J8" t="s">
        <v>2477</v>
      </c>
      <c r="K8" t="s">
        <v>2661</v>
      </c>
      <c r="L8" t="s">
        <v>2001</v>
      </c>
      <c r="M8" t="s">
        <v>2662</v>
      </c>
      <c r="N8" t="s">
        <v>2663</v>
      </c>
      <c r="O8" t="s">
        <v>4216</v>
      </c>
      <c r="P8" t="s">
        <v>52</v>
      </c>
      <c r="Q8" t="s">
        <v>4184</v>
      </c>
    </row>
    <row r="9" spans="1:17">
      <c r="A9" s="600">
        <v>112576</v>
      </c>
      <c r="B9" t="s">
        <v>29</v>
      </c>
      <c r="C9" t="s">
        <v>2474</v>
      </c>
      <c r="D9" t="s">
        <v>2475</v>
      </c>
      <c r="E9" t="s">
        <v>1832</v>
      </c>
      <c r="F9" s="605" t="s">
        <v>4177</v>
      </c>
      <c r="G9" t="s">
        <v>2000</v>
      </c>
      <c r="H9" t="s">
        <v>23</v>
      </c>
      <c r="I9" t="s">
        <v>23</v>
      </c>
      <c r="J9" t="s">
        <v>2477</v>
      </c>
      <c r="K9" t="s">
        <v>2661</v>
      </c>
      <c r="L9" t="s">
        <v>2001</v>
      </c>
      <c r="M9" t="s">
        <v>2662</v>
      </c>
      <c r="N9" t="s">
        <v>2663</v>
      </c>
      <c r="O9" t="s">
        <v>4216</v>
      </c>
      <c r="P9" t="s">
        <v>52</v>
      </c>
      <c r="Q9" t="s">
        <v>4184</v>
      </c>
    </row>
    <row r="10" spans="1:17">
      <c r="A10" s="600">
        <v>115793</v>
      </c>
      <c r="B10" t="s">
        <v>22</v>
      </c>
      <c r="C10" t="s">
        <v>2474</v>
      </c>
      <c r="D10" t="s">
        <v>2475</v>
      </c>
      <c r="E10" t="s">
        <v>1832</v>
      </c>
      <c r="F10" s="605" t="s">
        <v>4177</v>
      </c>
      <c r="G10" t="s">
        <v>2084</v>
      </c>
      <c r="H10" t="s">
        <v>23</v>
      </c>
      <c r="I10" t="s">
        <v>23</v>
      </c>
      <c r="J10" t="s">
        <v>2720</v>
      </c>
      <c r="K10" t="s">
        <v>2721</v>
      </c>
      <c r="L10" t="s">
        <v>2085</v>
      </c>
      <c r="M10" t="s">
        <v>2722</v>
      </c>
      <c r="N10" t="s">
        <v>2723</v>
      </c>
      <c r="O10" t="s">
        <v>4216</v>
      </c>
      <c r="P10" t="s">
        <v>38</v>
      </c>
      <c r="Q10" t="s">
        <v>4186</v>
      </c>
    </row>
    <row r="11" spans="1:17">
      <c r="A11" s="600">
        <v>115793</v>
      </c>
      <c r="B11" t="s">
        <v>22</v>
      </c>
      <c r="C11" t="s">
        <v>2474</v>
      </c>
      <c r="D11" t="s">
        <v>2475</v>
      </c>
      <c r="E11" t="s">
        <v>1832</v>
      </c>
      <c r="F11" s="605" t="s">
        <v>4177</v>
      </c>
      <c r="G11" t="s">
        <v>2084</v>
      </c>
      <c r="H11" t="s">
        <v>23</v>
      </c>
      <c r="I11" t="s">
        <v>23</v>
      </c>
      <c r="J11" t="s">
        <v>2720</v>
      </c>
      <c r="K11" t="s">
        <v>2721</v>
      </c>
      <c r="L11" t="s">
        <v>2085</v>
      </c>
      <c r="M11" t="s">
        <v>2722</v>
      </c>
      <c r="N11" t="s">
        <v>2723</v>
      </c>
      <c r="O11" t="s">
        <v>4216</v>
      </c>
      <c r="P11" t="s">
        <v>38</v>
      </c>
      <c r="Q11" t="s">
        <v>4186</v>
      </c>
    </row>
    <row r="12" spans="1:17">
      <c r="A12" s="600">
        <v>115793</v>
      </c>
      <c r="B12" t="s">
        <v>22</v>
      </c>
      <c r="C12" t="s">
        <v>2474</v>
      </c>
      <c r="D12" t="s">
        <v>2475</v>
      </c>
      <c r="E12" t="s">
        <v>1832</v>
      </c>
      <c r="F12" s="605" t="s">
        <v>4177</v>
      </c>
      <c r="G12" t="s">
        <v>2084</v>
      </c>
      <c r="H12" t="s">
        <v>23</v>
      </c>
      <c r="I12" t="s">
        <v>23</v>
      </c>
      <c r="J12" t="s">
        <v>2720</v>
      </c>
      <c r="K12" t="s">
        <v>2721</v>
      </c>
      <c r="L12" t="s">
        <v>2085</v>
      </c>
      <c r="M12" t="s">
        <v>2722</v>
      </c>
      <c r="N12" t="s">
        <v>2723</v>
      </c>
      <c r="O12" t="s">
        <v>4216</v>
      </c>
      <c r="P12" t="s">
        <v>38</v>
      </c>
      <c r="Q12" t="s">
        <v>4186</v>
      </c>
    </row>
    <row r="13" spans="1:17">
      <c r="A13" s="600">
        <v>115793</v>
      </c>
      <c r="B13" t="s">
        <v>22</v>
      </c>
      <c r="C13" t="s">
        <v>2474</v>
      </c>
      <c r="D13" t="s">
        <v>2475</v>
      </c>
      <c r="E13" t="s">
        <v>1832</v>
      </c>
      <c r="F13" s="605" t="s">
        <v>4177</v>
      </c>
      <c r="G13" t="s">
        <v>2084</v>
      </c>
      <c r="H13" t="s">
        <v>23</v>
      </c>
      <c r="I13" t="s">
        <v>23</v>
      </c>
      <c r="J13" t="s">
        <v>2720</v>
      </c>
      <c r="K13" t="s">
        <v>2721</v>
      </c>
      <c r="L13" t="s">
        <v>2085</v>
      </c>
      <c r="M13" t="s">
        <v>2722</v>
      </c>
      <c r="N13" t="s">
        <v>2723</v>
      </c>
      <c r="O13" t="s">
        <v>4216</v>
      </c>
      <c r="P13" t="s">
        <v>38</v>
      </c>
      <c r="Q13" t="s">
        <v>4186</v>
      </c>
    </row>
    <row r="14" spans="1:17">
      <c r="A14" s="600">
        <v>115793</v>
      </c>
      <c r="B14" t="s">
        <v>22</v>
      </c>
      <c r="C14" t="s">
        <v>2474</v>
      </c>
      <c r="D14" t="s">
        <v>2475</v>
      </c>
      <c r="E14" t="s">
        <v>1832</v>
      </c>
      <c r="F14" s="605" t="s">
        <v>4177</v>
      </c>
      <c r="G14" t="s">
        <v>2084</v>
      </c>
      <c r="H14" t="s">
        <v>23</v>
      </c>
      <c r="I14" t="s">
        <v>23</v>
      </c>
      <c r="J14" t="s">
        <v>2720</v>
      </c>
      <c r="K14" t="s">
        <v>2721</v>
      </c>
      <c r="L14" t="s">
        <v>2085</v>
      </c>
      <c r="M14" t="s">
        <v>2722</v>
      </c>
      <c r="N14" t="s">
        <v>2723</v>
      </c>
      <c r="O14" t="s">
        <v>4216</v>
      </c>
      <c r="P14" t="s">
        <v>38</v>
      </c>
      <c r="Q14" t="s">
        <v>4186</v>
      </c>
    </row>
    <row r="15" spans="1:17">
      <c r="A15" s="600">
        <v>410111</v>
      </c>
      <c r="B15" t="s">
        <v>32</v>
      </c>
      <c r="C15" t="s">
        <v>2474</v>
      </c>
      <c r="D15" t="s">
        <v>2475</v>
      </c>
      <c r="E15" t="s">
        <v>1832</v>
      </c>
      <c r="F15" s="605" t="s">
        <v>4177</v>
      </c>
      <c r="G15" t="s">
        <v>2257</v>
      </c>
      <c r="H15" t="s">
        <v>2513</v>
      </c>
      <c r="I15" t="s">
        <v>23</v>
      </c>
      <c r="J15" t="s">
        <v>2514</v>
      </c>
      <c r="K15" t="s">
        <v>2515</v>
      </c>
      <c r="L15" t="s">
        <v>2258</v>
      </c>
      <c r="M15" t="s">
        <v>2516</v>
      </c>
      <c r="N15" t="s">
        <v>2517</v>
      </c>
      <c r="O15" t="s">
        <v>4216</v>
      </c>
      <c r="P15" t="s">
        <v>229</v>
      </c>
      <c r="Q15" t="s">
        <v>4184</v>
      </c>
    </row>
    <row r="16" spans="1:17">
      <c r="A16" s="600">
        <v>410111</v>
      </c>
      <c r="B16" t="s">
        <v>32</v>
      </c>
      <c r="C16" t="s">
        <v>2474</v>
      </c>
      <c r="D16" t="s">
        <v>2475</v>
      </c>
      <c r="E16" t="s">
        <v>1832</v>
      </c>
      <c r="F16" s="605" t="s">
        <v>4177</v>
      </c>
      <c r="G16" t="s">
        <v>2257</v>
      </c>
      <c r="H16" t="s">
        <v>2513</v>
      </c>
      <c r="I16" t="s">
        <v>23</v>
      </c>
      <c r="J16" t="s">
        <v>2514</v>
      </c>
      <c r="K16" t="s">
        <v>2515</v>
      </c>
      <c r="L16" t="s">
        <v>2258</v>
      </c>
      <c r="M16" t="s">
        <v>2516</v>
      </c>
      <c r="N16" t="s">
        <v>2517</v>
      </c>
      <c r="O16" t="s">
        <v>4216</v>
      </c>
      <c r="P16" t="s">
        <v>229</v>
      </c>
      <c r="Q16" t="s">
        <v>4184</v>
      </c>
    </row>
    <row r="17" spans="1:17">
      <c r="A17" s="600">
        <v>410111</v>
      </c>
      <c r="B17" t="s">
        <v>32</v>
      </c>
      <c r="C17" t="s">
        <v>2474</v>
      </c>
      <c r="D17" t="s">
        <v>2475</v>
      </c>
      <c r="E17" t="s">
        <v>1832</v>
      </c>
      <c r="F17" s="605" t="s">
        <v>4177</v>
      </c>
      <c r="G17" t="s">
        <v>2257</v>
      </c>
      <c r="H17" t="s">
        <v>2513</v>
      </c>
      <c r="I17" t="s">
        <v>23</v>
      </c>
      <c r="J17" t="s">
        <v>2514</v>
      </c>
      <c r="K17" t="s">
        <v>2515</v>
      </c>
      <c r="L17" t="s">
        <v>2258</v>
      </c>
      <c r="M17" t="s">
        <v>2516</v>
      </c>
      <c r="N17" t="s">
        <v>2517</v>
      </c>
      <c r="O17" t="s">
        <v>4216</v>
      </c>
      <c r="P17" t="s">
        <v>229</v>
      </c>
      <c r="Q17" t="s">
        <v>4184</v>
      </c>
    </row>
    <row r="18" spans="1:17">
      <c r="A18" s="600">
        <v>410111</v>
      </c>
      <c r="B18" t="s">
        <v>32</v>
      </c>
      <c r="C18" t="s">
        <v>2474</v>
      </c>
      <c r="D18" t="s">
        <v>2475</v>
      </c>
      <c r="E18" t="s">
        <v>1832</v>
      </c>
      <c r="F18" s="605" t="s">
        <v>4177</v>
      </c>
      <c r="G18" t="s">
        <v>2257</v>
      </c>
      <c r="H18" t="s">
        <v>2513</v>
      </c>
      <c r="I18" t="s">
        <v>23</v>
      </c>
      <c r="J18" t="s">
        <v>2514</v>
      </c>
      <c r="K18" t="s">
        <v>2515</v>
      </c>
      <c r="L18" t="s">
        <v>2258</v>
      </c>
      <c r="M18" t="s">
        <v>2516</v>
      </c>
      <c r="N18" t="s">
        <v>2517</v>
      </c>
      <c r="O18" t="s">
        <v>4216</v>
      </c>
      <c r="P18" t="s">
        <v>229</v>
      </c>
      <c r="Q18" t="s">
        <v>4184</v>
      </c>
    </row>
    <row r="19" spans="1:17">
      <c r="A19" s="600">
        <v>811375</v>
      </c>
      <c r="B19" t="s">
        <v>27</v>
      </c>
      <c r="C19" t="s">
        <v>2474</v>
      </c>
      <c r="D19" t="s">
        <v>2475</v>
      </c>
      <c r="E19" t="s">
        <v>1832</v>
      </c>
      <c r="F19" s="605" t="s">
        <v>4177</v>
      </c>
      <c r="G19" t="s">
        <v>2361</v>
      </c>
      <c r="H19" t="s">
        <v>23</v>
      </c>
      <c r="I19" t="s">
        <v>23</v>
      </c>
      <c r="J19" t="s">
        <v>2684</v>
      </c>
      <c r="K19" t="s">
        <v>2694</v>
      </c>
      <c r="L19" t="s">
        <v>2362</v>
      </c>
      <c r="M19" t="s">
        <v>4215</v>
      </c>
      <c r="N19" t="s">
        <v>2695</v>
      </c>
      <c r="O19" t="s">
        <v>4216</v>
      </c>
      <c r="P19" t="s">
        <v>63</v>
      </c>
      <c r="Q19" t="s">
        <v>4186</v>
      </c>
    </row>
    <row r="20" spans="1:17">
      <c r="A20" s="600">
        <v>811375</v>
      </c>
      <c r="B20" t="s">
        <v>27</v>
      </c>
      <c r="C20" t="s">
        <v>2474</v>
      </c>
      <c r="D20" t="s">
        <v>2475</v>
      </c>
      <c r="E20" t="s">
        <v>1832</v>
      </c>
      <c r="F20" s="605" t="s">
        <v>4177</v>
      </c>
      <c r="G20" t="s">
        <v>2361</v>
      </c>
      <c r="H20" t="s">
        <v>23</v>
      </c>
      <c r="I20" t="s">
        <v>23</v>
      </c>
      <c r="J20" t="s">
        <v>2684</v>
      </c>
      <c r="K20" t="s">
        <v>2694</v>
      </c>
      <c r="L20" t="s">
        <v>2362</v>
      </c>
      <c r="M20" t="s">
        <v>4215</v>
      </c>
      <c r="N20" t="s">
        <v>2695</v>
      </c>
      <c r="O20" t="s">
        <v>4216</v>
      </c>
      <c r="P20" t="s">
        <v>63</v>
      </c>
      <c r="Q20" t="s">
        <v>4186</v>
      </c>
    </row>
    <row r="21" spans="1:17">
      <c r="A21" s="600">
        <v>811375</v>
      </c>
      <c r="B21" t="s">
        <v>27</v>
      </c>
      <c r="C21" t="s">
        <v>2474</v>
      </c>
      <c r="D21" t="s">
        <v>2475</v>
      </c>
      <c r="E21" t="s">
        <v>1832</v>
      </c>
      <c r="F21" s="605" t="s">
        <v>4177</v>
      </c>
      <c r="G21" t="s">
        <v>2361</v>
      </c>
      <c r="H21" t="s">
        <v>23</v>
      </c>
      <c r="I21" t="s">
        <v>23</v>
      </c>
      <c r="J21" t="s">
        <v>2684</v>
      </c>
      <c r="K21" t="s">
        <v>2694</v>
      </c>
      <c r="L21" t="s">
        <v>2362</v>
      </c>
      <c r="M21" t="s">
        <v>4215</v>
      </c>
      <c r="N21" t="s">
        <v>2695</v>
      </c>
      <c r="O21" t="s">
        <v>4216</v>
      </c>
      <c r="P21" t="s">
        <v>63</v>
      </c>
      <c r="Q21" t="s">
        <v>4186</v>
      </c>
    </row>
    <row r="22" spans="1:17">
      <c r="A22" s="600">
        <v>811375</v>
      </c>
      <c r="B22" t="s">
        <v>27</v>
      </c>
      <c r="C22" t="s">
        <v>2474</v>
      </c>
      <c r="D22" t="s">
        <v>2475</v>
      </c>
      <c r="E22" t="s">
        <v>1832</v>
      </c>
      <c r="F22" s="605" t="s">
        <v>4177</v>
      </c>
      <c r="G22" t="s">
        <v>2361</v>
      </c>
      <c r="H22" t="s">
        <v>23</v>
      </c>
      <c r="I22" t="s">
        <v>23</v>
      </c>
      <c r="J22" t="s">
        <v>2684</v>
      </c>
      <c r="K22" t="s">
        <v>2694</v>
      </c>
      <c r="L22" t="s">
        <v>2362</v>
      </c>
      <c r="M22" t="s">
        <v>4215</v>
      </c>
      <c r="N22" t="s">
        <v>2695</v>
      </c>
      <c r="O22" t="s">
        <v>4216</v>
      </c>
      <c r="P22" t="s">
        <v>63</v>
      </c>
      <c r="Q22" t="s">
        <v>4186</v>
      </c>
    </row>
    <row r="23" spans="1:17">
      <c r="A23" s="600">
        <v>811375</v>
      </c>
      <c r="B23" t="s">
        <v>27</v>
      </c>
      <c r="C23" t="s">
        <v>2474</v>
      </c>
      <c r="D23" t="s">
        <v>2475</v>
      </c>
      <c r="E23" t="s">
        <v>1832</v>
      </c>
      <c r="F23" s="605" t="s">
        <v>4177</v>
      </c>
      <c r="G23" t="s">
        <v>2361</v>
      </c>
      <c r="H23" t="s">
        <v>23</v>
      </c>
      <c r="I23" t="s">
        <v>23</v>
      </c>
      <c r="J23" t="s">
        <v>2684</v>
      </c>
      <c r="K23" t="s">
        <v>2694</v>
      </c>
      <c r="L23" t="s">
        <v>2362</v>
      </c>
      <c r="M23" t="s">
        <v>4215</v>
      </c>
      <c r="N23" t="s">
        <v>2695</v>
      </c>
      <c r="O23" t="s">
        <v>4216</v>
      </c>
      <c r="P23" t="s">
        <v>63</v>
      </c>
      <c r="Q23" t="s">
        <v>4186</v>
      </c>
    </row>
    <row r="24" spans="1:17">
      <c r="A24" s="600">
        <v>910474</v>
      </c>
      <c r="B24" t="s">
        <v>22</v>
      </c>
      <c r="C24" t="s">
        <v>2474</v>
      </c>
      <c r="D24" t="s">
        <v>2475</v>
      </c>
      <c r="E24" t="s">
        <v>1836</v>
      </c>
      <c r="F24" s="605" t="s">
        <v>4177</v>
      </c>
      <c r="G24" t="s">
        <v>2383</v>
      </c>
      <c r="H24" t="s">
        <v>23</v>
      </c>
      <c r="I24" t="s">
        <v>23</v>
      </c>
      <c r="J24" t="s">
        <v>2701</v>
      </c>
      <c r="K24" t="s">
        <v>2702</v>
      </c>
      <c r="L24" t="s">
        <v>2384</v>
      </c>
      <c r="M24" t="s">
        <v>2703</v>
      </c>
      <c r="N24" t="s">
        <v>2704</v>
      </c>
      <c r="O24" t="s">
        <v>4217</v>
      </c>
      <c r="P24" t="s">
        <v>40</v>
      </c>
      <c r="Q24" t="s">
        <v>4186</v>
      </c>
    </row>
    <row r="25" spans="1:17">
      <c r="A25" s="600">
        <v>910474</v>
      </c>
      <c r="B25" t="s">
        <v>22</v>
      </c>
      <c r="C25" t="s">
        <v>2474</v>
      </c>
      <c r="D25" t="s">
        <v>2475</v>
      </c>
      <c r="E25" t="s">
        <v>1836</v>
      </c>
      <c r="F25" s="605" t="s">
        <v>4177</v>
      </c>
      <c r="G25" t="s">
        <v>2383</v>
      </c>
      <c r="H25" t="s">
        <v>23</v>
      </c>
      <c r="I25" t="s">
        <v>23</v>
      </c>
      <c r="J25" t="s">
        <v>2701</v>
      </c>
      <c r="K25" t="s">
        <v>2702</v>
      </c>
      <c r="L25" t="s">
        <v>2384</v>
      </c>
      <c r="M25" t="s">
        <v>2703</v>
      </c>
      <c r="N25" t="s">
        <v>2704</v>
      </c>
      <c r="O25" t="s">
        <v>4217</v>
      </c>
      <c r="P25" t="s">
        <v>40</v>
      </c>
      <c r="Q25" t="s">
        <v>4186</v>
      </c>
    </row>
    <row r="26" spans="1:17">
      <c r="A26" s="600">
        <v>910474</v>
      </c>
      <c r="B26" t="s">
        <v>22</v>
      </c>
      <c r="C26" t="s">
        <v>2474</v>
      </c>
      <c r="D26" t="s">
        <v>2475</v>
      </c>
      <c r="E26" t="s">
        <v>1836</v>
      </c>
      <c r="F26" s="605" t="s">
        <v>4177</v>
      </c>
      <c r="G26" t="s">
        <v>2383</v>
      </c>
      <c r="H26" t="s">
        <v>23</v>
      </c>
      <c r="I26" t="s">
        <v>23</v>
      </c>
      <c r="J26" t="s">
        <v>2701</v>
      </c>
      <c r="K26" t="s">
        <v>2702</v>
      </c>
      <c r="L26" t="s">
        <v>2384</v>
      </c>
      <c r="M26" t="s">
        <v>2703</v>
      </c>
      <c r="N26" t="s">
        <v>2704</v>
      </c>
      <c r="O26" t="s">
        <v>4217</v>
      </c>
      <c r="P26" t="s">
        <v>40</v>
      </c>
      <c r="Q26" t="s">
        <v>4186</v>
      </c>
    </row>
    <row r="27" spans="1:17">
      <c r="A27" s="600">
        <v>910474</v>
      </c>
      <c r="B27" t="s">
        <v>22</v>
      </c>
      <c r="C27" t="s">
        <v>2474</v>
      </c>
      <c r="D27" t="s">
        <v>2475</v>
      </c>
      <c r="E27" t="s">
        <v>1836</v>
      </c>
      <c r="F27" s="605" t="s">
        <v>4177</v>
      </c>
      <c r="G27" t="s">
        <v>2383</v>
      </c>
      <c r="H27" t="s">
        <v>23</v>
      </c>
      <c r="I27" t="s">
        <v>23</v>
      </c>
      <c r="J27" t="s">
        <v>2701</v>
      </c>
      <c r="K27" t="s">
        <v>2702</v>
      </c>
      <c r="L27" t="s">
        <v>2384</v>
      </c>
      <c r="M27" t="s">
        <v>2703</v>
      </c>
      <c r="N27" t="s">
        <v>2704</v>
      </c>
      <c r="O27" t="s">
        <v>4217</v>
      </c>
      <c r="P27" t="s">
        <v>40</v>
      </c>
      <c r="Q27" t="s">
        <v>4186</v>
      </c>
    </row>
    <row r="28" spans="1:17">
      <c r="A28">
        <v>910474</v>
      </c>
      <c r="B28" t="s">
        <v>22</v>
      </c>
      <c r="C28" t="s">
        <v>2474</v>
      </c>
      <c r="D28" t="s">
        <v>2475</v>
      </c>
      <c r="E28" t="s">
        <v>1836</v>
      </c>
      <c r="F28" s="605" t="s">
        <v>4177</v>
      </c>
      <c r="G28" t="s">
        <v>2383</v>
      </c>
      <c r="H28" t="s">
        <v>23</v>
      </c>
      <c r="I28" t="s">
        <v>23</v>
      </c>
      <c r="J28" t="s">
        <v>2701</v>
      </c>
      <c r="K28" t="s">
        <v>2702</v>
      </c>
      <c r="L28" t="s">
        <v>2384</v>
      </c>
      <c r="M28" t="s">
        <v>2703</v>
      </c>
      <c r="N28" t="s">
        <v>2704</v>
      </c>
      <c r="O28" t="s">
        <v>4217</v>
      </c>
      <c r="P28" t="s">
        <v>40</v>
      </c>
      <c r="Q28" t="s">
        <v>4186</v>
      </c>
    </row>
    <row r="29" spans="1:17">
      <c r="A29">
        <v>1210239</v>
      </c>
      <c r="B29" t="s">
        <v>27</v>
      </c>
      <c r="C29" t="s">
        <v>2474</v>
      </c>
      <c r="D29" t="s">
        <v>2475</v>
      </c>
      <c r="E29" t="s">
        <v>1836</v>
      </c>
      <c r="F29" s="605" t="s">
        <v>4177</v>
      </c>
      <c r="G29" t="s">
        <v>2429</v>
      </c>
      <c r="H29" t="s">
        <v>2643</v>
      </c>
      <c r="I29" t="s">
        <v>23</v>
      </c>
      <c r="J29" t="s">
        <v>2644</v>
      </c>
      <c r="K29" t="s">
        <v>2645</v>
      </c>
      <c r="L29" t="s">
        <v>2430</v>
      </c>
      <c r="M29" t="s">
        <v>2646</v>
      </c>
      <c r="N29" t="s">
        <v>4213</v>
      </c>
      <c r="O29" t="s">
        <v>4217</v>
      </c>
      <c r="P29" t="s">
        <v>50</v>
      </c>
      <c r="Q29" t="s">
        <v>4184</v>
      </c>
    </row>
    <row r="30" spans="1:17">
      <c r="A30">
        <v>1210239</v>
      </c>
      <c r="B30" t="s">
        <v>27</v>
      </c>
      <c r="C30" t="s">
        <v>2474</v>
      </c>
      <c r="D30" t="s">
        <v>2475</v>
      </c>
      <c r="E30" t="s">
        <v>1836</v>
      </c>
      <c r="F30" s="605" t="s">
        <v>4177</v>
      </c>
      <c r="G30" t="s">
        <v>2429</v>
      </c>
      <c r="H30" t="s">
        <v>2643</v>
      </c>
      <c r="I30" t="s">
        <v>23</v>
      </c>
      <c r="J30" t="s">
        <v>2644</v>
      </c>
      <c r="K30" t="s">
        <v>2645</v>
      </c>
      <c r="L30" t="s">
        <v>2430</v>
      </c>
      <c r="M30" t="s">
        <v>2646</v>
      </c>
      <c r="N30" t="s">
        <v>4213</v>
      </c>
      <c r="O30" t="s">
        <v>4217</v>
      </c>
      <c r="P30" t="s">
        <v>50</v>
      </c>
      <c r="Q30" t="s">
        <v>4184</v>
      </c>
    </row>
    <row r="31" spans="1:17">
      <c r="A31">
        <v>1210239</v>
      </c>
      <c r="B31" t="s">
        <v>27</v>
      </c>
      <c r="C31" t="s">
        <v>2474</v>
      </c>
      <c r="D31" t="s">
        <v>2475</v>
      </c>
      <c r="E31" t="s">
        <v>1836</v>
      </c>
      <c r="F31" s="605" t="s">
        <v>4177</v>
      </c>
      <c r="G31" t="s">
        <v>2429</v>
      </c>
      <c r="H31" t="s">
        <v>2643</v>
      </c>
      <c r="I31" t="s">
        <v>23</v>
      </c>
      <c r="J31" t="s">
        <v>2644</v>
      </c>
      <c r="K31" t="s">
        <v>2645</v>
      </c>
      <c r="L31" t="s">
        <v>2430</v>
      </c>
      <c r="M31" t="s">
        <v>2646</v>
      </c>
      <c r="N31" t="s">
        <v>4213</v>
      </c>
      <c r="O31" t="s">
        <v>4217</v>
      </c>
      <c r="P31" t="s">
        <v>50</v>
      </c>
      <c r="Q31" t="s">
        <v>4184</v>
      </c>
    </row>
    <row r="32" spans="1:17">
      <c r="A32">
        <v>1210239</v>
      </c>
      <c r="B32" t="s">
        <v>27</v>
      </c>
      <c r="C32" t="s">
        <v>2474</v>
      </c>
      <c r="D32" t="s">
        <v>2475</v>
      </c>
      <c r="E32" t="s">
        <v>1836</v>
      </c>
      <c r="F32" s="605" t="s">
        <v>4177</v>
      </c>
      <c r="G32" t="s">
        <v>2429</v>
      </c>
      <c r="H32" t="s">
        <v>2643</v>
      </c>
      <c r="I32" t="s">
        <v>23</v>
      </c>
      <c r="J32" t="s">
        <v>2644</v>
      </c>
      <c r="K32" t="s">
        <v>2645</v>
      </c>
      <c r="L32" t="s">
        <v>2430</v>
      </c>
      <c r="M32" t="s">
        <v>2646</v>
      </c>
      <c r="N32" t="s">
        <v>4213</v>
      </c>
      <c r="O32" t="s">
        <v>4217</v>
      </c>
      <c r="P32" t="s">
        <v>50</v>
      </c>
      <c r="Q32" t="s">
        <v>4184</v>
      </c>
    </row>
    <row r="33" spans="1:17">
      <c r="A33">
        <v>2210279</v>
      </c>
      <c r="B33" t="s">
        <v>22</v>
      </c>
      <c r="C33" t="s">
        <v>2474</v>
      </c>
      <c r="D33" t="s">
        <v>2475</v>
      </c>
      <c r="E33" t="s">
        <v>1834</v>
      </c>
      <c r="F33" s="605" t="s">
        <v>4177</v>
      </c>
      <c r="G33" t="s">
        <v>2442</v>
      </c>
      <c r="H33" t="s">
        <v>2711</v>
      </c>
      <c r="I33" t="s">
        <v>23</v>
      </c>
      <c r="J33" t="s">
        <v>2712</v>
      </c>
      <c r="K33" t="s">
        <v>2713</v>
      </c>
      <c r="L33" t="s">
        <v>2443</v>
      </c>
      <c r="M33" t="s">
        <v>2714</v>
      </c>
      <c r="N33" t="s">
        <v>2715</v>
      </c>
      <c r="O33" t="s">
        <v>4218</v>
      </c>
      <c r="P33" t="s">
        <v>1941</v>
      </c>
      <c r="Q33" t="s">
        <v>4184</v>
      </c>
    </row>
    <row r="34" spans="1:17">
      <c r="A34">
        <v>2210279</v>
      </c>
      <c r="B34" t="s">
        <v>22</v>
      </c>
      <c r="C34" t="s">
        <v>2474</v>
      </c>
      <c r="D34" t="s">
        <v>2475</v>
      </c>
      <c r="E34" t="s">
        <v>1834</v>
      </c>
      <c r="F34" s="605" t="s">
        <v>4177</v>
      </c>
      <c r="G34" t="s">
        <v>2442</v>
      </c>
      <c r="H34" t="s">
        <v>2711</v>
      </c>
      <c r="I34" t="s">
        <v>23</v>
      </c>
      <c r="J34" t="s">
        <v>2712</v>
      </c>
      <c r="K34" t="s">
        <v>2713</v>
      </c>
      <c r="L34" t="s">
        <v>2443</v>
      </c>
      <c r="M34" t="s">
        <v>2714</v>
      </c>
      <c r="N34" t="s">
        <v>2715</v>
      </c>
      <c r="O34" t="s">
        <v>4218</v>
      </c>
      <c r="P34" t="s">
        <v>1941</v>
      </c>
      <c r="Q34" t="s">
        <v>4184</v>
      </c>
    </row>
    <row r="35" spans="1:17">
      <c r="A35">
        <v>2210279</v>
      </c>
      <c r="B35" t="s">
        <v>22</v>
      </c>
      <c r="C35" t="s">
        <v>2474</v>
      </c>
      <c r="D35" t="s">
        <v>2475</v>
      </c>
      <c r="E35" t="s">
        <v>1834</v>
      </c>
      <c r="F35" s="605" t="s">
        <v>4177</v>
      </c>
      <c r="G35" t="s">
        <v>2442</v>
      </c>
      <c r="H35" t="s">
        <v>2711</v>
      </c>
      <c r="I35" t="s">
        <v>23</v>
      </c>
      <c r="J35" t="s">
        <v>2712</v>
      </c>
      <c r="K35" t="s">
        <v>2713</v>
      </c>
      <c r="L35" t="s">
        <v>2443</v>
      </c>
      <c r="M35" t="s">
        <v>2714</v>
      </c>
      <c r="N35" t="s">
        <v>2715</v>
      </c>
      <c r="O35" t="s">
        <v>4218</v>
      </c>
      <c r="P35" t="s">
        <v>1941</v>
      </c>
      <c r="Q35" t="s">
        <v>4184</v>
      </c>
    </row>
    <row r="36" spans="1:17">
      <c r="A36">
        <v>2210279</v>
      </c>
      <c r="B36" t="s">
        <v>22</v>
      </c>
      <c r="C36" t="s">
        <v>2474</v>
      </c>
      <c r="D36" t="s">
        <v>2475</v>
      </c>
      <c r="E36" t="s">
        <v>1834</v>
      </c>
      <c r="F36" s="605" t="s">
        <v>4177</v>
      </c>
      <c r="G36" t="s">
        <v>2442</v>
      </c>
      <c r="H36" t="s">
        <v>2711</v>
      </c>
      <c r="I36" t="s">
        <v>23</v>
      </c>
      <c r="J36" t="s">
        <v>2712</v>
      </c>
      <c r="K36" t="s">
        <v>2713</v>
      </c>
      <c r="L36" t="s">
        <v>2443</v>
      </c>
      <c r="M36" t="s">
        <v>2714</v>
      </c>
      <c r="N36" t="s">
        <v>2715</v>
      </c>
      <c r="O36" t="s">
        <v>4218</v>
      </c>
      <c r="P36" t="s">
        <v>1941</v>
      </c>
      <c r="Q36" t="s">
        <v>4184</v>
      </c>
    </row>
  </sheetData>
  <sortState xmlns:xlrd2="http://schemas.microsoft.com/office/spreadsheetml/2017/richdata2" ref="A1:P10">
    <sortCondition ref="A1:A10"/>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14"/>
  <sheetViews>
    <sheetView workbookViewId="0">
      <selection activeCell="F16" sqref="F16"/>
    </sheetView>
  </sheetViews>
  <sheetFormatPr defaultRowHeight="18.75"/>
  <cols>
    <col min="2" max="2" width="4.25" customWidth="1"/>
    <col min="3" max="3" width="4.875" customWidth="1"/>
    <col min="5" max="5" width="21.375" bestFit="1" customWidth="1"/>
    <col min="6" max="6" width="9" style="605" customWidth="1"/>
    <col min="7" max="7" width="22.375" customWidth="1"/>
  </cols>
  <sheetData>
    <row r="1" spans="1:17">
      <c r="A1" s="600">
        <v>112915</v>
      </c>
      <c r="B1" t="s">
        <v>22</v>
      </c>
      <c r="C1" t="s">
        <v>2474</v>
      </c>
      <c r="D1" t="s">
        <v>2475</v>
      </c>
      <c r="E1" t="s">
        <v>1944</v>
      </c>
      <c r="F1" s="605" t="s">
        <v>4177</v>
      </c>
      <c r="G1" t="s">
        <v>2005</v>
      </c>
      <c r="H1" t="s">
        <v>23</v>
      </c>
      <c r="I1" t="s">
        <v>23</v>
      </c>
      <c r="J1" t="s">
        <v>2665</v>
      </c>
      <c r="K1" t="s">
        <v>2666</v>
      </c>
      <c r="L1" t="s">
        <v>2006</v>
      </c>
      <c r="M1" t="s">
        <v>2667</v>
      </c>
      <c r="N1" t="s">
        <v>2668</v>
      </c>
      <c r="O1" t="s">
        <v>1945</v>
      </c>
      <c r="P1" t="s">
        <v>56</v>
      </c>
      <c r="Q1" t="s">
        <v>164</v>
      </c>
    </row>
    <row r="2" spans="1:17">
      <c r="A2" s="600">
        <v>112915</v>
      </c>
      <c r="B2" t="s">
        <v>22</v>
      </c>
      <c r="C2" t="s">
        <v>2474</v>
      </c>
      <c r="D2" t="s">
        <v>2475</v>
      </c>
      <c r="E2" t="s">
        <v>1944</v>
      </c>
      <c r="F2" s="605" t="s">
        <v>4177</v>
      </c>
      <c r="G2" t="s">
        <v>2005</v>
      </c>
      <c r="H2" t="s">
        <v>23</v>
      </c>
      <c r="I2" t="s">
        <v>23</v>
      </c>
      <c r="J2" t="s">
        <v>2665</v>
      </c>
      <c r="K2" t="s">
        <v>2666</v>
      </c>
      <c r="L2" t="s">
        <v>2006</v>
      </c>
      <c r="M2" t="s">
        <v>2667</v>
      </c>
      <c r="N2" t="s">
        <v>2668</v>
      </c>
      <c r="O2" t="s">
        <v>1945</v>
      </c>
      <c r="P2" t="s">
        <v>56</v>
      </c>
      <c r="Q2" t="s">
        <v>164</v>
      </c>
    </row>
    <row r="3" spans="1:17">
      <c r="A3" s="600">
        <v>112915</v>
      </c>
      <c r="B3" t="s">
        <v>22</v>
      </c>
      <c r="C3" t="s">
        <v>2474</v>
      </c>
      <c r="D3" t="s">
        <v>2475</v>
      </c>
      <c r="E3" t="s">
        <v>1944</v>
      </c>
      <c r="F3" s="605" t="s">
        <v>4177</v>
      </c>
      <c r="G3" t="s">
        <v>2005</v>
      </c>
      <c r="H3" t="s">
        <v>23</v>
      </c>
      <c r="I3" t="s">
        <v>23</v>
      </c>
      <c r="J3" t="s">
        <v>2665</v>
      </c>
      <c r="K3" t="s">
        <v>2666</v>
      </c>
      <c r="L3" t="s">
        <v>2006</v>
      </c>
      <c r="M3" t="s">
        <v>2667</v>
      </c>
      <c r="N3" t="s">
        <v>2668</v>
      </c>
      <c r="O3" t="s">
        <v>1945</v>
      </c>
      <c r="P3" t="s">
        <v>56</v>
      </c>
      <c r="Q3" t="s">
        <v>164</v>
      </c>
    </row>
    <row r="4" spans="1:17">
      <c r="A4" s="600">
        <v>112915</v>
      </c>
      <c r="B4" t="s">
        <v>22</v>
      </c>
      <c r="C4" t="s">
        <v>2474</v>
      </c>
      <c r="D4" t="s">
        <v>2475</v>
      </c>
      <c r="E4" t="s">
        <v>1944</v>
      </c>
      <c r="F4" s="605" t="s">
        <v>4177</v>
      </c>
      <c r="G4" t="s">
        <v>2005</v>
      </c>
      <c r="H4" t="s">
        <v>23</v>
      </c>
      <c r="I4" t="s">
        <v>23</v>
      </c>
      <c r="J4" t="s">
        <v>2665</v>
      </c>
      <c r="K4" t="s">
        <v>2666</v>
      </c>
      <c r="L4" t="s">
        <v>2006</v>
      </c>
      <c r="M4" t="s">
        <v>2667</v>
      </c>
      <c r="N4" t="s">
        <v>2668</v>
      </c>
      <c r="O4" t="s">
        <v>1945</v>
      </c>
      <c r="P4" t="s">
        <v>56</v>
      </c>
      <c r="Q4" t="s">
        <v>164</v>
      </c>
    </row>
    <row r="5" spans="1:17">
      <c r="A5" s="600">
        <v>112915</v>
      </c>
      <c r="B5" t="s">
        <v>22</v>
      </c>
      <c r="C5" t="s">
        <v>2474</v>
      </c>
      <c r="D5" t="s">
        <v>2475</v>
      </c>
      <c r="E5" t="s">
        <v>1944</v>
      </c>
      <c r="F5" s="605" t="s">
        <v>4177</v>
      </c>
      <c r="G5" t="s">
        <v>2005</v>
      </c>
      <c r="H5" t="s">
        <v>23</v>
      </c>
      <c r="I5" t="s">
        <v>23</v>
      </c>
      <c r="J5" t="s">
        <v>2665</v>
      </c>
      <c r="K5" t="s">
        <v>2666</v>
      </c>
      <c r="L5" t="s">
        <v>2006</v>
      </c>
      <c r="M5" t="s">
        <v>2667</v>
      </c>
      <c r="N5" t="s">
        <v>2668</v>
      </c>
      <c r="O5" t="s">
        <v>1945</v>
      </c>
      <c r="P5" t="s">
        <v>56</v>
      </c>
      <c r="Q5" t="s">
        <v>164</v>
      </c>
    </row>
    <row r="12" spans="1:17">
      <c r="A12" s="2"/>
    </row>
    <row r="13" spans="1:17">
      <c r="A13" s="2"/>
    </row>
    <row r="14" spans="1:17">
      <c r="A14" s="2"/>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A4" sqref="A4"/>
    </sheetView>
  </sheetViews>
  <sheetFormatPr defaultRowHeight="18.75"/>
  <sheetData>
    <row r="1" spans="1:1">
      <c r="A1" t="s">
        <v>2717</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Q9"/>
  <sheetViews>
    <sheetView workbookViewId="0">
      <selection activeCell="A4" sqref="A4"/>
    </sheetView>
  </sheetViews>
  <sheetFormatPr defaultRowHeight="18.75"/>
  <cols>
    <col min="2" max="2" width="5.625" customWidth="1"/>
    <col min="3" max="3" width="5.375" customWidth="1"/>
    <col min="5" max="5" width="27.625" bestFit="1" customWidth="1"/>
    <col min="6" max="6" width="7.875" style="605" customWidth="1"/>
    <col min="7" max="7" width="27.625" customWidth="1"/>
    <col min="8" max="8" width="4.375" customWidth="1"/>
    <col min="9" max="9" width="2.375" customWidth="1"/>
  </cols>
  <sheetData>
    <row r="1" spans="1:17">
      <c r="A1" s="600">
        <v>310196</v>
      </c>
      <c r="B1" t="s">
        <v>27</v>
      </c>
      <c r="C1" t="s">
        <v>2474</v>
      </c>
      <c r="D1" t="s">
        <v>2475</v>
      </c>
      <c r="E1" t="s">
        <v>1946</v>
      </c>
      <c r="F1" s="605" t="s">
        <v>4177</v>
      </c>
      <c r="G1" t="s">
        <v>2207</v>
      </c>
      <c r="H1" t="s">
        <v>23</v>
      </c>
      <c r="I1" t="s">
        <v>23</v>
      </c>
      <c r="J1" t="s">
        <v>2729</v>
      </c>
      <c r="K1" t="s">
        <v>2730</v>
      </c>
      <c r="L1" t="s">
        <v>2208</v>
      </c>
      <c r="M1" t="s">
        <v>2731</v>
      </c>
      <c r="N1" t="s">
        <v>4219</v>
      </c>
      <c r="O1" t="s">
        <v>1947</v>
      </c>
      <c r="P1" t="s">
        <v>40</v>
      </c>
      <c r="Q1" t="s">
        <v>4184</v>
      </c>
    </row>
    <row r="2" spans="1:17">
      <c r="A2" s="600">
        <v>310196</v>
      </c>
      <c r="B2" t="s">
        <v>27</v>
      </c>
      <c r="C2" t="s">
        <v>2474</v>
      </c>
      <c r="D2" t="s">
        <v>2475</v>
      </c>
      <c r="E2" t="s">
        <v>1946</v>
      </c>
      <c r="F2" s="605" t="s">
        <v>4177</v>
      </c>
      <c r="G2" t="s">
        <v>2207</v>
      </c>
      <c r="H2" t="s">
        <v>23</v>
      </c>
      <c r="I2" t="s">
        <v>23</v>
      </c>
      <c r="J2" t="s">
        <v>2729</v>
      </c>
      <c r="K2" t="s">
        <v>2730</v>
      </c>
      <c r="L2" t="s">
        <v>2208</v>
      </c>
      <c r="M2" t="s">
        <v>2731</v>
      </c>
      <c r="N2" t="s">
        <v>4219</v>
      </c>
      <c r="O2" t="s">
        <v>1947</v>
      </c>
      <c r="P2" t="s">
        <v>40</v>
      </c>
      <c r="Q2" t="s">
        <v>4184</v>
      </c>
    </row>
    <row r="3" spans="1:17">
      <c r="A3" s="600">
        <v>310196</v>
      </c>
      <c r="B3" t="s">
        <v>27</v>
      </c>
      <c r="C3" t="s">
        <v>2474</v>
      </c>
      <c r="D3" t="s">
        <v>2475</v>
      </c>
      <c r="E3" t="s">
        <v>1946</v>
      </c>
      <c r="F3" s="605" t="s">
        <v>4177</v>
      </c>
      <c r="G3" t="s">
        <v>2207</v>
      </c>
      <c r="H3" t="s">
        <v>23</v>
      </c>
      <c r="I3" t="s">
        <v>23</v>
      </c>
      <c r="J3" t="s">
        <v>2729</v>
      </c>
      <c r="K3" t="s">
        <v>2730</v>
      </c>
      <c r="L3" t="s">
        <v>2208</v>
      </c>
      <c r="M3" t="s">
        <v>2731</v>
      </c>
      <c r="N3" t="s">
        <v>4219</v>
      </c>
      <c r="O3" t="s">
        <v>1947</v>
      </c>
      <c r="P3" t="s">
        <v>40</v>
      </c>
      <c r="Q3" t="s">
        <v>4184</v>
      </c>
    </row>
    <row r="4" spans="1:17">
      <c r="A4" s="600">
        <v>310196</v>
      </c>
      <c r="B4" t="s">
        <v>27</v>
      </c>
      <c r="C4" t="s">
        <v>2474</v>
      </c>
      <c r="D4" t="s">
        <v>2475</v>
      </c>
      <c r="E4" t="s">
        <v>1946</v>
      </c>
      <c r="F4" s="605" t="s">
        <v>4177</v>
      </c>
      <c r="G4" t="s">
        <v>2207</v>
      </c>
      <c r="H4" t="s">
        <v>23</v>
      </c>
      <c r="I4" t="s">
        <v>23</v>
      </c>
      <c r="J4" t="s">
        <v>2729</v>
      </c>
      <c r="K4" t="s">
        <v>2730</v>
      </c>
      <c r="L4" t="s">
        <v>2208</v>
      </c>
      <c r="M4" t="s">
        <v>2731</v>
      </c>
      <c r="N4" t="s">
        <v>4219</v>
      </c>
      <c r="O4" t="s">
        <v>1947</v>
      </c>
      <c r="P4" t="s">
        <v>40</v>
      </c>
      <c r="Q4" t="s">
        <v>4184</v>
      </c>
    </row>
    <row r="5" spans="1:17">
      <c r="A5" s="600">
        <v>310196</v>
      </c>
      <c r="B5" t="s">
        <v>27</v>
      </c>
      <c r="C5" t="s">
        <v>2474</v>
      </c>
      <c r="D5" t="s">
        <v>2475</v>
      </c>
      <c r="E5" t="s">
        <v>1946</v>
      </c>
      <c r="F5" s="605" t="s">
        <v>4177</v>
      </c>
      <c r="G5" t="s">
        <v>2207</v>
      </c>
      <c r="H5" t="s">
        <v>23</v>
      </c>
      <c r="I5" t="s">
        <v>23</v>
      </c>
      <c r="J5" t="s">
        <v>2729</v>
      </c>
      <c r="K5" t="s">
        <v>2730</v>
      </c>
      <c r="L5" t="s">
        <v>2208</v>
      </c>
      <c r="M5" t="s">
        <v>2731</v>
      </c>
      <c r="N5" t="s">
        <v>4219</v>
      </c>
      <c r="O5" t="s">
        <v>1947</v>
      </c>
      <c r="P5" t="s">
        <v>40</v>
      </c>
      <c r="Q5" t="s">
        <v>4184</v>
      </c>
    </row>
    <row r="6" spans="1:17">
      <c r="A6" s="600">
        <v>310196</v>
      </c>
      <c r="B6" t="s">
        <v>27</v>
      </c>
      <c r="C6" t="s">
        <v>2474</v>
      </c>
      <c r="D6" t="s">
        <v>2475</v>
      </c>
      <c r="E6" t="s">
        <v>1946</v>
      </c>
      <c r="F6" s="605" t="s">
        <v>4177</v>
      </c>
      <c r="G6" t="s">
        <v>2207</v>
      </c>
      <c r="H6" t="s">
        <v>23</v>
      </c>
      <c r="I6" t="s">
        <v>23</v>
      </c>
      <c r="J6" t="s">
        <v>2729</v>
      </c>
      <c r="K6" t="s">
        <v>2730</v>
      </c>
      <c r="L6" t="s">
        <v>2208</v>
      </c>
      <c r="M6" t="s">
        <v>2731</v>
      </c>
      <c r="N6" t="s">
        <v>4219</v>
      </c>
      <c r="O6" t="s">
        <v>1947</v>
      </c>
      <c r="P6" t="s">
        <v>40</v>
      </c>
      <c r="Q6" t="s">
        <v>4184</v>
      </c>
    </row>
    <row r="7" spans="1:17">
      <c r="A7" s="600">
        <v>310196</v>
      </c>
      <c r="B7" t="s">
        <v>27</v>
      </c>
      <c r="C7" t="s">
        <v>2474</v>
      </c>
      <c r="D7" t="s">
        <v>2475</v>
      </c>
      <c r="E7" t="s">
        <v>1946</v>
      </c>
      <c r="F7" s="605" t="s">
        <v>4177</v>
      </c>
      <c r="G7" t="s">
        <v>2207</v>
      </c>
      <c r="H7" t="s">
        <v>23</v>
      </c>
      <c r="I7" t="s">
        <v>23</v>
      </c>
      <c r="J7" t="s">
        <v>2729</v>
      </c>
      <c r="K7" t="s">
        <v>2730</v>
      </c>
      <c r="L7" t="s">
        <v>2208</v>
      </c>
      <c r="M7" t="s">
        <v>2731</v>
      </c>
      <c r="N7" t="s">
        <v>4219</v>
      </c>
      <c r="O7" t="s">
        <v>1947</v>
      </c>
      <c r="P7" t="s">
        <v>40</v>
      </c>
      <c r="Q7" t="s">
        <v>4184</v>
      </c>
    </row>
    <row r="8" spans="1:17">
      <c r="A8" s="600">
        <v>811375</v>
      </c>
      <c r="B8" t="s">
        <v>22</v>
      </c>
      <c r="C8" t="s">
        <v>2474</v>
      </c>
      <c r="D8" t="s">
        <v>2475</v>
      </c>
      <c r="E8" t="s">
        <v>1946</v>
      </c>
      <c r="F8" s="605" t="s">
        <v>4177</v>
      </c>
      <c r="G8" t="s">
        <v>2361</v>
      </c>
      <c r="H8" t="s">
        <v>23</v>
      </c>
      <c r="I8" t="s">
        <v>23</v>
      </c>
      <c r="J8" t="s">
        <v>2684</v>
      </c>
      <c r="K8" t="s">
        <v>2694</v>
      </c>
      <c r="L8" t="s">
        <v>2362</v>
      </c>
      <c r="M8" t="s">
        <v>4215</v>
      </c>
      <c r="N8" t="s">
        <v>2695</v>
      </c>
      <c r="O8" t="s">
        <v>1947</v>
      </c>
      <c r="P8" t="s">
        <v>46</v>
      </c>
      <c r="Q8" t="s">
        <v>26</v>
      </c>
    </row>
    <row r="9" spans="1:17">
      <c r="A9">
        <v>811375</v>
      </c>
      <c r="B9" t="s">
        <v>22</v>
      </c>
      <c r="C9" t="s">
        <v>2474</v>
      </c>
      <c r="D9" t="s">
        <v>2475</v>
      </c>
      <c r="E9" t="s">
        <v>1946</v>
      </c>
      <c r="F9" s="605" t="s">
        <v>4177</v>
      </c>
      <c r="G9" t="s">
        <v>2361</v>
      </c>
      <c r="H9" t="s">
        <v>23</v>
      </c>
      <c r="I9" t="s">
        <v>23</v>
      </c>
      <c r="J9" t="s">
        <v>2684</v>
      </c>
      <c r="K9" t="s">
        <v>2694</v>
      </c>
      <c r="L9" t="s">
        <v>2362</v>
      </c>
      <c r="M9" t="s">
        <v>4215</v>
      </c>
      <c r="N9" t="s">
        <v>2695</v>
      </c>
      <c r="O9" t="s">
        <v>1947</v>
      </c>
      <c r="P9" t="s">
        <v>46</v>
      </c>
      <c r="Q9" t="s">
        <v>26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Q27"/>
  <sheetViews>
    <sheetView workbookViewId="0">
      <selection activeCell="A4" sqref="A4"/>
    </sheetView>
  </sheetViews>
  <sheetFormatPr defaultRowHeight="18.75"/>
  <cols>
    <col min="2" max="2" width="4.75" customWidth="1"/>
    <col min="3" max="3" width="5.75" customWidth="1"/>
    <col min="5" max="5" width="31.375" customWidth="1"/>
    <col min="6" max="6" width="9" style="605"/>
    <col min="7" max="7" width="12.25" customWidth="1"/>
    <col min="8" max="8" width="10.125" customWidth="1"/>
    <col min="9" max="9" width="5.125" customWidth="1"/>
  </cols>
  <sheetData>
    <row r="1" spans="1:17">
      <c r="A1" s="600">
        <v>110307</v>
      </c>
      <c r="B1" t="s">
        <v>22</v>
      </c>
      <c r="C1" t="s">
        <v>2474</v>
      </c>
      <c r="D1" t="s">
        <v>2475</v>
      </c>
      <c r="E1" t="s">
        <v>1948</v>
      </c>
      <c r="F1" s="605" t="s">
        <v>4177</v>
      </c>
      <c r="G1" t="s">
        <v>1988</v>
      </c>
      <c r="H1" t="s">
        <v>23</v>
      </c>
      <c r="I1" t="s">
        <v>23</v>
      </c>
      <c r="J1" t="s">
        <v>2732</v>
      </c>
      <c r="K1" t="s">
        <v>2733</v>
      </c>
      <c r="L1" t="s">
        <v>1989</v>
      </c>
      <c r="M1" t="s">
        <v>2734</v>
      </c>
      <c r="N1" t="s">
        <v>4220</v>
      </c>
      <c r="O1" t="s">
        <v>1949</v>
      </c>
      <c r="P1" t="s">
        <v>38</v>
      </c>
      <c r="Q1" t="s">
        <v>353</v>
      </c>
    </row>
    <row r="2" spans="1:17">
      <c r="A2" s="600">
        <v>110307</v>
      </c>
      <c r="B2" t="s">
        <v>22</v>
      </c>
      <c r="C2" t="s">
        <v>2474</v>
      </c>
      <c r="D2" t="s">
        <v>2475</v>
      </c>
      <c r="E2" t="s">
        <v>1948</v>
      </c>
      <c r="F2" s="605" t="s">
        <v>4177</v>
      </c>
      <c r="G2" t="s">
        <v>1988</v>
      </c>
      <c r="H2" t="s">
        <v>23</v>
      </c>
      <c r="I2" t="s">
        <v>23</v>
      </c>
      <c r="J2" t="s">
        <v>2732</v>
      </c>
      <c r="K2" t="s">
        <v>2733</v>
      </c>
      <c r="L2" t="s">
        <v>1989</v>
      </c>
      <c r="M2" t="s">
        <v>2734</v>
      </c>
      <c r="N2" t="s">
        <v>4220</v>
      </c>
      <c r="O2" t="s">
        <v>1949</v>
      </c>
      <c r="P2" t="s">
        <v>38</v>
      </c>
      <c r="Q2" t="s">
        <v>353</v>
      </c>
    </row>
    <row r="3" spans="1:17">
      <c r="A3" s="600">
        <v>110307</v>
      </c>
      <c r="B3" t="s">
        <v>22</v>
      </c>
      <c r="C3" t="s">
        <v>2474</v>
      </c>
      <c r="D3" t="s">
        <v>2475</v>
      </c>
      <c r="E3" t="s">
        <v>1948</v>
      </c>
      <c r="F3" s="605" t="s">
        <v>4177</v>
      </c>
      <c r="G3" t="s">
        <v>1988</v>
      </c>
      <c r="H3" t="s">
        <v>23</v>
      </c>
      <c r="I3" t="s">
        <v>23</v>
      </c>
      <c r="J3" t="s">
        <v>2732</v>
      </c>
      <c r="K3" t="s">
        <v>2733</v>
      </c>
      <c r="L3" t="s">
        <v>1989</v>
      </c>
      <c r="M3" t="s">
        <v>2734</v>
      </c>
      <c r="N3" t="s">
        <v>4220</v>
      </c>
      <c r="O3" t="s">
        <v>1949</v>
      </c>
      <c r="P3" t="s">
        <v>38</v>
      </c>
      <c r="Q3" t="s">
        <v>353</v>
      </c>
    </row>
    <row r="4" spans="1:17">
      <c r="A4" s="600">
        <v>110307</v>
      </c>
      <c r="B4" t="s">
        <v>22</v>
      </c>
      <c r="C4" t="s">
        <v>2474</v>
      </c>
      <c r="D4" t="s">
        <v>2475</v>
      </c>
      <c r="E4" t="s">
        <v>1948</v>
      </c>
      <c r="F4" s="605" t="s">
        <v>4177</v>
      </c>
      <c r="G4" t="s">
        <v>1988</v>
      </c>
      <c r="H4" t="s">
        <v>23</v>
      </c>
      <c r="I4" t="s">
        <v>23</v>
      </c>
      <c r="J4" t="s">
        <v>2732</v>
      </c>
      <c r="K4" t="s">
        <v>2733</v>
      </c>
      <c r="L4" t="s">
        <v>1989</v>
      </c>
      <c r="M4" t="s">
        <v>2734</v>
      </c>
      <c r="N4" t="s">
        <v>4220</v>
      </c>
      <c r="O4" t="s">
        <v>1949</v>
      </c>
      <c r="P4" t="s">
        <v>38</v>
      </c>
      <c r="Q4" t="s">
        <v>353</v>
      </c>
    </row>
    <row r="5" spans="1:17">
      <c r="A5" s="600">
        <v>110307</v>
      </c>
      <c r="B5" t="s">
        <v>22</v>
      </c>
      <c r="C5" t="s">
        <v>2474</v>
      </c>
      <c r="D5" t="s">
        <v>2475</v>
      </c>
      <c r="E5" t="s">
        <v>1948</v>
      </c>
      <c r="F5" s="605" t="s">
        <v>4177</v>
      </c>
      <c r="G5" t="s">
        <v>1988</v>
      </c>
      <c r="H5" t="s">
        <v>23</v>
      </c>
      <c r="I5" t="s">
        <v>23</v>
      </c>
      <c r="J5" t="s">
        <v>2732</v>
      </c>
      <c r="K5" t="s">
        <v>2733</v>
      </c>
      <c r="L5" t="s">
        <v>1989</v>
      </c>
      <c r="M5" t="s">
        <v>2734</v>
      </c>
      <c r="N5" t="s">
        <v>4220</v>
      </c>
      <c r="O5" t="s">
        <v>1949</v>
      </c>
      <c r="P5" t="s">
        <v>38</v>
      </c>
      <c r="Q5" t="s">
        <v>353</v>
      </c>
    </row>
    <row r="6" spans="1:17">
      <c r="A6" s="600">
        <v>110307</v>
      </c>
      <c r="B6" t="s">
        <v>22</v>
      </c>
      <c r="C6" t="s">
        <v>2474</v>
      </c>
      <c r="D6" t="s">
        <v>2475</v>
      </c>
      <c r="E6" t="s">
        <v>1948</v>
      </c>
      <c r="F6" s="605" t="s">
        <v>4177</v>
      </c>
      <c r="G6" t="s">
        <v>1988</v>
      </c>
      <c r="H6" t="s">
        <v>23</v>
      </c>
      <c r="I6" t="s">
        <v>23</v>
      </c>
      <c r="J6" t="s">
        <v>2732</v>
      </c>
      <c r="K6" t="s">
        <v>2733</v>
      </c>
      <c r="L6" t="s">
        <v>1989</v>
      </c>
      <c r="M6" t="s">
        <v>2734</v>
      </c>
      <c r="N6" t="s">
        <v>4220</v>
      </c>
      <c r="O6" t="s">
        <v>1949</v>
      </c>
      <c r="P6" t="s">
        <v>38</v>
      </c>
      <c r="Q6" t="s">
        <v>353</v>
      </c>
    </row>
    <row r="7" spans="1:17">
      <c r="A7" s="600">
        <v>110653</v>
      </c>
      <c r="B7" t="s">
        <v>29</v>
      </c>
      <c r="C7" t="s">
        <v>2474</v>
      </c>
      <c r="D7" t="s">
        <v>2475</v>
      </c>
      <c r="E7" t="s">
        <v>1948</v>
      </c>
      <c r="F7" s="605" t="s">
        <v>4177</v>
      </c>
      <c r="G7" t="s">
        <v>4221</v>
      </c>
      <c r="H7" t="s">
        <v>23</v>
      </c>
      <c r="I7" t="s">
        <v>23</v>
      </c>
      <c r="J7" t="s">
        <v>2735</v>
      </c>
      <c r="K7" t="s">
        <v>2736</v>
      </c>
      <c r="L7" t="s">
        <v>1990</v>
      </c>
      <c r="M7" t="s">
        <v>2737</v>
      </c>
      <c r="N7" t="s">
        <v>2738</v>
      </c>
      <c r="O7" t="s">
        <v>1949</v>
      </c>
      <c r="P7" t="s">
        <v>227</v>
      </c>
      <c r="Q7" t="s">
        <v>102</v>
      </c>
    </row>
    <row r="8" spans="1:17">
      <c r="A8" s="600">
        <v>110653</v>
      </c>
      <c r="B8" t="s">
        <v>29</v>
      </c>
      <c r="C8" t="s">
        <v>2474</v>
      </c>
      <c r="D8" t="s">
        <v>2475</v>
      </c>
      <c r="E8" t="s">
        <v>1948</v>
      </c>
      <c r="F8" s="605" t="s">
        <v>4177</v>
      </c>
      <c r="G8" t="s">
        <v>4221</v>
      </c>
      <c r="H8" t="s">
        <v>23</v>
      </c>
      <c r="I8" t="s">
        <v>23</v>
      </c>
      <c r="J8" t="s">
        <v>2735</v>
      </c>
      <c r="K8" t="s">
        <v>2736</v>
      </c>
      <c r="L8" t="s">
        <v>1990</v>
      </c>
      <c r="M8" t="s">
        <v>2737</v>
      </c>
      <c r="N8" t="s">
        <v>2738</v>
      </c>
      <c r="O8" t="s">
        <v>1949</v>
      </c>
      <c r="P8" t="s">
        <v>227</v>
      </c>
      <c r="Q8" t="s">
        <v>102</v>
      </c>
    </row>
    <row r="9" spans="1:17">
      <c r="A9" s="600">
        <v>110653</v>
      </c>
      <c r="B9" t="s">
        <v>29</v>
      </c>
      <c r="C9" t="s">
        <v>2474</v>
      </c>
      <c r="D9" t="s">
        <v>2475</v>
      </c>
      <c r="E9" t="s">
        <v>1948</v>
      </c>
      <c r="F9" s="605" t="s">
        <v>4177</v>
      </c>
      <c r="G9" t="s">
        <v>4221</v>
      </c>
      <c r="H9" t="s">
        <v>23</v>
      </c>
      <c r="I9" t="s">
        <v>23</v>
      </c>
      <c r="J9" t="s">
        <v>2735</v>
      </c>
      <c r="K9" t="s">
        <v>2736</v>
      </c>
      <c r="L9" t="s">
        <v>1990</v>
      </c>
      <c r="M9" t="s">
        <v>2737</v>
      </c>
      <c r="N9" t="s">
        <v>2738</v>
      </c>
      <c r="O9" t="s">
        <v>1949</v>
      </c>
      <c r="P9" t="s">
        <v>227</v>
      </c>
      <c r="Q9" t="s">
        <v>102</v>
      </c>
    </row>
    <row r="10" spans="1:17">
      <c r="A10" s="600">
        <v>110653</v>
      </c>
      <c r="B10" t="s">
        <v>29</v>
      </c>
      <c r="C10" t="s">
        <v>2474</v>
      </c>
      <c r="D10" t="s">
        <v>2475</v>
      </c>
      <c r="E10" t="s">
        <v>1948</v>
      </c>
      <c r="F10" s="605" t="s">
        <v>4177</v>
      </c>
      <c r="G10" t="s">
        <v>4221</v>
      </c>
      <c r="H10" t="s">
        <v>23</v>
      </c>
      <c r="I10" t="s">
        <v>23</v>
      </c>
      <c r="J10" t="s">
        <v>2735</v>
      </c>
      <c r="K10" t="s">
        <v>2736</v>
      </c>
      <c r="L10" t="s">
        <v>1990</v>
      </c>
      <c r="M10" t="s">
        <v>2737</v>
      </c>
      <c r="N10" t="s">
        <v>2738</v>
      </c>
      <c r="O10" t="s">
        <v>1949</v>
      </c>
      <c r="P10" t="s">
        <v>227</v>
      </c>
      <c r="Q10" t="s">
        <v>102</v>
      </c>
    </row>
    <row r="11" spans="1:17">
      <c r="A11" s="600">
        <v>110653</v>
      </c>
      <c r="B11" t="s">
        <v>29</v>
      </c>
      <c r="C11" t="s">
        <v>2474</v>
      </c>
      <c r="D11" t="s">
        <v>2475</v>
      </c>
      <c r="E11" t="s">
        <v>1948</v>
      </c>
      <c r="F11" s="605" t="s">
        <v>4177</v>
      </c>
      <c r="G11" t="s">
        <v>4221</v>
      </c>
      <c r="H11" t="s">
        <v>23</v>
      </c>
      <c r="I11" t="s">
        <v>23</v>
      </c>
      <c r="J11" t="s">
        <v>2735</v>
      </c>
      <c r="K11" t="s">
        <v>2736</v>
      </c>
      <c r="L11" t="s">
        <v>1990</v>
      </c>
      <c r="M11" t="s">
        <v>2737</v>
      </c>
      <c r="N11" t="s">
        <v>2738</v>
      </c>
      <c r="O11" t="s">
        <v>1949</v>
      </c>
      <c r="P11" t="s">
        <v>227</v>
      </c>
      <c r="Q11" t="s">
        <v>102</v>
      </c>
    </row>
    <row r="12" spans="1:17">
      <c r="A12" s="600">
        <v>112634</v>
      </c>
      <c r="B12" t="s">
        <v>32</v>
      </c>
      <c r="C12" t="s">
        <v>2474</v>
      </c>
      <c r="D12" t="s">
        <v>2475</v>
      </c>
      <c r="E12" t="s">
        <v>1948</v>
      </c>
      <c r="F12" s="605" t="s">
        <v>4177</v>
      </c>
      <c r="G12" t="s">
        <v>2002</v>
      </c>
      <c r="H12" t="s">
        <v>23</v>
      </c>
      <c r="I12" t="s">
        <v>23</v>
      </c>
      <c r="J12" t="s">
        <v>2739</v>
      </c>
      <c r="K12" t="s">
        <v>2740</v>
      </c>
      <c r="L12" t="s">
        <v>2003</v>
      </c>
      <c r="M12" t="s">
        <v>2741</v>
      </c>
      <c r="N12" t="s">
        <v>2742</v>
      </c>
      <c r="O12" t="s">
        <v>1949</v>
      </c>
      <c r="P12" t="s">
        <v>230</v>
      </c>
      <c r="Q12" t="s">
        <v>26</v>
      </c>
    </row>
    <row r="13" spans="1:17">
      <c r="A13" s="600">
        <v>112634</v>
      </c>
      <c r="B13" t="s">
        <v>32</v>
      </c>
      <c r="C13" t="s">
        <v>2474</v>
      </c>
      <c r="D13" t="s">
        <v>2475</v>
      </c>
      <c r="E13" t="s">
        <v>1948</v>
      </c>
      <c r="F13" s="605" t="s">
        <v>4177</v>
      </c>
      <c r="G13" t="s">
        <v>2002</v>
      </c>
      <c r="H13" t="s">
        <v>23</v>
      </c>
      <c r="I13" t="s">
        <v>23</v>
      </c>
      <c r="J13" t="s">
        <v>2739</v>
      </c>
      <c r="K13" t="s">
        <v>2740</v>
      </c>
      <c r="L13" t="s">
        <v>2003</v>
      </c>
      <c r="M13" t="s">
        <v>2741</v>
      </c>
      <c r="N13" t="s">
        <v>2742</v>
      </c>
      <c r="O13" t="s">
        <v>1949</v>
      </c>
      <c r="P13" t="s">
        <v>230</v>
      </c>
      <c r="Q13" t="s">
        <v>26</v>
      </c>
    </row>
    <row r="14" spans="1:17">
      <c r="A14" s="600">
        <v>112634</v>
      </c>
      <c r="B14" t="s">
        <v>32</v>
      </c>
      <c r="C14" t="s">
        <v>2474</v>
      </c>
      <c r="D14" t="s">
        <v>2475</v>
      </c>
      <c r="E14" t="s">
        <v>1948</v>
      </c>
      <c r="F14" s="605" t="s">
        <v>4177</v>
      </c>
      <c r="G14" t="s">
        <v>2002</v>
      </c>
      <c r="H14" t="s">
        <v>23</v>
      </c>
      <c r="I14" t="s">
        <v>23</v>
      </c>
      <c r="J14" t="s">
        <v>2739</v>
      </c>
      <c r="K14" t="s">
        <v>2740</v>
      </c>
      <c r="L14" t="s">
        <v>2003</v>
      </c>
      <c r="M14" t="s">
        <v>2741</v>
      </c>
      <c r="N14" t="s">
        <v>2742</v>
      </c>
      <c r="O14" t="s">
        <v>1949</v>
      </c>
      <c r="P14" t="s">
        <v>230</v>
      </c>
      <c r="Q14" t="s">
        <v>26</v>
      </c>
    </row>
    <row r="15" spans="1:17">
      <c r="A15" s="600">
        <v>116437</v>
      </c>
      <c r="B15" t="s">
        <v>34</v>
      </c>
      <c r="C15" t="s">
        <v>2474</v>
      </c>
      <c r="D15" t="s">
        <v>2475</v>
      </c>
      <c r="E15" t="s">
        <v>1948</v>
      </c>
      <c r="F15" s="605" t="s">
        <v>4177</v>
      </c>
      <c r="G15" t="s">
        <v>2120</v>
      </c>
      <c r="H15" t="s">
        <v>2542</v>
      </c>
      <c r="I15" t="s">
        <v>23</v>
      </c>
      <c r="J15" t="s">
        <v>2543</v>
      </c>
      <c r="K15" t="s">
        <v>2544</v>
      </c>
      <c r="L15" t="s">
        <v>2121</v>
      </c>
      <c r="M15" t="s">
        <v>2545</v>
      </c>
      <c r="N15" t="s">
        <v>4202</v>
      </c>
      <c r="O15" t="s">
        <v>1949</v>
      </c>
      <c r="P15" t="s">
        <v>228</v>
      </c>
      <c r="Q15" t="s">
        <v>4184</v>
      </c>
    </row>
    <row r="16" spans="1:17">
      <c r="A16" s="600">
        <v>116437</v>
      </c>
      <c r="B16" t="s">
        <v>34</v>
      </c>
      <c r="C16" t="s">
        <v>2474</v>
      </c>
      <c r="D16" t="s">
        <v>2475</v>
      </c>
      <c r="E16" t="s">
        <v>1948</v>
      </c>
      <c r="F16" s="605" t="s">
        <v>4177</v>
      </c>
      <c r="G16" t="s">
        <v>2120</v>
      </c>
      <c r="H16" t="s">
        <v>2542</v>
      </c>
      <c r="I16" t="s">
        <v>23</v>
      </c>
      <c r="J16" t="s">
        <v>2543</v>
      </c>
      <c r="K16" t="s">
        <v>2544</v>
      </c>
      <c r="L16" t="s">
        <v>2121</v>
      </c>
      <c r="M16" t="s">
        <v>2545</v>
      </c>
      <c r="N16" t="s">
        <v>4202</v>
      </c>
      <c r="O16" t="s">
        <v>1949</v>
      </c>
      <c r="P16" t="s">
        <v>228</v>
      </c>
      <c r="Q16" t="s">
        <v>4184</v>
      </c>
    </row>
    <row r="17" spans="1:17">
      <c r="A17" s="600">
        <v>116437</v>
      </c>
      <c r="B17" t="s">
        <v>34</v>
      </c>
      <c r="C17" t="s">
        <v>2474</v>
      </c>
      <c r="D17" t="s">
        <v>2475</v>
      </c>
      <c r="E17" t="s">
        <v>1948</v>
      </c>
      <c r="F17" s="605" t="s">
        <v>4177</v>
      </c>
      <c r="G17" t="s">
        <v>2120</v>
      </c>
      <c r="H17" t="s">
        <v>2542</v>
      </c>
      <c r="I17" t="s">
        <v>23</v>
      </c>
      <c r="J17" t="s">
        <v>2543</v>
      </c>
      <c r="K17" t="s">
        <v>2544</v>
      </c>
      <c r="L17" t="s">
        <v>2121</v>
      </c>
      <c r="M17" t="s">
        <v>2545</v>
      </c>
      <c r="N17" t="s">
        <v>4202</v>
      </c>
      <c r="O17" t="s">
        <v>1949</v>
      </c>
      <c r="P17" t="s">
        <v>228</v>
      </c>
      <c r="Q17" t="s">
        <v>4184</v>
      </c>
    </row>
    <row r="18" spans="1:17">
      <c r="A18" s="600">
        <v>310196</v>
      </c>
      <c r="B18" t="s">
        <v>27</v>
      </c>
      <c r="C18" t="s">
        <v>2474</v>
      </c>
      <c r="D18" t="s">
        <v>2475</v>
      </c>
      <c r="E18" t="s">
        <v>1946</v>
      </c>
      <c r="F18" s="605" t="s">
        <v>4177</v>
      </c>
      <c r="G18" t="s">
        <v>2207</v>
      </c>
      <c r="H18" t="s">
        <v>23</v>
      </c>
      <c r="I18" t="s">
        <v>23</v>
      </c>
      <c r="J18" t="s">
        <v>2729</v>
      </c>
      <c r="K18" t="s">
        <v>2730</v>
      </c>
      <c r="L18" t="s">
        <v>2208</v>
      </c>
      <c r="M18" t="s">
        <v>2731</v>
      </c>
      <c r="N18" t="s">
        <v>4219</v>
      </c>
      <c r="O18" t="s">
        <v>1947</v>
      </c>
      <c r="P18" t="s">
        <v>40</v>
      </c>
      <c r="Q18" t="s">
        <v>4184</v>
      </c>
    </row>
    <row r="19" spans="1:17">
      <c r="A19" s="600">
        <v>310196</v>
      </c>
      <c r="B19" t="s">
        <v>27</v>
      </c>
      <c r="C19" t="s">
        <v>2474</v>
      </c>
      <c r="D19" t="s">
        <v>2475</v>
      </c>
      <c r="E19" t="s">
        <v>1946</v>
      </c>
      <c r="F19" s="605" t="s">
        <v>4177</v>
      </c>
      <c r="G19" t="s">
        <v>2207</v>
      </c>
      <c r="H19" t="s">
        <v>23</v>
      </c>
      <c r="I19" t="s">
        <v>23</v>
      </c>
      <c r="J19" t="s">
        <v>2729</v>
      </c>
      <c r="K19" t="s">
        <v>2730</v>
      </c>
      <c r="L19" t="s">
        <v>2208</v>
      </c>
      <c r="M19" t="s">
        <v>2731</v>
      </c>
      <c r="N19" t="s">
        <v>4219</v>
      </c>
      <c r="O19" t="s">
        <v>1947</v>
      </c>
      <c r="P19" t="s">
        <v>40</v>
      </c>
      <c r="Q19" t="s">
        <v>4184</v>
      </c>
    </row>
    <row r="20" spans="1:17">
      <c r="A20" s="600">
        <v>310196</v>
      </c>
      <c r="B20" t="s">
        <v>27</v>
      </c>
      <c r="C20" t="s">
        <v>2474</v>
      </c>
      <c r="D20" t="s">
        <v>2475</v>
      </c>
      <c r="E20" t="s">
        <v>1946</v>
      </c>
      <c r="F20" s="605" t="s">
        <v>4177</v>
      </c>
      <c r="G20" t="s">
        <v>2207</v>
      </c>
      <c r="H20" t="s">
        <v>23</v>
      </c>
      <c r="I20" t="s">
        <v>23</v>
      </c>
      <c r="J20" t="s">
        <v>2729</v>
      </c>
      <c r="K20" t="s">
        <v>2730</v>
      </c>
      <c r="L20" t="s">
        <v>2208</v>
      </c>
      <c r="M20" t="s">
        <v>2731</v>
      </c>
      <c r="N20" t="s">
        <v>4219</v>
      </c>
      <c r="O20" t="s">
        <v>1947</v>
      </c>
      <c r="P20" t="s">
        <v>40</v>
      </c>
      <c r="Q20" t="s">
        <v>4184</v>
      </c>
    </row>
    <row r="21" spans="1:17">
      <c r="A21" s="600">
        <v>310196</v>
      </c>
      <c r="B21" t="s">
        <v>27</v>
      </c>
      <c r="C21" t="s">
        <v>2474</v>
      </c>
      <c r="D21" t="s">
        <v>2475</v>
      </c>
      <c r="E21" t="s">
        <v>1946</v>
      </c>
      <c r="F21" s="605" t="s">
        <v>4177</v>
      </c>
      <c r="G21" t="s">
        <v>2207</v>
      </c>
      <c r="H21" t="s">
        <v>23</v>
      </c>
      <c r="I21" t="s">
        <v>23</v>
      </c>
      <c r="J21" t="s">
        <v>2729</v>
      </c>
      <c r="K21" t="s">
        <v>2730</v>
      </c>
      <c r="L21" t="s">
        <v>2208</v>
      </c>
      <c r="M21" t="s">
        <v>2731</v>
      </c>
      <c r="N21" t="s">
        <v>4219</v>
      </c>
      <c r="O21" t="s">
        <v>1947</v>
      </c>
      <c r="P21" t="s">
        <v>40</v>
      </c>
      <c r="Q21" t="s">
        <v>4184</v>
      </c>
    </row>
    <row r="22" spans="1:17">
      <c r="A22" s="600">
        <v>310196</v>
      </c>
      <c r="B22" t="s">
        <v>27</v>
      </c>
      <c r="C22" t="s">
        <v>2474</v>
      </c>
      <c r="D22" t="s">
        <v>2475</v>
      </c>
      <c r="E22" t="s">
        <v>1946</v>
      </c>
      <c r="F22" s="605" t="s">
        <v>4177</v>
      </c>
      <c r="G22" t="s">
        <v>2207</v>
      </c>
      <c r="H22" t="s">
        <v>23</v>
      </c>
      <c r="I22" t="s">
        <v>23</v>
      </c>
      <c r="J22" t="s">
        <v>2729</v>
      </c>
      <c r="K22" t="s">
        <v>2730</v>
      </c>
      <c r="L22" t="s">
        <v>2208</v>
      </c>
      <c r="M22" t="s">
        <v>2731</v>
      </c>
      <c r="N22" t="s">
        <v>4219</v>
      </c>
      <c r="O22" t="s">
        <v>1947</v>
      </c>
      <c r="P22" t="s">
        <v>40</v>
      </c>
      <c r="Q22" t="s">
        <v>4184</v>
      </c>
    </row>
    <row r="23" spans="1:17">
      <c r="A23" s="600">
        <v>310196</v>
      </c>
      <c r="B23" t="s">
        <v>27</v>
      </c>
      <c r="C23" t="s">
        <v>2474</v>
      </c>
      <c r="D23" t="s">
        <v>2475</v>
      </c>
      <c r="E23" t="s">
        <v>1946</v>
      </c>
      <c r="F23" s="605" t="s">
        <v>4177</v>
      </c>
      <c r="G23" t="s">
        <v>2207</v>
      </c>
      <c r="H23" t="s">
        <v>23</v>
      </c>
      <c r="I23" t="s">
        <v>23</v>
      </c>
      <c r="J23" t="s">
        <v>2729</v>
      </c>
      <c r="K23" t="s">
        <v>2730</v>
      </c>
      <c r="L23" t="s">
        <v>2208</v>
      </c>
      <c r="M23" t="s">
        <v>2731</v>
      </c>
      <c r="N23" t="s">
        <v>4219</v>
      </c>
      <c r="O23" t="s">
        <v>1947</v>
      </c>
      <c r="P23" t="s">
        <v>40</v>
      </c>
      <c r="Q23" t="s">
        <v>4184</v>
      </c>
    </row>
    <row r="24" spans="1:17">
      <c r="A24" s="600">
        <v>310196</v>
      </c>
      <c r="B24" t="s">
        <v>27</v>
      </c>
      <c r="C24" t="s">
        <v>2474</v>
      </c>
      <c r="D24" t="s">
        <v>2475</v>
      </c>
      <c r="E24" t="s">
        <v>1946</v>
      </c>
      <c r="F24" s="605" t="s">
        <v>4177</v>
      </c>
      <c r="G24" t="s">
        <v>2207</v>
      </c>
      <c r="H24" t="s">
        <v>23</v>
      </c>
      <c r="I24" t="s">
        <v>23</v>
      </c>
      <c r="J24" t="s">
        <v>2729</v>
      </c>
      <c r="K24" t="s">
        <v>2730</v>
      </c>
      <c r="L24" t="s">
        <v>2208</v>
      </c>
      <c r="M24" t="s">
        <v>2731</v>
      </c>
      <c r="N24" t="s">
        <v>4219</v>
      </c>
      <c r="O24" t="s">
        <v>1947</v>
      </c>
      <c r="P24" t="s">
        <v>40</v>
      </c>
      <c r="Q24" t="s">
        <v>4184</v>
      </c>
    </row>
    <row r="25" spans="1:17">
      <c r="A25" s="600">
        <v>510407</v>
      </c>
      <c r="B25" t="s">
        <v>27</v>
      </c>
      <c r="C25" t="s">
        <v>2474</v>
      </c>
      <c r="D25" t="s">
        <v>2475</v>
      </c>
      <c r="E25" t="s">
        <v>1948</v>
      </c>
      <c r="F25" s="605" t="s">
        <v>4177</v>
      </c>
      <c r="G25" t="s">
        <v>2277</v>
      </c>
      <c r="H25" t="s">
        <v>23</v>
      </c>
      <c r="I25" t="s">
        <v>23</v>
      </c>
      <c r="J25" t="s">
        <v>2743</v>
      </c>
      <c r="K25" t="s">
        <v>2744</v>
      </c>
      <c r="L25" t="s">
        <v>2278</v>
      </c>
      <c r="M25" t="s">
        <v>2745</v>
      </c>
      <c r="N25" t="s">
        <v>2746</v>
      </c>
      <c r="O25" t="s">
        <v>1949</v>
      </c>
      <c r="P25" t="s">
        <v>226</v>
      </c>
      <c r="Q25" t="s">
        <v>119</v>
      </c>
    </row>
    <row r="26" spans="1:17">
      <c r="A26" s="600">
        <v>811375</v>
      </c>
      <c r="B26" t="s">
        <v>22</v>
      </c>
      <c r="C26" t="s">
        <v>2474</v>
      </c>
      <c r="D26" t="s">
        <v>2475</v>
      </c>
      <c r="E26" t="s">
        <v>1946</v>
      </c>
      <c r="F26" s="605" t="s">
        <v>4177</v>
      </c>
      <c r="G26" t="s">
        <v>2361</v>
      </c>
      <c r="H26" t="s">
        <v>23</v>
      </c>
      <c r="I26" t="s">
        <v>23</v>
      </c>
      <c r="J26" t="s">
        <v>2684</v>
      </c>
      <c r="K26" t="s">
        <v>2694</v>
      </c>
      <c r="L26" t="s">
        <v>2362</v>
      </c>
      <c r="M26" t="s">
        <v>4215</v>
      </c>
      <c r="N26" t="s">
        <v>2695</v>
      </c>
      <c r="O26" t="s">
        <v>1947</v>
      </c>
      <c r="P26" t="s">
        <v>46</v>
      </c>
      <c r="Q26" t="s">
        <v>26</v>
      </c>
    </row>
    <row r="27" spans="1:17">
      <c r="A27">
        <v>811375</v>
      </c>
      <c r="B27" t="s">
        <v>22</v>
      </c>
      <c r="C27" t="s">
        <v>2474</v>
      </c>
      <c r="D27" t="s">
        <v>2475</v>
      </c>
      <c r="E27" t="s">
        <v>1946</v>
      </c>
      <c r="F27" s="605" t="s">
        <v>4177</v>
      </c>
      <c r="G27" t="s">
        <v>2361</v>
      </c>
      <c r="H27" t="s">
        <v>23</v>
      </c>
      <c r="I27" t="s">
        <v>23</v>
      </c>
      <c r="J27" t="s">
        <v>2684</v>
      </c>
      <c r="K27" t="s">
        <v>2694</v>
      </c>
      <c r="L27" t="s">
        <v>2362</v>
      </c>
      <c r="M27" t="s">
        <v>4215</v>
      </c>
      <c r="N27" t="s">
        <v>2695</v>
      </c>
      <c r="O27" t="s">
        <v>1947</v>
      </c>
      <c r="P27" t="s">
        <v>46</v>
      </c>
      <c r="Q27" t="s">
        <v>26</v>
      </c>
    </row>
  </sheetData>
  <sortState xmlns:xlrd2="http://schemas.microsoft.com/office/spreadsheetml/2017/richdata2" ref="A1:S7">
    <sortCondition ref="A1:A7"/>
  </sortState>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Q10"/>
  <sheetViews>
    <sheetView workbookViewId="0">
      <selection activeCell="A4" sqref="A4"/>
    </sheetView>
  </sheetViews>
  <sheetFormatPr defaultRowHeight="18.75"/>
  <cols>
    <col min="2" max="2" width="5.875" customWidth="1"/>
    <col min="3" max="3" width="4.75" customWidth="1"/>
    <col min="5" max="5" width="23.25" customWidth="1"/>
    <col min="6" max="6" width="9" style="605" customWidth="1"/>
    <col min="7" max="7" width="12.875" customWidth="1"/>
    <col min="9" max="9" width="8.75" customWidth="1"/>
  </cols>
  <sheetData>
    <row r="1" spans="1:17">
      <c r="A1" s="600">
        <v>111206</v>
      </c>
      <c r="B1" t="s">
        <v>22</v>
      </c>
      <c r="C1" t="s">
        <v>2474</v>
      </c>
      <c r="D1" t="s">
        <v>2475</v>
      </c>
      <c r="E1" t="s">
        <v>4222</v>
      </c>
      <c r="F1" s="605" t="s">
        <v>4177</v>
      </c>
      <c r="G1" t="s">
        <v>1993</v>
      </c>
      <c r="H1" t="s">
        <v>2554</v>
      </c>
      <c r="I1" t="s">
        <v>23</v>
      </c>
      <c r="J1" t="s">
        <v>2555</v>
      </c>
      <c r="K1" t="s">
        <v>2556</v>
      </c>
      <c r="L1" t="s">
        <v>1994</v>
      </c>
      <c r="M1" t="s">
        <v>2557</v>
      </c>
      <c r="N1" t="s">
        <v>2558</v>
      </c>
      <c r="O1" t="s">
        <v>4223</v>
      </c>
      <c r="P1" t="s">
        <v>48</v>
      </c>
      <c r="Q1" t="s">
        <v>4184</v>
      </c>
    </row>
    <row r="2" spans="1:17">
      <c r="A2" s="600">
        <v>114093</v>
      </c>
      <c r="B2" t="s">
        <v>43</v>
      </c>
      <c r="C2" t="s">
        <v>2474</v>
      </c>
      <c r="D2" t="s">
        <v>2475</v>
      </c>
      <c r="E2" t="s">
        <v>4222</v>
      </c>
      <c r="F2" s="605" t="s">
        <v>4177</v>
      </c>
      <c r="G2" t="s">
        <v>2037</v>
      </c>
      <c r="H2" t="s">
        <v>23</v>
      </c>
      <c r="I2" t="s">
        <v>23</v>
      </c>
      <c r="J2" t="s">
        <v>2539</v>
      </c>
      <c r="K2" t="s">
        <v>2540</v>
      </c>
      <c r="L2" t="s">
        <v>2038</v>
      </c>
      <c r="M2" t="s">
        <v>2541</v>
      </c>
      <c r="N2" t="s">
        <v>4201</v>
      </c>
      <c r="O2" t="s">
        <v>4223</v>
      </c>
      <c r="P2" t="s">
        <v>1942</v>
      </c>
      <c r="Q2" t="s">
        <v>4184</v>
      </c>
    </row>
    <row r="3" spans="1:17">
      <c r="A3" s="600">
        <v>114424</v>
      </c>
      <c r="B3" t="s">
        <v>39</v>
      </c>
      <c r="C3" t="s">
        <v>2474</v>
      </c>
      <c r="D3" t="s">
        <v>2475</v>
      </c>
      <c r="E3" t="s">
        <v>4222</v>
      </c>
      <c r="F3" s="605" t="s">
        <v>4177</v>
      </c>
      <c r="G3" t="s">
        <v>2043</v>
      </c>
      <c r="H3" t="s">
        <v>23</v>
      </c>
      <c r="I3" t="s">
        <v>23</v>
      </c>
      <c r="J3" t="s">
        <v>2564</v>
      </c>
      <c r="K3" t="s">
        <v>2565</v>
      </c>
      <c r="L3" t="s">
        <v>2044</v>
      </c>
      <c r="M3" t="s">
        <v>2566</v>
      </c>
      <c r="N3" t="s">
        <v>2567</v>
      </c>
      <c r="O3" t="s">
        <v>4223</v>
      </c>
      <c r="P3" t="s">
        <v>229</v>
      </c>
      <c r="Q3" t="s">
        <v>4184</v>
      </c>
    </row>
    <row r="4" spans="1:17">
      <c r="A4" s="600">
        <v>116437</v>
      </c>
      <c r="B4" t="s">
        <v>45</v>
      </c>
      <c r="C4" t="s">
        <v>2474</v>
      </c>
      <c r="D4" t="s">
        <v>2475</v>
      </c>
      <c r="E4" t="s">
        <v>4222</v>
      </c>
      <c r="F4" s="605" t="s">
        <v>4177</v>
      </c>
      <c r="G4" t="s">
        <v>2120</v>
      </c>
      <c r="H4" t="s">
        <v>2542</v>
      </c>
      <c r="I4" t="s">
        <v>23</v>
      </c>
      <c r="J4" t="s">
        <v>2543</v>
      </c>
      <c r="K4" t="s">
        <v>2544</v>
      </c>
      <c r="L4" t="s">
        <v>2121</v>
      </c>
      <c r="M4" t="s">
        <v>2545</v>
      </c>
      <c r="N4" t="s">
        <v>4202</v>
      </c>
      <c r="O4" t="s">
        <v>4223</v>
      </c>
      <c r="P4" t="s">
        <v>1943</v>
      </c>
      <c r="Q4" t="s">
        <v>3203</v>
      </c>
    </row>
    <row r="5" spans="1:17">
      <c r="A5" s="600">
        <v>210685</v>
      </c>
      <c r="B5" t="s">
        <v>37</v>
      </c>
      <c r="C5" t="s">
        <v>2474</v>
      </c>
      <c r="D5" t="s">
        <v>2475</v>
      </c>
      <c r="E5" t="s">
        <v>4222</v>
      </c>
      <c r="F5" s="605" t="s">
        <v>4177</v>
      </c>
      <c r="G5" t="s">
        <v>2174</v>
      </c>
      <c r="H5" t="s">
        <v>23</v>
      </c>
      <c r="I5" t="s">
        <v>23</v>
      </c>
      <c r="J5" t="s">
        <v>2573</v>
      </c>
      <c r="K5" t="s">
        <v>2574</v>
      </c>
      <c r="L5" t="s">
        <v>2175</v>
      </c>
      <c r="M5" t="s">
        <v>2575</v>
      </c>
      <c r="N5" t="s">
        <v>2576</v>
      </c>
      <c r="O5" t="s">
        <v>4223</v>
      </c>
      <c r="P5" t="s">
        <v>52</v>
      </c>
      <c r="Q5" t="s">
        <v>4184</v>
      </c>
    </row>
    <row r="6" spans="1:17">
      <c r="A6" s="600">
        <v>311384</v>
      </c>
      <c r="B6" t="s">
        <v>32</v>
      </c>
      <c r="C6" t="s">
        <v>2474</v>
      </c>
      <c r="D6" t="s">
        <v>2475</v>
      </c>
      <c r="E6" t="s">
        <v>4222</v>
      </c>
      <c r="F6" s="605" t="s">
        <v>4177</v>
      </c>
      <c r="G6" t="s">
        <v>2239</v>
      </c>
      <c r="H6" t="s">
        <v>2590</v>
      </c>
      <c r="I6" t="s">
        <v>23</v>
      </c>
      <c r="J6" t="s">
        <v>2591</v>
      </c>
      <c r="K6" t="s">
        <v>2592</v>
      </c>
      <c r="L6" t="s">
        <v>2240</v>
      </c>
      <c r="M6" t="s">
        <v>2593</v>
      </c>
      <c r="N6" t="s">
        <v>2594</v>
      </c>
      <c r="O6" t="s">
        <v>4223</v>
      </c>
      <c r="P6" t="s">
        <v>63</v>
      </c>
      <c r="Q6" t="s">
        <v>4184</v>
      </c>
    </row>
    <row r="7" spans="1:17">
      <c r="A7" s="600">
        <v>410194</v>
      </c>
      <c r="B7" t="s">
        <v>27</v>
      </c>
      <c r="C7" t="s">
        <v>2474</v>
      </c>
      <c r="D7" t="s">
        <v>2475</v>
      </c>
      <c r="E7" t="s">
        <v>4222</v>
      </c>
      <c r="F7" s="605" t="s">
        <v>4177</v>
      </c>
      <c r="G7" t="s">
        <v>2259</v>
      </c>
      <c r="H7" t="s">
        <v>2595</v>
      </c>
      <c r="I7" t="s">
        <v>23</v>
      </c>
      <c r="J7" t="s">
        <v>2596</v>
      </c>
      <c r="K7" t="s">
        <v>2597</v>
      </c>
      <c r="L7" t="s">
        <v>2260</v>
      </c>
      <c r="M7" t="s">
        <v>2598</v>
      </c>
      <c r="N7" t="s">
        <v>2599</v>
      </c>
      <c r="O7" t="s">
        <v>4223</v>
      </c>
      <c r="P7" t="s">
        <v>36</v>
      </c>
      <c r="Q7" t="s">
        <v>4184</v>
      </c>
    </row>
    <row r="8" spans="1:17">
      <c r="A8" s="600">
        <v>510605</v>
      </c>
      <c r="B8" t="s">
        <v>41</v>
      </c>
      <c r="C8" t="s">
        <v>2474</v>
      </c>
      <c r="D8" t="s">
        <v>2475</v>
      </c>
      <c r="E8" t="s">
        <v>4222</v>
      </c>
      <c r="F8" s="605" t="s">
        <v>4177</v>
      </c>
      <c r="G8" t="s">
        <v>2283</v>
      </c>
      <c r="H8" t="s">
        <v>2608</v>
      </c>
      <c r="I8" t="s">
        <v>23</v>
      </c>
      <c r="J8" t="s">
        <v>2609</v>
      </c>
      <c r="K8" t="s">
        <v>2610</v>
      </c>
      <c r="L8" t="s">
        <v>2284</v>
      </c>
      <c r="M8" t="s">
        <v>2611</v>
      </c>
      <c r="N8" t="s">
        <v>2612</v>
      </c>
      <c r="O8" t="s">
        <v>4223</v>
      </c>
      <c r="P8" t="s">
        <v>1941</v>
      </c>
      <c r="Q8" t="s">
        <v>4184</v>
      </c>
    </row>
    <row r="9" spans="1:17">
      <c r="A9" s="600">
        <v>811482</v>
      </c>
      <c r="B9" t="s">
        <v>34</v>
      </c>
      <c r="C9" t="s">
        <v>2474</v>
      </c>
      <c r="D9" t="s">
        <v>2475</v>
      </c>
      <c r="E9" t="s">
        <v>4222</v>
      </c>
      <c r="F9" s="605" t="s">
        <v>4177</v>
      </c>
      <c r="G9" t="s">
        <v>2367</v>
      </c>
      <c r="H9" t="s">
        <v>2631</v>
      </c>
      <c r="I9" t="s">
        <v>23</v>
      </c>
      <c r="J9" t="s">
        <v>2632</v>
      </c>
      <c r="K9" t="s">
        <v>2633</v>
      </c>
      <c r="L9" t="s">
        <v>2368</v>
      </c>
      <c r="M9" t="s">
        <v>2634</v>
      </c>
      <c r="N9" t="s">
        <v>2635</v>
      </c>
      <c r="O9" t="s">
        <v>4223</v>
      </c>
      <c r="P9" t="s">
        <v>30</v>
      </c>
      <c r="Q9" t="s">
        <v>4184</v>
      </c>
    </row>
    <row r="10" spans="1:17">
      <c r="A10" s="600">
        <v>8010046</v>
      </c>
      <c r="B10" t="s">
        <v>29</v>
      </c>
      <c r="C10" t="s">
        <v>2474</v>
      </c>
      <c r="D10" t="s">
        <v>2475</v>
      </c>
      <c r="E10" t="s">
        <v>4222</v>
      </c>
      <c r="F10" s="605" t="s">
        <v>4177</v>
      </c>
      <c r="G10" t="s">
        <v>2472</v>
      </c>
      <c r="H10" t="s">
        <v>2725</v>
      </c>
      <c r="I10" t="s">
        <v>23</v>
      </c>
      <c r="J10" t="s">
        <v>2502</v>
      </c>
      <c r="K10" t="s">
        <v>2726</v>
      </c>
      <c r="L10" t="s">
        <v>2473</v>
      </c>
      <c r="M10" t="s">
        <v>2727</v>
      </c>
      <c r="N10" t="s">
        <v>2728</v>
      </c>
      <c r="O10" t="s">
        <v>4223</v>
      </c>
      <c r="P10" t="s">
        <v>38</v>
      </c>
      <c r="Q10" t="s">
        <v>4184</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Q9"/>
  <sheetViews>
    <sheetView workbookViewId="0">
      <selection activeCell="A4" sqref="A4"/>
    </sheetView>
  </sheetViews>
  <sheetFormatPr defaultRowHeight="18.75"/>
  <cols>
    <col min="2" max="3" width="4.25" customWidth="1"/>
    <col min="5" max="5" width="28.875" customWidth="1"/>
    <col min="6" max="6" width="6" style="605" customWidth="1"/>
    <col min="9" max="9" width="4" customWidth="1"/>
  </cols>
  <sheetData>
    <row r="1" spans="1:17">
      <c r="A1" s="600">
        <v>111206</v>
      </c>
      <c r="B1" t="s">
        <v>34</v>
      </c>
      <c r="C1" t="s">
        <v>2474</v>
      </c>
      <c r="D1" t="s">
        <v>2475</v>
      </c>
      <c r="E1" t="s">
        <v>1952</v>
      </c>
      <c r="F1" s="605" t="s">
        <v>4177</v>
      </c>
      <c r="G1" t="s">
        <v>1993</v>
      </c>
      <c r="H1" t="s">
        <v>2554</v>
      </c>
      <c r="I1" t="s">
        <v>23</v>
      </c>
      <c r="J1" t="s">
        <v>2555</v>
      </c>
      <c r="K1" t="s">
        <v>2556</v>
      </c>
      <c r="L1" t="s">
        <v>1994</v>
      </c>
      <c r="M1" t="s">
        <v>2557</v>
      </c>
      <c r="N1" t="s">
        <v>2558</v>
      </c>
      <c r="O1" t="s">
        <v>1953</v>
      </c>
      <c r="P1" t="s">
        <v>58</v>
      </c>
      <c r="Q1" t="s">
        <v>69</v>
      </c>
    </row>
    <row r="2" spans="1:17">
      <c r="A2" s="600">
        <v>116437</v>
      </c>
      <c r="B2" t="s">
        <v>32</v>
      </c>
      <c r="C2" t="s">
        <v>2474</v>
      </c>
      <c r="D2" t="s">
        <v>2475</v>
      </c>
      <c r="E2" t="s">
        <v>1952</v>
      </c>
      <c r="F2" s="605" t="s">
        <v>4177</v>
      </c>
      <c r="G2" t="s">
        <v>2120</v>
      </c>
      <c r="H2" t="s">
        <v>2542</v>
      </c>
      <c r="I2" t="s">
        <v>23</v>
      </c>
      <c r="J2" t="s">
        <v>2543</v>
      </c>
      <c r="K2" t="s">
        <v>2544</v>
      </c>
      <c r="L2" t="s">
        <v>2121</v>
      </c>
      <c r="M2" t="s">
        <v>2545</v>
      </c>
      <c r="N2" t="s">
        <v>4202</v>
      </c>
      <c r="O2" t="s">
        <v>1953</v>
      </c>
      <c r="P2" t="s">
        <v>61</v>
      </c>
      <c r="Q2" t="s">
        <v>154</v>
      </c>
    </row>
    <row r="3" spans="1:17">
      <c r="A3" s="600">
        <v>410111</v>
      </c>
      <c r="B3" t="s">
        <v>27</v>
      </c>
      <c r="C3" t="s">
        <v>2474</v>
      </c>
      <c r="D3" t="s">
        <v>2475</v>
      </c>
      <c r="E3" t="s">
        <v>1952</v>
      </c>
      <c r="F3" s="605" t="s">
        <v>4177</v>
      </c>
      <c r="G3" t="s">
        <v>2257</v>
      </c>
      <c r="H3" t="s">
        <v>2513</v>
      </c>
      <c r="I3" t="s">
        <v>23</v>
      </c>
      <c r="J3" t="s">
        <v>2514</v>
      </c>
      <c r="K3" t="s">
        <v>2515</v>
      </c>
      <c r="L3" t="s">
        <v>2258</v>
      </c>
      <c r="M3" t="s">
        <v>2516</v>
      </c>
      <c r="N3" t="s">
        <v>2517</v>
      </c>
      <c r="O3" t="s">
        <v>1953</v>
      </c>
      <c r="P3" t="s">
        <v>33</v>
      </c>
      <c r="Q3" t="s">
        <v>96</v>
      </c>
    </row>
    <row r="4" spans="1:17">
      <c r="A4" s="600">
        <v>410111</v>
      </c>
      <c r="B4" t="s">
        <v>27</v>
      </c>
      <c r="C4" t="s">
        <v>2474</v>
      </c>
      <c r="D4" t="s">
        <v>2475</v>
      </c>
      <c r="E4" t="s">
        <v>1952</v>
      </c>
      <c r="F4" s="605" t="s">
        <v>4177</v>
      </c>
      <c r="G4" t="s">
        <v>2257</v>
      </c>
      <c r="H4" t="s">
        <v>2513</v>
      </c>
      <c r="I4" t="s">
        <v>23</v>
      </c>
      <c r="J4" t="s">
        <v>2514</v>
      </c>
      <c r="K4" t="s">
        <v>2515</v>
      </c>
      <c r="L4" t="s">
        <v>2258</v>
      </c>
      <c r="M4" t="s">
        <v>2516</v>
      </c>
      <c r="N4" t="s">
        <v>2517</v>
      </c>
      <c r="O4" t="s">
        <v>1953</v>
      </c>
      <c r="P4" t="s">
        <v>33</v>
      </c>
      <c r="Q4" t="s">
        <v>96</v>
      </c>
    </row>
    <row r="5" spans="1:17">
      <c r="A5" s="600">
        <v>410111</v>
      </c>
      <c r="B5" t="s">
        <v>27</v>
      </c>
      <c r="C5" t="s">
        <v>2474</v>
      </c>
      <c r="D5" t="s">
        <v>2475</v>
      </c>
      <c r="E5" t="s">
        <v>1952</v>
      </c>
      <c r="F5" s="605" t="s">
        <v>4177</v>
      </c>
      <c r="G5" t="s">
        <v>2257</v>
      </c>
      <c r="H5" t="s">
        <v>2513</v>
      </c>
      <c r="I5" t="s">
        <v>23</v>
      </c>
      <c r="J5" t="s">
        <v>2514</v>
      </c>
      <c r="K5" t="s">
        <v>2515</v>
      </c>
      <c r="L5" t="s">
        <v>2258</v>
      </c>
      <c r="M5" t="s">
        <v>2516</v>
      </c>
      <c r="N5" t="s">
        <v>2517</v>
      </c>
      <c r="O5" t="s">
        <v>1953</v>
      </c>
      <c r="P5" t="s">
        <v>33</v>
      </c>
      <c r="Q5" t="s">
        <v>96</v>
      </c>
    </row>
    <row r="6" spans="1:17">
      <c r="A6" s="600">
        <v>410194</v>
      </c>
      <c r="B6" t="s">
        <v>29</v>
      </c>
      <c r="C6" t="s">
        <v>2474</v>
      </c>
      <c r="D6" t="s">
        <v>2475</v>
      </c>
      <c r="E6" t="s">
        <v>1952</v>
      </c>
      <c r="F6" s="605" t="s">
        <v>4177</v>
      </c>
      <c r="G6" t="s">
        <v>2259</v>
      </c>
      <c r="H6" t="s">
        <v>2595</v>
      </c>
      <c r="I6" t="s">
        <v>23</v>
      </c>
      <c r="J6" t="s">
        <v>2596</v>
      </c>
      <c r="K6" t="s">
        <v>2597</v>
      </c>
      <c r="L6" t="s">
        <v>2260</v>
      </c>
      <c r="M6" t="s">
        <v>2598</v>
      </c>
      <c r="N6" t="s">
        <v>2599</v>
      </c>
      <c r="O6" t="s">
        <v>1953</v>
      </c>
      <c r="P6" t="s">
        <v>28</v>
      </c>
      <c r="Q6" t="s">
        <v>201</v>
      </c>
    </row>
    <row r="7" spans="1:17">
      <c r="A7" s="600">
        <v>8010046</v>
      </c>
      <c r="B7" t="s">
        <v>22</v>
      </c>
      <c r="C7" t="s">
        <v>2474</v>
      </c>
      <c r="D7" t="s">
        <v>2475</v>
      </c>
      <c r="E7" t="s">
        <v>1952</v>
      </c>
      <c r="F7" s="605" t="s">
        <v>4177</v>
      </c>
      <c r="G7" t="s">
        <v>2472</v>
      </c>
      <c r="H7" t="s">
        <v>2725</v>
      </c>
      <c r="I7" t="s">
        <v>23</v>
      </c>
      <c r="J7" t="s">
        <v>2502</v>
      </c>
      <c r="K7" t="s">
        <v>2726</v>
      </c>
      <c r="L7" t="s">
        <v>2473</v>
      </c>
      <c r="M7" t="s">
        <v>2727</v>
      </c>
      <c r="N7" t="s">
        <v>2728</v>
      </c>
      <c r="O7" t="s">
        <v>1953</v>
      </c>
      <c r="P7" t="s">
        <v>42</v>
      </c>
      <c r="Q7" t="s">
        <v>333</v>
      </c>
    </row>
    <row r="8" spans="1:17">
      <c r="A8" s="600">
        <v>8010046</v>
      </c>
      <c r="B8" t="s">
        <v>22</v>
      </c>
      <c r="C8" t="s">
        <v>2474</v>
      </c>
      <c r="D8" t="s">
        <v>2475</v>
      </c>
      <c r="E8" t="s">
        <v>1952</v>
      </c>
      <c r="F8" s="605" t="s">
        <v>4177</v>
      </c>
      <c r="G8" t="s">
        <v>2472</v>
      </c>
      <c r="H8" t="s">
        <v>2725</v>
      </c>
      <c r="I8" t="s">
        <v>23</v>
      </c>
      <c r="J8" t="s">
        <v>2502</v>
      </c>
      <c r="K8" t="s">
        <v>2726</v>
      </c>
      <c r="L8" t="s">
        <v>2473</v>
      </c>
      <c r="M8" t="s">
        <v>2727</v>
      </c>
      <c r="N8" t="s">
        <v>2728</v>
      </c>
      <c r="O8" t="s">
        <v>1953</v>
      </c>
      <c r="P8" t="s">
        <v>42</v>
      </c>
      <c r="Q8" t="s">
        <v>333</v>
      </c>
    </row>
    <row r="9" spans="1:17">
      <c r="A9" s="600">
        <v>8010046</v>
      </c>
      <c r="B9" t="s">
        <v>22</v>
      </c>
      <c r="C9" t="s">
        <v>2474</v>
      </c>
      <c r="D9" t="s">
        <v>2475</v>
      </c>
      <c r="E9" t="s">
        <v>1952</v>
      </c>
      <c r="F9" s="605" t="s">
        <v>4177</v>
      </c>
      <c r="G9" t="s">
        <v>2472</v>
      </c>
      <c r="H9" t="s">
        <v>2725</v>
      </c>
      <c r="I9" t="s">
        <v>23</v>
      </c>
      <c r="J9" t="s">
        <v>2502</v>
      </c>
      <c r="K9" t="s">
        <v>2726</v>
      </c>
      <c r="L9" t="s">
        <v>2473</v>
      </c>
      <c r="M9" t="s">
        <v>2727</v>
      </c>
      <c r="N9" t="s">
        <v>2728</v>
      </c>
      <c r="O9" t="s">
        <v>1953</v>
      </c>
      <c r="P9" t="s">
        <v>42</v>
      </c>
      <c r="Q9" t="s">
        <v>333</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M10"/>
  <sheetViews>
    <sheetView workbookViewId="0">
      <selection activeCell="F16" sqref="F16"/>
    </sheetView>
  </sheetViews>
  <sheetFormatPr defaultRowHeight="18.75"/>
  <cols>
    <col min="2" max="2" width="5.875" customWidth="1"/>
    <col min="3" max="3" width="4.375" customWidth="1"/>
    <col min="5" max="5" width="39.25" customWidth="1"/>
    <col min="6" max="6" width="9" style="605"/>
    <col min="7" max="7" width="28.75" customWidth="1"/>
    <col min="9" max="9" width="4.5" customWidth="1"/>
  </cols>
  <sheetData>
    <row r="1" spans="1:39" s="209" customFormat="1" ht="18" customHeight="1">
      <c r="A1" s="209">
        <v>111206</v>
      </c>
      <c r="B1" s="209" t="s">
        <v>22</v>
      </c>
      <c r="C1" s="209" t="s">
        <v>2474</v>
      </c>
      <c r="D1" s="209" t="s">
        <v>2475</v>
      </c>
      <c r="E1" s="209" t="s">
        <v>4224</v>
      </c>
      <c r="F1" s="209" t="s">
        <v>4177</v>
      </c>
      <c r="G1" s="209" t="s">
        <v>1993</v>
      </c>
      <c r="H1" s="209" t="s">
        <v>2554</v>
      </c>
      <c r="I1" s="209" t="s">
        <v>23</v>
      </c>
      <c r="J1" s="209" t="s">
        <v>2555</v>
      </c>
      <c r="K1" s="209" t="s">
        <v>2556</v>
      </c>
      <c r="L1" s="209" t="s">
        <v>1994</v>
      </c>
      <c r="M1" s="209" t="s">
        <v>2557</v>
      </c>
      <c r="N1" s="209" t="s">
        <v>2558</v>
      </c>
      <c r="O1" s="209" t="s">
        <v>4225</v>
      </c>
      <c r="P1" s="209" t="s">
        <v>227</v>
      </c>
      <c r="Q1" s="209" t="s">
        <v>4186</v>
      </c>
      <c r="R1" s="209" t="s">
        <v>23</v>
      </c>
      <c r="S1" s="209" t="s">
        <v>23</v>
      </c>
      <c r="T1" s="209" t="s">
        <v>4655</v>
      </c>
      <c r="U1" s="209" t="s">
        <v>23</v>
      </c>
      <c r="V1" s="209" t="s">
        <v>23</v>
      </c>
      <c r="W1" s="209" t="s">
        <v>23</v>
      </c>
      <c r="X1" s="209" t="s">
        <v>23</v>
      </c>
      <c r="Y1" s="209" t="s">
        <v>23</v>
      </c>
      <c r="Z1" s="209" t="s">
        <v>23</v>
      </c>
      <c r="AA1" s="209" t="s">
        <v>23</v>
      </c>
      <c r="AB1" s="209" t="s">
        <v>23</v>
      </c>
      <c r="AC1" s="209" t="s">
        <v>23</v>
      </c>
      <c r="AD1" s="209" t="s">
        <v>23</v>
      </c>
      <c r="AE1" s="209" t="s">
        <v>23</v>
      </c>
      <c r="AF1" s="209" t="s">
        <v>23</v>
      </c>
      <c r="AG1" s="209" t="s">
        <v>23</v>
      </c>
      <c r="AH1" s="209" t="s">
        <v>23</v>
      </c>
      <c r="AI1" s="209" t="s">
        <v>23</v>
      </c>
      <c r="AJ1" s="209" t="s">
        <v>23</v>
      </c>
      <c r="AK1" s="209" t="s">
        <v>23</v>
      </c>
      <c r="AL1" s="209" t="s">
        <v>23</v>
      </c>
      <c r="AM1" s="209" t="s">
        <v>23</v>
      </c>
    </row>
    <row r="2" spans="1:39" s="209" customFormat="1" ht="18" customHeight="1">
      <c r="A2" s="209">
        <v>8010046</v>
      </c>
      <c r="B2" s="209" t="s">
        <v>22</v>
      </c>
      <c r="C2" s="209" t="s">
        <v>2474</v>
      </c>
      <c r="D2" s="209" t="s">
        <v>2475</v>
      </c>
      <c r="E2" s="209" t="s">
        <v>4227</v>
      </c>
      <c r="F2" s="209" t="s">
        <v>4177</v>
      </c>
      <c r="G2" s="209" t="s">
        <v>2472</v>
      </c>
      <c r="H2" s="209" t="s">
        <v>2725</v>
      </c>
      <c r="I2" s="209" t="s">
        <v>23</v>
      </c>
      <c r="J2" s="209" t="s">
        <v>2502</v>
      </c>
      <c r="K2" s="209" t="s">
        <v>2726</v>
      </c>
      <c r="L2" s="209" t="s">
        <v>2473</v>
      </c>
      <c r="M2" s="209" t="s">
        <v>2727</v>
      </c>
      <c r="N2" s="1755" t="s">
        <v>2728</v>
      </c>
      <c r="O2" s="209" t="s">
        <v>4228</v>
      </c>
      <c r="P2" s="209" t="s">
        <v>61</v>
      </c>
      <c r="Q2" s="209" t="s">
        <v>4200</v>
      </c>
      <c r="R2" s="209" t="s">
        <v>23</v>
      </c>
      <c r="S2" s="209" t="s">
        <v>23</v>
      </c>
      <c r="T2" s="209" t="s">
        <v>4655</v>
      </c>
    </row>
    <row r="3" spans="1:39">
      <c r="A3" s="600"/>
    </row>
    <row r="4" spans="1:39">
      <c r="A4" s="600"/>
    </row>
    <row r="5" spans="1:39">
      <c r="A5" s="600"/>
    </row>
    <row r="6" spans="1:39">
      <c r="A6" s="600"/>
    </row>
    <row r="7" spans="1:39">
      <c r="A7" s="600"/>
    </row>
    <row r="8" spans="1:39">
      <c r="A8" s="600"/>
    </row>
    <row r="9" spans="1:39">
      <c r="A9" s="600"/>
    </row>
    <row r="10" spans="1:39">
      <c r="A10" s="600"/>
    </row>
  </sheetData>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Q48"/>
  <sheetViews>
    <sheetView workbookViewId="0">
      <selection activeCell="A4" sqref="A4"/>
    </sheetView>
  </sheetViews>
  <sheetFormatPr defaultRowHeight="18.75"/>
  <cols>
    <col min="2" max="2" width="6.625" customWidth="1"/>
    <col min="3" max="3" width="6.125" customWidth="1"/>
    <col min="5" max="5" width="21.375" bestFit="1" customWidth="1"/>
    <col min="6" max="6" width="6.5" style="605" customWidth="1"/>
    <col min="7" max="7" width="13.25" customWidth="1"/>
    <col min="9" max="9" width="5.125" customWidth="1"/>
  </cols>
  <sheetData>
    <row r="1" spans="1:17">
      <c r="A1" s="600">
        <v>110075</v>
      </c>
      <c r="B1" t="s">
        <v>27</v>
      </c>
      <c r="C1" t="s">
        <v>2474</v>
      </c>
      <c r="D1" t="s">
        <v>2475</v>
      </c>
      <c r="E1" t="s">
        <v>1958</v>
      </c>
      <c r="F1" s="605" t="s">
        <v>4177</v>
      </c>
      <c r="G1" t="s">
        <v>1986</v>
      </c>
      <c r="H1" t="s">
        <v>2550</v>
      </c>
      <c r="I1" t="s">
        <v>23</v>
      </c>
      <c r="J1" t="s">
        <v>2500</v>
      </c>
      <c r="K1" t="s">
        <v>2551</v>
      </c>
      <c r="L1" t="s">
        <v>1987</v>
      </c>
      <c r="M1" t="s">
        <v>2552</v>
      </c>
      <c r="N1" t="s">
        <v>2553</v>
      </c>
      <c r="O1" t="s">
        <v>1959</v>
      </c>
      <c r="P1" t="s">
        <v>25</v>
      </c>
      <c r="Q1" t="s">
        <v>2748</v>
      </c>
    </row>
    <row r="2" spans="1:17">
      <c r="A2" s="600">
        <v>110075</v>
      </c>
      <c r="B2" t="s">
        <v>27</v>
      </c>
      <c r="C2" t="s">
        <v>2474</v>
      </c>
      <c r="D2" t="s">
        <v>2475</v>
      </c>
      <c r="E2" t="s">
        <v>1958</v>
      </c>
      <c r="F2" s="605" t="s">
        <v>4177</v>
      </c>
      <c r="G2" t="s">
        <v>1986</v>
      </c>
      <c r="H2" t="s">
        <v>2550</v>
      </c>
      <c r="I2" t="s">
        <v>23</v>
      </c>
      <c r="J2" t="s">
        <v>2500</v>
      </c>
      <c r="K2" t="s">
        <v>2551</v>
      </c>
      <c r="L2" t="s">
        <v>1987</v>
      </c>
      <c r="M2" t="s">
        <v>2552</v>
      </c>
      <c r="N2" t="s">
        <v>2553</v>
      </c>
      <c r="O2" t="s">
        <v>1959</v>
      </c>
      <c r="P2" t="s">
        <v>25</v>
      </c>
      <c r="Q2" t="s">
        <v>2748</v>
      </c>
    </row>
    <row r="3" spans="1:17">
      <c r="A3" s="600">
        <v>111206</v>
      </c>
      <c r="B3" t="s">
        <v>62</v>
      </c>
      <c r="C3" t="s">
        <v>2474</v>
      </c>
      <c r="D3" t="s">
        <v>2475</v>
      </c>
      <c r="E3" t="s">
        <v>1954</v>
      </c>
      <c r="F3" s="605" t="s">
        <v>4177</v>
      </c>
      <c r="G3" t="s">
        <v>1993</v>
      </c>
      <c r="H3" t="s">
        <v>2554</v>
      </c>
      <c r="I3" t="s">
        <v>23</v>
      </c>
      <c r="J3" t="s">
        <v>2555</v>
      </c>
      <c r="K3" t="s">
        <v>2556</v>
      </c>
      <c r="L3" t="s">
        <v>1994</v>
      </c>
      <c r="M3" t="s">
        <v>2557</v>
      </c>
      <c r="N3" t="s">
        <v>2558</v>
      </c>
      <c r="O3" t="s">
        <v>1955</v>
      </c>
      <c r="P3" t="s">
        <v>249</v>
      </c>
      <c r="Q3" t="s">
        <v>4178</v>
      </c>
    </row>
    <row r="4" spans="1:17">
      <c r="A4" s="600">
        <v>112147</v>
      </c>
      <c r="B4" t="s">
        <v>34</v>
      </c>
      <c r="C4" t="s">
        <v>2474</v>
      </c>
      <c r="D4" t="s">
        <v>2475</v>
      </c>
      <c r="E4" t="s">
        <v>1958</v>
      </c>
      <c r="F4" s="605" t="s">
        <v>4177</v>
      </c>
      <c r="G4" t="s">
        <v>1996</v>
      </c>
      <c r="H4" t="s">
        <v>2559</v>
      </c>
      <c r="I4" t="s">
        <v>23</v>
      </c>
      <c r="J4" t="s">
        <v>2560</v>
      </c>
      <c r="K4" t="s">
        <v>2561</v>
      </c>
      <c r="L4" t="s">
        <v>1997</v>
      </c>
      <c r="M4" t="s">
        <v>2562</v>
      </c>
      <c r="N4" t="s">
        <v>2563</v>
      </c>
      <c r="O4" t="s">
        <v>1959</v>
      </c>
      <c r="P4" t="s">
        <v>2749</v>
      </c>
      <c r="Q4" t="s">
        <v>317</v>
      </c>
    </row>
    <row r="5" spans="1:17">
      <c r="A5" s="600">
        <v>112337</v>
      </c>
      <c r="B5" t="s">
        <v>75</v>
      </c>
      <c r="C5" t="s">
        <v>2474</v>
      </c>
      <c r="D5" t="s">
        <v>2475</v>
      </c>
      <c r="E5" t="s">
        <v>1958</v>
      </c>
      <c r="F5" s="605" t="s">
        <v>4177</v>
      </c>
      <c r="G5" t="s">
        <v>1998</v>
      </c>
      <c r="H5" t="s">
        <v>23</v>
      </c>
      <c r="I5" t="s">
        <v>23</v>
      </c>
      <c r="J5" t="s">
        <v>2657</v>
      </c>
      <c r="K5" t="s">
        <v>2658</v>
      </c>
      <c r="L5" t="s">
        <v>1999</v>
      </c>
      <c r="M5" t="s">
        <v>2659</v>
      </c>
      <c r="N5" t="s">
        <v>2660</v>
      </c>
      <c r="O5" t="s">
        <v>1959</v>
      </c>
      <c r="P5" t="s">
        <v>318</v>
      </c>
      <c r="Q5" t="s">
        <v>164</v>
      </c>
    </row>
    <row r="6" spans="1:17">
      <c r="A6" s="600">
        <v>112576</v>
      </c>
      <c r="B6" t="s">
        <v>59</v>
      </c>
      <c r="C6" t="s">
        <v>2474</v>
      </c>
      <c r="D6" t="s">
        <v>2475</v>
      </c>
      <c r="E6" t="s">
        <v>1958</v>
      </c>
      <c r="F6" s="605" t="s">
        <v>4177</v>
      </c>
      <c r="G6" t="s">
        <v>2000</v>
      </c>
      <c r="H6" t="s">
        <v>23</v>
      </c>
      <c r="I6" t="s">
        <v>23</v>
      </c>
      <c r="J6" t="s">
        <v>2477</v>
      </c>
      <c r="K6" t="s">
        <v>2661</v>
      </c>
      <c r="L6" t="s">
        <v>2001</v>
      </c>
      <c r="M6" t="s">
        <v>2662</v>
      </c>
      <c r="N6" t="s">
        <v>2663</v>
      </c>
      <c r="O6" t="s">
        <v>1959</v>
      </c>
      <c r="P6" t="s">
        <v>335</v>
      </c>
      <c r="Q6" t="s">
        <v>154</v>
      </c>
    </row>
    <row r="7" spans="1:17">
      <c r="A7" s="600">
        <v>112915</v>
      </c>
      <c r="B7" t="s">
        <v>51</v>
      </c>
      <c r="C7" t="s">
        <v>2474</v>
      </c>
      <c r="D7" t="s">
        <v>2475</v>
      </c>
      <c r="E7" t="s">
        <v>1958</v>
      </c>
      <c r="F7" s="605" t="s">
        <v>4177</v>
      </c>
      <c r="G7" t="s">
        <v>2005</v>
      </c>
      <c r="H7" t="s">
        <v>23</v>
      </c>
      <c r="I7" t="s">
        <v>23</v>
      </c>
      <c r="J7" t="s">
        <v>2665</v>
      </c>
      <c r="K7" t="s">
        <v>2666</v>
      </c>
      <c r="L7" t="s">
        <v>2006</v>
      </c>
      <c r="M7" t="s">
        <v>2667</v>
      </c>
      <c r="N7" t="s">
        <v>2668</v>
      </c>
      <c r="O7" t="s">
        <v>1959</v>
      </c>
      <c r="P7" t="s">
        <v>280</v>
      </c>
      <c r="Q7" t="s">
        <v>219</v>
      </c>
    </row>
    <row r="8" spans="1:17">
      <c r="A8" s="600">
        <v>114093</v>
      </c>
      <c r="B8" t="s">
        <v>57</v>
      </c>
      <c r="C8" t="s">
        <v>2474</v>
      </c>
      <c r="D8" t="s">
        <v>2475</v>
      </c>
      <c r="E8" t="s">
        <v>1954</v>
      </c>
      <c r="F8" s="605" t="s">
        <v>4177</v>
      </c>
      <c r="G8" t="s">
        <v>2037</v>
      </c>
      <c r="H8" t="s">
        <v>23</v>
      </c>
      <c r="I8" t="s">
        <v>23</v>
      </c>
      <c r="J8" t="s">
        <v>2539</v>
      </c>
      <c r="K8" t="s">
        <v>2540</v>
      </c>
      <c r="L8" t="s">
        <v>2038</v>
      </c>
      <c r="M8" t="s">
        <v>2541</v>
      </c>
      <c r="N8" t="s">
        <v>4201</v>
      </c>
      <c r="O8" t="s">
        <v>1955</v>
      </c>
      <c r="P8" t="s">
        <v>246</v>
      </c>
      <c r="Q8" t="s">
        <v>26</v>
      </c>
    </row>
    <row r="9" spans="1:17">
      <c r="A9" s="600">
        <v>114424</v>
      </c>
      <c r="B9" t="s">
        <v>49</v>
      </c>
      <c r="C9" t="s">
        <v>2474</v>
      </c>
      <c r="D9" t="s">
        <v>2475</v>
      </c>
      <c r="E9" t="s">
        <v>1954</v>
      </c>
      <c r="F9" s="605" t="s">
        <v>4177</v>
      </c>
      <c r="G9" t="s">
        <v>2043</v>
      </c>
      <c r="H9" t="s">
        <v>23</v>
      </c>
      <c r="I9" t="s">
        <v>23</v>
      </c>
      <c r="J9" t="s">
        <v>2564</v>
      </c>
      <c r="K9" t="s">
        <v>2565</v>
      </c>
      <c r="L9" t="s">
        <v>2044</v>
      </c>
      <c r="M9" t="s">
        <v>2566</v>
      </c>
      <c r="N9" t="s">
        <v>2567</v>
      </c>
      <c r="O9" t="s">
        <v>1955</v>
      </c>
      <c r="P9" t="s">
        <v>229</v>
      </c>
      <c r="Q9" t="s">
        <v>65</v>
      </c>
    </row>
    <row r="10" spans="1:17">
      <c r="A10" s="600">
        <v>114754</v>
      </c>
      <c r="B10" t="s">
        <v>41</v>
      </c>
      <c r="C10" t="s">
        <v>2474</v>
      </c>
      <c r="D10" t="s">
        <v>2475</v>
      </c>
      <c r="E10" t="s">
        <v>1958</v>
      </c>
      <c r="F10" s="605" t="s">
        <v>4177</v>
      </c>
      <c r="G10" t="s">
        <v>2053</v>
      </c>
      <c r="H10" t="s">
        <v>23</v>
      </c>
      <c r="I10" t="s">
        <v>23</v>
      </c>
      <c r="J10" t="s">
        <v>2477</v>
      </c>
      <c r="K10" t="s">
        <v>2478</v>
      </c>
      <c r="L10" t="s">
        <v>2054</v>
      </c>
      <c r="M10" t="s">
        <v>2479</v>
      </c>
      <c r="N10" t="s">
        <v>2480</v>
      </c>
      <c r="O10" t="s">
        <v>1959</v>
      </c>
      <c r="P10" t="s">
        <v>268</v>
      </c>
      <c r="Q10" t="s">
        <v>2750</v>
      </c>
    </row>
    <row r="11" spans="1:17">
      <c r="A11" s="600">
        <v>115793</v>
      </c>
      <c r="B11" t="s">
        <v>32</v>
      </c>
      <c r="C11" t="s">
        <v>2474</v>
      </c>
      <c r="D11" t="s">
        <v>2475</v>
      </c>
      <c r="E11" t="s">
        <v>1958</v>
      </c>
      <c r="F11" s="605" t="s">
        <v>4177</v>
      </c>
      <c r="G11" t="s">
        <v>2084</v>
      </c>
      <c r="H11" t="s">
        <v>23</v>
      </c>
      <c r="I11" t="s">
        <v>23</v>
      </c>
      <c r="J11" t="s">
        <v>2720</v>
      </c>
      <c r="K11" t="s">
        <v>2721</v>
      </c>
      <c r="L11" t="s">
        <v>2085</v>
      </c>
      <c r="M11" t="s">
        <v>2722</v>
      </c>
      <c r="N11" t="s">
        <v>2723</v>
      </c>
      <c r="O11" t="s">
        <v>1959</v>
      </c>
      <c r="P11" t="s">
        <v>243</v>
      </c>
      <c r="Q11" t="s">
        <v>342</v>
      </c>
    </row>
    <row r="12" spans="1:17">
      <c r="A12" s="600">
        <v>115793</v>
      </c>
      <c r="B12" t="s">
        <v>32</v>
      </c>
      <c r="C12" t="s">
        <v>2474</v>
      </c>
      <c r="D12" t="s">
        <v>2475</v>
      </c>
      <c r="E12" t="s">
        <v>1958</v>
      </c>
      <c r="F12" s="605" t="s">
        <v>4177</v>
      </c>
      <c r="G12" t="s">
        <v>2084</v>
      </c>
      <c r="H12" t="s">
        <v>23</v>
      </c>
      <c r="I12" t="s">
        <v>23</v>
      </c>
      <c r="J12" t="s">
        <v>2720</v>
      </c>
      <c r="K12" t="s">
        <v>2721</v>
      </c>
      <c r="L12" t="s">
        <v>2085</v>
      </c>
      <c r="M12" t="s">
        <v>2722</v>
      </c>
      <c r="N12" t="s">
        <v>2723</v>
      </c>
      <c r="O12" t="s">
        <v>1959</v>
      </c>
      <c r="P12" t="s">
        <v>243</v>
      </c>
      <c r="Q12" t="s">
        <v>342</v>
      </c>
    </row>
    <row r="13" spans="1:17">
      <c r="A13" s="600">
        <v>116437</v>
      </c>
      <c r="B13" t="s">
        <v>59</v>
      </c>
      <c r="C13" t="s">
        <v>2474</v>
      </c>
      <c r="D13" t="s">
        <v>2475</v>
      </c>
      <c r="E13" t="s">
        <v>1954</v>
      </c>
      <c r="F13" s="605" t="s">
        <v>4177</v>
      </c>
      <c r="G13" t="s">
        <v>2120</v>
      </c>
      <c r="H13" t="s">
        <v>2542</v>
      </c>
      <c r="I13" t="s">
        <v>23</v>
      </c>
      <c r="J13" t="s">
        <v>2543</v>
      </c>
      <c r="K13" t="s">
        <v>2544</v>
      </c>
      <c r="L13" t="s">
        <v>2121</v>
      </c>
      <c r="M13" t="s">
        <v>2545</v>
      </c>
      <c r="N13" t="s">
        <v>4202</v>
      </c>
      <c r="O13" t="s">
        <v>1955</v>
      </c>
      <c r="P13" t="s">
        <v>369</v>
      </c>
      <c r="Q13" t="s">
        <v>4184</v>
      </c>
    </row>
    <row r="14" spans="1:17">
      <c r="A14" s="600">
        <v>210586</v>
      </c>
      <c r="B14" t="s">
        <v>79</v>
      </c>
      <c r="C14" t="s">
        <v>2474</v>
      </c>
      <c r="D14" t="s">
        <v>2475</v>
      </c>
      <c r="E14" t="s">
        <v>1958</v>
      </c>
      <c r="F14" s="605" t="s">
        <v>4177</v>
      </c>
      <c r="G14" t="s">
        <v>2172</v>
      </c>
      <c r="H14" t="s">
        <v>2568</v>
      </c>
      <c r="I14" t="s">
        <v>23</v>
      </c>
      <c r="J14" t="s">
        <v>2569</v>
      </c>
      <c r="K14" t="s">
        <v>2570</v>
      </c>
      <c r="L14" t="s">
        <v>2173</v>
      </c>
      <c r="M14" t="s">
        <v>2571</v>
      </c>
      <c r="N14" t="s">
        <v>2572</v>
      </c>
      <c r="O14" t="s">
        <v>1959</v>
      </c>
      <c r="P14" t="s">
        <v>289</v>
      </c>
      <c r="Q14" t="s">
        <v>68</v>
      </c>
    </row>
    <row r="15" spans="1:17">
      <c r="A15" s="600">
        <v>210685</v>
      </c>
      <c r="B15" t="s">
        <v>45</v>
      </c>
      <c r="C15" t="s">
        <v>2474</v>
      </c>
      <c r="D15" t="s">
        <v>2475</v>
      </c>
      <c r="E15" t="s">
        <v>1954</v>
      </c>
      <c r="F15" s="605" t="s">
        <v>4177</v>
      </c>
      <c r="G15" t="s">
        <v>2174</v>
      </c>
      <c r="H15" t="s">
        <v>23</v>
      </c>
      <c r="I15" t="s">
        <v>23</v>
      </c>
      <c r="J15" t="s">
        <v>2573</v>
      </c>
      <c r="K15" t="s">
        <v>2574</v>
      </c>
      <c r="L15" t="s">
        <v>2175</v>
      </c>
      <c r="M15" t="s">
        <v>2575</v>
      </c>
      <c r="N15" t="s">
        <v>2576</v>
      </c>
      <c r="O15" t="s">
        <v>1955</v>
      </c>
      <c r="P15" t="s">
        <v>30</v>
      </c>
      <c r="Q15" t="s">
        <v>216</v>
      </c>
    </row>
    <row r="16" spans="1:17">
      <c r="A16" s="600">
        <v>210834</v>
      </c>
      <c r="B16" t="s">
        <v>84</v>
      </c>
      <c r="C16" t="s">
        <v>2474</v>
      </c>
      <c r="D16" t="s">
        <v>2475</v>
      </c>
      <c r="E16" t="s">
        <v>1958</v>
      </c>
      <c r="F16" s="605" t="s">
        <v>4177</v>
      </c>
      <c r="G16" t="s">
        <v>2181</v>
      </c>
      <c r="H16" t="s">
        <v>23</v>
      </c>
      <c r="I16" t="s">
        <v>23</v>
      </c>
      <c r="J16" t="s">
        <v>2577</v>
      </c>
      <c r="K16" t="s">
        <v>2578</v>
      </c>
      <c r="L16" t="s">
        <v>2182</v>
      </c>
      <c r="M16" t="s">
        <v>2579</v>
      </c>
      <c r="N16" t="s">
        <v>2580</v>
      </c>
      <c r="O16" t="s">
        <v>1959</v>
      </c>
      <c r="P16" t="s">
        <v>329</v>
      </c>
      <c r="Q16" t="s">
        <v>4179</v>
      </c>
    </row>
    <row r="17" spans="1:17">
      <c r="A17" s="600">
        <v>310196</v>
      </c>
      <c r="B17" t="s">
        <v>80</v>
      </c>
      <c r="C17" t="s">
        <v>2474</v>
      </c>
      <c r="D17" t="s">
        <v>2475</v>
      </c>
      <c r="E17" t="s">
        <v>1958</v>
      </c>
      <c r="F17" s="605" t="s">
        <v>4177</v>
      </c>
      <c r="G17" t="s">
        <v>2207</v>
      </c>
      <c r="H17" t="s">
        <v>23</v>
      </c>
      <c r="I17" t="s">
        <v>23</v>
      </c>
      <c r="J17" t="s">
        <v>2729</v>
      </c>
      <c r="K17" t="s">
        <v>2730</v>
      </c>
      <c r="L17" t="s">
        <v>2208</v>
      </c>
      <c r="M17" t="s">
        <v>2731</v>
      </c>
      <c r="N17" t="s">
        <v>4219</v>
      </c>
      <c r="O17" t="s">
        <v>1959</v>
      </c>
      <c r="P17" t="s">
        <v>288</v>
      </c>
      <c r="Q17" t="s">
        <v>4183</v>
      </c>
    </row>
    <row r="18" spans="1:17">
      <c r="A18" s="600">
        <v>311277</v>
      </c>
      <c r="B18" t="s">
        <v>43</v>
      </c>
      <c r="C18" t="s">
        <v>2474</v>
      </c>
      <c r="D18" t="s">
        <v>2475</v>
      </c>
      <c r="E18" t="s">
        <v>1954</v>
      </c>
      <c r="F18" s="605" t="s">
        <v>4177</v>
      </c>
      <c r="G18" t="s">
        <v>2231</v>
      </c>
      <c r="H18" t="s">
        <v>23</v>
      </c>
      <c r="I18" t="s">
        <v>23</v>
      </c>
      <c r="J18" t="s">
        <v>2581</v>
      </c>
      <c r="K18" t="s">
        <v>2582</v>
      </c>
      <c r="L18" t="s">
        <v>2232</v>
      </c>
      <c r="M18" t="s">
        <v>2583</v>
      </c>
      <c r="N18" t="s">
        <v>2584</v>
      </c>
      <c r="O18" t="s">
        <v>1955</v>
      </c>
      <c r="P18" t="s">
        <v>63</v>
      </c>
      <c r="Q18" t="s">
        <v>213</v>
      </c>
    </row>
    <row r="19" spans="1:17">
      <c r="A19" s="600">
        <v>311343</v>
      </c>
      <c r="B19" t="s">
        <v>29</v>
      </c>
      <c r="C19" t="s">
        <v>2474</v>
      </c>
      <c r="D19" t="s">
        <v>2475</v>
      </c>
      <c r="E19" t="s">
        <v>1958</v>
      </c>
      <c r="F19" s="605" t="s">
        <v>4177</v>
      </c>
      <c r="G19" t="s">
        <v>2233</v>
      </c>
      <c r="H19" t="s">
        <v>23</v>
      </c>
      <c r="I19" t="s">
        <v>23</v>
      </c>
      <c r="J19" t="s">
        <v>2585</v>
      </c>
      <c r="K19" t="s">
        <v>2586</v>
      </c>
      <c r="L19" t="s">
        <v>2234</v>
      </c>
      <c r="M19" t="s">
        <v>2587</v>
      </c>
      <c r="N19" t="s">
        <v>2588</v>
      </c>
      <c r="O19" t="s">
        <v>1959</v>
      </c>
      <c r="P19" t="s">
        <v>1941</v>
      </c>
      <c r="Q19" t="s">
        <v>1963</v>
      </c>
    </row>
    <row r="20" spans="1:17">
      <c r="A20" s="600">
        <v>311343</v>
      </c>
      <c r="B20" t="s">
        <v>29</v>
      </c>
      <c r="C20" t="s">
        <v>2474</v>
      </c>
      <c r="D20" t="s">
        <v>2475</v>
      </c>
      <c r="E20" t="s">
        <v>1958</v>
      </c>
      <c r="F20" s="605" t="s">
        <v>4177</v>
      </c>
      <c r="G20" t="s">
        <v>2233</v>
      </c>
      <c r="H20" t="s">
        <v>23</v>
      </c>
      <c r="I20" t="s">
        <v>23</v>
      </c>
      <c r="J20" t="s">
        <v>2585</v>
      </c>
      <c r="K20" t="s">
        <v>2586</v>
      </c>
      <c r="L20" t="s">
        <v>2234</v>
      </c>
      <c r="M20" t="s">
        <v>2587</v>
      </c>
      <c r="N20" t="s">
        <v>2588</v>
      </c>
      <c r="O20" t="s">
        <v>1959</v>
      </c>
      <c r="P20" t="s">
        <v>1941</v>
      </c>
      <c r="Q20" t="s">
        <v>1963</v>
      </c>
    </row>
    <row r="21" spans="1:17">
      <c r="A21" s="600">
        <v>311384</v>
      </c>
      <c r="B21" t="s">
        <v>41</v>
      </c>
      <c r="C21" t="s">
        <v>2474</v>
      </c>
      <c r="D21" t="s">
        <v>2475</v>
      </c>
      <c r="E21" t="s">
        <v>1954</v>
      </c>
      <c r="F21" s="605" t="s">
        <v>4177</v>
      </c>
      <c r="G21" t="s">
        <v>2239</v>
      </c>
      <c r="H21" t="s">
        <v>2590</v>
      </c>
      <c r="I21" t="s">
        <v>23</v>
      </c>
      <c r="J21" t="s">
        <v>2591</v>
      </c>
      <c r="K21" t="s">
        <v>2592</v>
      </c>
      <c r="L21" t="s">
        <v>2240</v>
      </c>
      <c r="M21" t="s">
        <v>2593</v>
      </c>
      <c r="N21" t="s">
        <v>2594</v>
      </c>
      <c r="O21" t="s">
        <v>1955</v>
      </c>
      <c r="P21" t="s">
        <v>36</v>
      </c>
      <c r="Q21" t="s">
        <v>2750</v>
      </c>
    </row>
    <row r="22" spans="1:17">
      <c r="A22" s="600">
        <v>410061</v>
      </c>
      <c r="B22" t="s">
        <v>55</v>
      </c>
      <c r="C22" t="s">
        <v>2474</v>
      </c>
      <c r="D22" t="s">
        <v>2475</v>
      </c>
      <c r="E22" t="s">
        <v>1958</v>
      </c>
      <c r="F22" s="605" t="s">
        <v>4177</v>
      </c>
      <c r="G22" t="s">
        <v>2255</v>
      </c>
      <c r="H22" t="s">
        <v>23</v>
      </c>
      <c r="I22" t="s">
        <v>23</v>
      </c>
      <c r="J22" t="s">
        <v>2546</v>
      </c>
      <c r="K22" t="s">
        <v>2547</v>
      </c>
      <c r="L22" t="s">
        <v>2256</v>
      </c>
      <c r="M22" t="s">
        <v>2548</v>
      </c>
      <c r="N22" t="s">
        <v>2549</v>
      </c>
      <c r="O22" t="s">
        <v>1959</v>
      </c>
      <c r="P22" t="s">
        <v>330</v>
      </c>
      <c r="Q22" t="s">
        <v>217</v>
      </c>
    </row>
    <row r="23" spans="1:17">
      <c r="A23" s="600">
        <v>410111</v>
      </c>
      <c r="B23" t="s">
        <v>53</v>
      </c>
      <c r="C23" t="s">
        <v>2474</v>
      </c>
      <c r="D23" t="s">
        <v>2475</v>
      </c>
      <c r="E23" t="s">
        <v>1954</v>
      </c>
      <c r="F23" s="605" t="s">
        <v>4177</v>
      </c>
      <c r="G23" t="s">
        <v>2257</v>
      </c>
      <c r="H23" t="s">
        <v>2513</v>
      </c>
      <c r="I23" t="s">
        <v>23</v>
      </c>
      <c r="J23" t="s">
        <v>2514</v>
      </c>
      <c r="K23" t="s">
        <v>2515</v>
      </c>
      <c r="L23" t="s">
        <v>2258</v>
      </c>
      <c r="M23" t="s">
        <v>2516</v>
      </c>
      <c r="N23" t="s">
        <v>2517</v>
      </c>
      <c r="O23" t="s">
        <v>1955</v>
      </c>
      <c r="P23" t="s">
        <v>1942</v>
      </c>
      <c r="Q23" t="s">
        <v>211</v>
      </c>
    </row>
    <row r="24" spans="1:17">
      <c r="A24" s="600">
        <v>410194</v>
      </c>
      <c r="B24" t="s">
        <v>83</v>
      </c>
      <c r="C24" t="s">
        <v>2474</v>
      </c>
      <c r="D24" t="s">
        <v>2475</v>
      </c>
      <c r="E24" t="s">
        <v>1958</v>
      </c>
      <c r="F24" s="605" t="s">
        <v>4177</v>
      </c>
      <c r="G24" t="s">
        <v>2259</v>
      </c>
      <c r="H24" t="s">
        <v>2595</v>
      </c>
      <c r="I24" t="s">
        <v>23</v>
      </c>
      <c r="J24" t="s">
        <v>2596</v>
      </c>
      <c r="K24" t="s">
        <v>2597</v>
      </c>
      <c r="L24" t="s">
        <v>2260</v>
      </c>
      <c r="M24" t="s">
        <v>2598</v>
      </c>
      <c r="N24" t="s">
        <v>2599</v>
      </c>
      <c r="O24" t="s">
        <v>1959</v>
      </c>
      <c r="P24" t="s">
        <v>282</v>
      </c>
      <c r="Q24" t="s">
        <v>4178</v>
      </c>
    </row>
    <row r="25" spans="1:17">
      <c r="A25" s="600">
        <v>411119</v>
      </c>
      <c r="B25" t="s">
        <v>47</v>
      </c>
      <c r="C25" t="s">
        <v>2474</v>
      </c>
      <c r="D25" t="s">
        <v>2475</v>
      </c>
      <c r="E25" t="s">
        <v>1958</v>
      </c>
      <c r="F25" s="605" t="s">
        <v>4177</v>
      </c>
      <c r="G25" t="s">
        <v>2273</v>
      </c>
      <c r="H25" t="s">
        <v>23</v>
      </c>
      <c r="I25" t="s">
        <v>23</v>
      </c>
      <c r="J25" t="s">
        <v>2600</v>
      </c>
      <c r="K25" t="s">
        <v>2601</v>
      </c>
      <c r="L25" t="s">
        <v>2274</v>
      </c>
      <c r="M25" t="s">
        <v>2602</v>
      </c>
      <c r="N25" t="s">
        <v>2603</v>
      </c>
      <c r="O25" t="s">
        <v>1959</v>
      </c>
      <c r="P25" t="s">
        <v>273</v>
      </c>
      <c r="Q25" t="s">
        <v>131</v>
      </c>
    </row>
    <row r="26" spans="1:17">
      <c r="A26" s="600">
        <v>510548</v>
      </c>
      <c r="B26" t="s">
        <v>55</v>
      </c>
      <c r="C26" t="s">
        <v>2474</v>
      </c>
      <c r="D26" t="s">
        <v>2475</v>
      </c>
      <c r="E26" t="s">
        <v>1954</v>
      </c>
      <c r="F26" s="605" t="s">
        <v>4177</v>
      </c>
      <c r="G26" t="s">
        <v>2281</v>
      </c>
      <c r="H26" t="s">
        <v>23</v>
      </c>
      <c r="I26" t="s">
        <v>23</v>
      </c>
      <c r="J26" t="s">
        <v>4208</v>
      </c>
      <c r="K26" t="s">
        <v>2604</v>
      </c>
      <c r="L26" t="s">
        <v>2282</v>
      </c>
      <c r="M26" t="s">
        <v>2605</v>
      </c>
      <c r="N26" t="s">
        <v>2606</v>
      </c>
      <c r="O26" t="s">
        <v>1955</v>
      </c>
      <c r="P26" t="s">
        <v>226</v>
      </c>
      <c r="Q26" t="s">
        <v>210</v>
      </c>
    </row>
    <row r="27" spans="1:17">
      <c r="A27" s="600">
        <v>510605</v>
      </c>
      <c r="B27" t="s">
        <v>22</v>
      </c>
      <c r="C27" t="s">
        <v>2474</v>
      </c>
      <c r="D27" t="s">
        <v>2475</v>
      </c>
      <c r="E27" t="s">
        <v>1954</v>
      </c>
      <c r="F27" s="605" t="s">
        <v>4177</v>
      </c>
      <c r="G27" t="s">
        <v>2283</v>
      </c>
      <c r="H27" t="s">
        <v>2608</v>
      </c>
      <c r="I27" t="s">
        <v>23</v>
      </c>
      <c r="J27" t="s">
        <v>2609</v>
      </c>
      <c r="K27" t="s">
        <v>2610</v>
      </c>
      <c r="L27" t="s">
        <v>2284</v>
      </c>
      <c r="M27" t="s">
        <v>2611</v>
      </c>
      <c r="N27" t="s">
        <v>2612</v>
      </c>
      <c r="O27" t="s">
        <v>1955</v>
      </c>
      <c r="P27" t="s">
        <v>42</v>
      </c>
      <c r="Q27" t="s">
        <v>322</v>
      </c>
    </row>
    <row r="28" spans="1:17">
      <c r="A28" s="600">
        <v>510662</v>
      </c>
      <c r="B28" t="s">
        <v>49</v>
      </c>
      <c r="C28" t="s">
        <v>2474</v>
      </c>
      <c r="D28" t="s">
        <v>2475</v>
      </c>
      <c r="E28" t="s">
        <v>1958</v>
      </c>
      <c r="F28" s="605" t="s">
        <v>4177</v>
      </c>
      <c r="G28" t="s">
        <v>2287</v>
      </c>
      <c r="H28" t="s">
        <v>23</v>
      </c>
      <c r="I28" t="s">
        <v>23</v>
      </c>
      <c r="J28" t="s">
        <v>2614</v>
      </c>
      <c r="K28" t="s">
        <v>2615</v>
      </c>
      <c r="L28" t="s">
        <v>2288</v>
      </c>
      <c r="M28" t="s">
        <v>2616</v>
      </c>
      <c r="N28" t="s">
        <v>2650</v>
      </c>
      <c r="O28" t="s">
        <v>1959</v>
      </c>
      <c r="P28" t="s">
        <v>284</v>
      </c>
      <c r="Q28" t="s">
        <v>219</v>
      </c>
    </row>
    <row r="29" spans="1:17">
      <c r="A29" s="600">
        <v>510688</v>
      </c>
      <c r="B29" t="s">
        <v>27</v>
      </c>
      <c r="C29" t="s">
        <v>2474</v>
      </c>
      <c r="D29" t="s">
        <v>2475</v>
      </c>
      <c r="E29" t="s">
        <v>1954</v>
      </c>
      <c r="F29" s="605" t="s">
        <v>4177</v>
      </c>
      <c r="G29" t="s">
        <v>2289</v>
      </c>
      <c r="H29" t="s">
        <v>23</v>
      </c>
      <c r="I29" t="s">
        <v>23</v>
      </c>
      <c r="J29" t="s">
        <v>2618</v>
      </c>
      <c r="K29" t="s">
        <v>2619</v>
      </c>
      <c r="L29" t="s">
        <v>2290</v>
      </c>
      <c r="M29" t="s">
        <v>2620</v>
      </c>
      <c r="N29" t="s">
        <v>2621</v>
      </c>
      <c r="O29" t="s">
        <v>1955</v>
      </c>
      <c r="P29" t="s">
        <v>28</v>
      </c>
      <c r="Q29" t="s">
        <v>322</v>
      </c>
    </row>
    <row r="30" spans="1:17">
      <c r="A30" s="600">
        <v>610520</v>
      </c>
      <c r="B30" t="s">
        <v>39</v>
      </c>
      <c r="C30" t="s">
        <v>2474</v>
      </c>
      <c r="D30" t="s">
        <v>2475</v>
      </c>
      <c r="E30" t="s">
        <v>1958</v>
      </c>
      <c r="F30" s="605" t="s">
        <v>4177</v>
      </c>
      <c r="G30" t="s">
        <v>2317</v>
      </c>
      <c r="H30" t="s">
        <v>23</v>
      </c>
      <c r="I30" t="s">
        <v>23</v>
      </c>
      <c r="J30" t="s">
        <v>2622</v>
      </c>
      <c r="K30" t="s">
        <v>2623</v>
      </c>
      <c r="L30" t="s">
        <v>2318</v>
      </c>
      <c r="M30" t="s">
        <v>2624</v>
      </c>
      <c r="N30" t="s">
        <v>2625</v>
      </c>
      <c r="O30" t="s">
        <v>1959</v>
      </c>
      <c r="P30" t="s">
        <v>2752</v>
      </c>
      <c r="Q30" t="s">
        <v>319</v>
      </c>
    </row>
    <row r="31" spans="1:17">
      <c r="A31" s="600">
        <v>710809</v>
      </c>
      <c r="B31" t="s">
        <v>29</v>
      </c>
      <c r="C31" t="s">
        <v>2474</v>
      </c>
      <c r="D31" t="s">
        <v>2475</v>
      </c>
      <c r="E31" t="s">
        <v>1954</v>
      </c>
      <c r="F31" s="605" t="s">
        <v>4177</v>
      </c>
      <c r="G31" t="s">
        <v>2332</v>
      </c>
      <c r="H31" t="s">
        <v>2626</v>
      </c>
      <c r="I31" t="s">
        <v>23</v>
      </c>
      <c r="J31" t="s">
        <v>2627</v>
      </c>
      <c r="K31" t="s">
        <v>2628</v>
      </c>
      <c r="L31" t="s">
        <v>2333</v>
      </c>
      <c r="M31" t="s">
        <v>2629</v>
      </c>
      <c r="N31" t="s">
        <v>2630</v>
      </c>
      <c r="O31" t="s">
        <v>1955</v>
      </c>
      <c r="P31" t="s">
        <v>61</v>
      </c>
      <c r="Q31" t="s">
        <v>322</v>
      </c>
    </row>
    <row r="32" spans="1:17">
      <c r="A32" s="600">
        <v>811102</v>
      </c>
      <c r="B32" t="s">
        <v>62</v>
      </c>
      <c r="C32" t="s">
        <v>2474</v>
      </c>
      <c r="D32" t="s">
        <v>2475</v>
      </c>
      <c r="E32" t="s">
        <v>1958</v>
      </c>
      <c r="F32" s="605" t="s">
        <v>4177</v>
      </c>
      <c r="G32" t="s">
        <v>2354</v>
      </c>
      <c r="H32" t="s">
        <v>23</v>
      </c>
      <c r="I32" t="s">
        <v>23</v>
      </c>
      <c r="J32" t="s">
        <v>2684</v>
      </c>
      <c r="K32" t="s">
        <v>2685</v>
      </c>
      <c r="L32" t="s">
        <v>2355</v>
      </c>
      <c r="M32" t="s">
        <v>2686</v>
      </c>
      <c r="N32" t="s">
        <v>2687</v>
      </c>
      <c r="O32" t="s">
        <v>1959</v>
      </c>
      <c r="P32" t="s">
        <v>291</v>
      </c>
      <c r="Q32" t="s">
        <v>158</v>
      </c>
    </row>
    <row r="33" spans="1:17">
      <c r="A33" s="600">
        <v>811342</v>
      </c>
      <c r="B33" t="s">
        <v>77</v>
      </c>
      <c r="C33" t="s">
        <v>2474</v>
      </c>
      <c r="D33" t="s">
        <v>2475</v>
      </c>
      <c r="E33" t="s">
        <v>1958</v>
      </c>
      <c r="F33" s="605" t="s">
        <v>4177</v>
      </c>
      <c r="G33" t="s">
        <v>2359</v>
      </c>
      <c r="H33" t="s">
        <v>23</v>
      </c>
      <c r="I33" t="s">
        <v>23</v>
      </c>
      <c r="J33" t="s">
        <v>2689</v>
      </c>
      <c r="K33" t="s">
        <v>2690</v>
      </c>
      <c r="L33" t="s">
        <v>2360</v>
      </c>
      <c r="M33" t="s">
        <v>2691</v>
      </c>
      <c r="N33" t="s">
        <v>2692</v>
      </c>
      <c r="O33" t="s">
        <v>1959</v>
      </c>
      <c r="P33" t="s">
        <v>278</v>
      </c>
      <c r="Q33" t="s">
        <v>205</v>
      </c>
    </row>
    <row r="34" spans="1:17">
      <c r="A34" s="600">
        <v>811375</v>
      </c>
      <c r="B34" t="s">
        <v>43</v>
      </c>
      <c r="C34" t="s">
        <v>2474</v>
      </c>
      <c r="D34" t="s">
        <v>2475</v>
      </c>
      <c r="E34" t="s">
        <v>1958</v>
      </c>
      <c r="F34" s="605" t="s">
        <v>4177</v>
      </c>
      <c r="G34" t="s">
        <v>2361</v>
      </c>
      <c r="H34" t="s">
        <v>23</v>
      </c>
      <c r="I34" t="s">
        <v>23</v>
      </c>
      <c r="J34" t="s">
        <v>2684</v>
      </c>
      <c r="K34" t="s">
        <v>2694</v>
      </c>
      <c r="L34" t="s">
        <v>2362</v>
      </c>
      <c r="M34" t="s">
        <v>4215</v>
      </c>
      <c r="N34" t="s">
        <v>2695</v>
      </c>
      <c r="O34" t="s">
        <v>1959</v>
      </c>
      <c r="P34" t="s">
        <v>266</v>
      </c>
      <c r="Q34" t="s">
        <v>119</v>
      </c>
    </row>
    <row r="35" spans="1:17">
      <c r="A35" s="600">
        <v>811482</v>
      </c>
      <c r="B35" t="s">
        <v>37</v>
      </c>
      <c r="C35" t="s">
        <v>2474</v>
      </c>
      <c r="D35" t="s">
        <v>2475</v>
      </c>
      <c r="E35" t="s">
        <v>1954</v>
      </c>
      <c r="F35" s="605" t="s">
        <v>4177</v>
      </c>
      <c r="G35" t="s">
        <v>2367</v>
      </c>
      <c r="H35" t="s">
        <v>2631</v>
      </c>
      <c r="I35" t="s">
        <v>23</v>
      </c>
      <c r="J35" t="s">
        <v>2632</v>
      </c>
      <c r="K35" t="s">
        <v>2633</v>
      </c>
      <c r="L35" t="s">
        <v>2368</v>
      </c>
      <c r="M35" t="s">
        <v>2634</v>
      </c>
      <c r="N35" t="s">
        <v>2635</v>
      </c>
      <c r="O35" t="s">
        <v>1955</v>
      </c>
      <c r="P35" t="s">
        <v>25</v>
      </c>
      <c r="Q35" t="s">
        <v>347</v>
      </c>
    </row>
    <row r="36" spans="1:17">
      <c r="A36" s="600">
        <v>910474</v>
      </c>
      <c r="B36" t="s">
        <v>45</v>
      </c>
      <c r="C36" t="s">
        <v>2474</v>
      </c>
      <c r="D36" t="s">
        <v>2475</v>
      </c>
      <c r="E36" t="s">
        <v>1958</v>
      </c>
      <c r="F36" s="605" t="s">
        <v>4177</v>
      </c>
      <c r="G36" t="s">
        <v>2383</v>
      </c>
      <c r="H36" t="s">
        <v>23</v>
      </c>
      <c r="I36" t="s">
        <v>23</v>
      </c>
      <c r="J36" t="s">
        <v>2701</v>
      </c>
      <c r="K36" t="s">
        <v>2702</v>
      </c>
      <c r="L36" t="s">
        <v>2384</v>
      </c>
      <c r="M36" t="s">
        <v>2703</v>
      </c>
      <c r="N36" t="s">
        <v>2704</v>
      </c>
      <c r="O36" t="s">
        <v>1959</v>
      </c>
      <c r="P36" t="s">
        <v>275</v>
      </c>
      <c r="Q36" t="s">
        <v>128</v>
      </c>
    </row>
    <row r="37" spans="1:17">
      <c r="A37" s="600">
        <v>910573</v>
      </c>
      <c r="B37" t="s">
        <v>39</v>
      </c>
      <c r="C37" t="s">
        <v>2474</v>
      </c>
      <c r="D37" t="s">
        <v>2475</v>
      </c>
      <c r="E37" t="s">
        <v>1954</v>
      </c>
      <c r="F37" s="605" t="s">
        <v>4177</v>
      </c>
      <c r="G37" t="s">
        <v>2388</v>
      </c>
      <c r="H37" t="s">
        <v>23</v>
      </c>
      <c r="I37" t="s">
        <v>23</v>
      </c>
      <c r="J37" t="s">
        <v>2530</v>
      </c>
      <c r="K37" t="s">
        <v>2636</v>
      </c>
      <c r="L37" t="s">
        <v>2389</v>
      </c>
      <c r="M37" t="s">
        <v>2637</v>
      </c>
      <c r="N37" t="s">
        <v>236</v>
      </c>
      <c r="O37" t="s">
        <v>1955</v>
      </c>
      <c r="P37" t="s">
        <v>48</v>
      </c>
      <c r="Q37" t="s">
        <v>347</v>
      </c>
    </row>
    <row r="38" spans="1:17">
      <c r="A38" s="600">
        <v>1010019</v>
      </c>
      <c r="B38" t="s">
        <v>57</v>
      </c>
      <c r="C38" t="s">
        <v>2474</v>
      </c>
      <c r="D38" t="s">
        <v>2475</v>
      </c>
      <c r="E38" t="s">
        <v>1958</v>
      </c>
      <c r="F38" s="605" t="s">
        <v>4177</v>
      </c>
      <c r="G38" t="s">
        <v>2394</v>
      </c>
      <c r="H38" t="s">
        <v>23</v>
      </c>
      <c r="I38" t="s">
        <v>23</v>
      </c>
      <c r="J38" t="s">
        <v>2706</v>
      </c>
      <c r="K38" t="s">
        <v>2707</v>
      </c>
      <c r="L38" t="s">
        <v>2395</v>
      </c>
      <c r="M38" t="s">
        <v>2708</v>
      </c>
      <c r="N38" t="s">
        <v>2709</v>
      </c>
      <c r="O38" t="s">
        <v>1959</v>
      </c>
      <c r="P38" t="s">
        <v>330</v>
      </c>
      <c r="Q38" t="s">
        <v>208</v>
      </c>
    </row>
    <row r="39" spans="1:17">
      <c r="A39" s="600">
        <v>1010092</v>
      </c>
      <c r="B39" t="s">
        <v>32</v>
      </c>
      <c r="C39" t="s">
        <v>2474</v>
      </c>
      <c r="D39" t="s">
        <v>2475</v>
      </c>
      <c r="E39" t="s">
        <v>1954</v>
      </c>
      <c r="F39" s="605" t="s">
        <v>4177</v>
      </c>
      <c r="G39" t="s">
        <v>2398</v>
      </c>
      <c r="H39" t="s">
        <v>23</v>
      </c>
      <c r="I39" t="s">
        <v>23</v>
      </c>
      <c r="J39" t="s">
        <v>2753</v>
      </c>
      <c r="K39" t="s">
        <v>2754</v>
      </c>
      <c r="L39" t="s">
        <v>2399</v>
      </c>
      <c r="M39" t="s">
        <v>2755</v>
      </c>
      <c r="N39" t="s">
        <v>2756</v>
      </c>
      <c r="O39" t="s">
        <v>1955</v>
      </c>
      <c r="P39" t="s">
        <v>58</v>
      </c>
      <c r="Q39" t="s">
        <v>322</v>
      </c>
    </row>
    <row r="40" spans="1:17">
      <c r="A40" s="600">
        <v>1110306</v>
      </c>
      <c r="B40" t="s">
        <v>47</v>
      </c>
      <c r="C40" t="s">
        <v>2474</v>
      </c>
      <c r="D40" t="s">
        <v>2475</v>
      </c>
      <c r="E40" t="s">
        <v>1954</v>
      </c>
      <c r="F40" s="605" t="s">
        <v>4177</v>
      </c>
      <c r="G40" t="s">
        <v>2413</v>
      </c>
      <c r="H40" t="s">
        <v>2638</v>
      </c>
      <c r="I40" t="s">
        <v>23</v>
      </c>
      <c r="J40" t="s">
        <v>2639</v>
      </c>
      <c r="K40" t="s">
        <v>2640</v>
      </c>
      <c r="L40" t="s">
        <v>2414</v>
      </c>
      <c r="M40" t="s">
        <v>2641</v>
      </c>
      <c r="N40" t="s">
        <v>2642</v>
      </c>
      <c r="O40" t="s">
        <v>1955</v>
      </c>
      <c r="P40" t="s">
        <v>52</v>
      </c>
      <c r="Q40" t="s">
        <v>81</v>
      </c>
    </row>
    <row r="41" spans="1:17">
      <c r="A41" s="600">
        <v>1210189</v>
      </c>
      <c r="B41" t="s">
        <v>82</v>
      </c>
      <c r="C41" t="s">
        <v>2474</v>
      </c>
      <c r="D41" t="s">
        <v>2475</v>
      </c>
      <c r="E41" t="s">
        <v>1958</v>
      </c>
      <c r="F41" s="605" t="s">
        <v>4177</v>
      </c>
      <c r="G41" t="s">
        <v>2427</v>
      </c>
      <c r="H41" t="s">
        <v>23</v>
      </c>
      <c r="I41" t="s">
        <v>23</v>
      </c>
      <c r="J41" t="s">
        <v>3045</v>
      </c>
      <c r="K41" t="s">
        <v>3046</v>
      </c>
      <c r="L41" t="s">
        <v>2428</v>
      </c>
      <c r="M41" t="s">
        <v>3047</v>
      </c>
      <c r="N41" t="s">
        <v>60</v>
      </c>
      <c r="O41" t="s">
        <v>1959</v>
      </c>
      <c r="P41" t="s">
        <v>309</v>
      </c>
      <c r="Q41" t="s">
        <v>3203</v>
      </c>
    </row>
    <row r="42" spans="1:17">
      <c r="A42" s="600">
        <v>1210239</v>
      </c>
      <c r="B42" t="s">
        <v>51</v>
      </c>
      <c r="C42" t="s">
        <v>2474</v>
      </c>
      <c r="D42" t="s">
        <v>2475</v>
      </c>
      <c r="E42" t="s">
        <v>1954</v>
      </c>
      <c r="F42" s="605" t="s">
        <v>4177</v>
      </c>
      <c r="G42" t="s">
        <v>2429</v>
      </c>
      <c r="H42" t="s">
        <v>2643</v>
      </c>
      <c r="I42" t="s">
        <v>23</v>
      </c>
      <c r="J42" t="s">
        <v>2644</v>
      </c>
      <c r="K42" t="s">
        <v>2645</v>
      </c>
      <c r="L42" t="s">
        <v>2430</v>
      </c>
      <c r="M42" t="s">
        <v>2646</v>
      </c>
      <c r="N42" t="s">
        <v>4213</v>
      </c>
      <c r="O42" t="s">
        <v>1955</v>
      </c>
      <c r="P42" t="s">
        <v>1941</v>
      </c>
      <c r="Q42" t="s">
        <v>209</v>
      </c>
    </row>
    <row r="43" spans="1:17">
      <c r="A43" s="600">
        <v>2210279</v>
      </c>
      <c r="B43" t="s">
        <v>53</v>
      </c>
      <c r="C43" t="s">
        <v>2474</v>
      </c>
      <c r="D43" t="s">
        <v>2475</v>
      </c>
      <c r="E43" t="s">
        <v>1958</v>
      </c>
      <c r="F43" s="605" t="s">
        <v>4177</v>
      </c>
      <c r="G43" t="s">
        <v>2442</v>
      </c>
      <c r="H43" t="s">
        <v>2711</v>
      </c>
      <c r="I43" t="s">
        <v>23</v>
      </c>
      <c r="J43" t="s">
        <v>2712</v>
      </c>
      <c r="K43" t="s">
        <v>2713</v>
      </c>
      <c r="L43" t="s">
        <v>2443</v>
      </c>
      <c r="M43" t="s">
        <v>2714</v>
      </c>
      <c r="N43" t="s">
        <v>2715</v>
      </c>
      <c r="O43" t="s">
        <v>1959</v>
      </c>
      <c r="P43" t="s">
        <v>326</v>
      </c>
      <c r="Q43" t="s">
        <v>201</v>
      </c>
    </row>
    <row r="44" spans="1:17">
      <c r="A44" s="600">
        <v>2310178</v>
      </c>
      <c r="B44" t="s">
        <v>34</v>
      </c>
      <c r="C44" t="s">
        <v>2474</v>
      </c>
      <c r="D44" t="s">
        <v>2475</v>
      </c>
      <c r="E44" t="s">
        <v>1954</v>
      </c>
      <c r="F44" s="605" t="s">
        <v>4177</v>
      </c>
      <c r="G44" t="s">
        <v>2448</v>
      </c>
      <c r="H44" t="s">
        <v>23</v>
      </c>
      <c r="I44" t="s">
        <v>23</v>
      </c>
      <c r="J44" t="s">
        <v>2647</v>
      </c>
      <c r="K44" t="s">
        <v>2648</v>
      </c>
      <c r="L44" t="s">
        <v>2449</v>
      </c>
      <c r="M44" t="s">
        <v>2649</v>
      </c>
      <c r="N44" t="s">
        <v>2650</v>
      </c>
      <c r="O44" t="s">
        <v>1955</v>
      </c>
      <c r="P44" t="s">
        <v>44</v>
      </c>
      <c r="Q44" t="s">
        <v>240</v>
      </c>
    </row>
    <row r="45" spans="1:17">
      <c r="A45" s="600">
        <v>2810466</v>
      </c>
      <c r="B45" t="s">
        <v>37</v>
      </c>
      <c r="C45" t="s">
        <v>2474</v>
      </c>
      <c r="D45" t="s">
        <v>2475</v>
      </c>
      <c r="E45" t="s">
        <v>1958</v>
      </c>
      <c r="F45" s="605" t="s">
        <v>4177</v>
      </c>
      <c r="G45" t="s">
        <v>2466</v>
      </c>
      <c r="H45" t="s">
        <v>23</v>
      </c>
      <c r="I45" t="s">
        <v>23</v>
      </c>
      <c r="J45" t="s">
        <v>2651</v>
      </c>
      <c r="K45" t="s">
        <v>2652</v>
      </c>
      <c r="L45" t="s">
        <v>2467</v>
      </c>
      <c r="M45" t="s">
        <v>2653</v>
      </c>
      <c r="N45" t="s">
        <v>2654</v>
      </c>
      <c r="O45" t="s">
        <v>1959</v>
      </c>
      <c r="P45" t="s">
        <v>1960</v>
      </c>
      <c r="Q45" t="s">
        <v>2757</v>
      </c>
    </row>
    <row r="46" spans="1:17">
      <c r="A46" s="600">
        <v>8010038</v>
      </c>
      <c r="B46" t="s">
        <v>76</v>
      </c>
      <c r="C46" t="s">
        <v>2474</v>
      </c>
      <c r="D46" t="s">
        <v>2475</v>
      </c>
      <c r="E46" t="s">
        <v>1958</v>
      </c>
      <c r="F46" s="605" t="s">
        <v>4177</v>
      </c>
      <c r="G46" t="s">
        <v>2470</v>
      </c>
      <c r="H46" t="s">
        <v>2758</v>
      </c>
      <c r="I46" t="s">
        <v>23</v>
      </c>
      <c r="J46" t="s">
        <v>2759</v>
      </c>
      <c r="K46" t="s">
        <v>2760</v>
      </c>
      <c r="L46" t="s">
        <v>2471</v>
      </c>
      <c r="M46" t="s">
        <v>2761</v>
      </c>
      <c r="N46" t="s">
        <v>2762</v>
      </c>
      <c r="O46" t="s">
        <v>1959</v>
      </c>
      <c r="P46" t="s">
        <v>2763</v>
      </c>
      <c r="Q46" t="s">
        <v>206</v>
      </c>
    </row>
    <row r="47" spans="1:17">
      <c r="A47">
        <v>8010046</v>
      </c>
      <c r="B47" t="s">
        <v>22</v>
      </c>
      <c r="C47" t="s">
        <v>2474</v>
      </c>
      <c r="D47" t="s">
        <v>2475</v>
      </c>
      <c r="E47" t="s">
        <v>1958</v>
      </c>
      <c r="F47" s="605" t="s">
        <v>4177</v>
      </c>
      <c r="G47" t="s">
        <v>2472</v>
      </c>
      <c r="H47" t="s">
        <v>2725</v>
      </c>
      <c r="I47" t="s">
        <v>23</v>
      </c>
      <c r="J47" t="s">
        <v>2502</v>
      </c>
      <c r="K47" t="s">
        <v>2726</v>
      </c>
      <c r="L47" t="s">
        <v>2473</v>
      </c>
      <c r="M47" t="s">
        <v>2727</v>
      </c>
      <c r="N47" t="s">
        <v>2728</v>
      </c>
      <c r="O47" t="s">
        <v>1959</v>
      </c>
      <c r="P47" t="s">
        <v>54</v>
      </c>
      <c r="Q47" t="s">
        <v>2764</v>
      </c>
    </row>
    <row r="48" spans="1:17">
      <c r="A48">
        <v>8010046</v>
      </c>
      <c r="B48" t="s">
        <v>22</v>
      </c>
      <c r="C48" t="s">
        <v>2474</v>
      </c>
      <c r="D48" t="s">
        <v>2475</v>
      </c>
      <c r="E48" t="s">
        <v>1958</v>
      </c>
      <c r="F48" s="605" t="s">
        <v>4177</v>
      </c>
      <c r="G48" t="s">
        <v>2472</v>
      </c>
      <c r="H48" t="s">
        <v>2725</v>
      </c>
      <c r="I48" t="s">
        <v>23</v>
      </c>
      <c r="J48" t="s">
        <v>2502</v>
      </c>
      <c r="K48" t="s">
        <v>2726</v>
      </c>
      <c r="L48" t="s">
        <v>2473</v>
      </c>
      <c r="M48" t="s">
        <v>2727</v>
      </c>
      <c r="N48" t="s">
        <v>2728</v>
      </c>
      <c r="O48" t="s">
        <v>1959</v>
      </c>
      <c r="P48" t="s">
        <v>54</v>
      </c>
      <c r="Q48" t="s">
        <v>2764</v>
      </c>
    </row>
  </sheetData>
  <sortState xmlns:xlrd2="http://schemas.microsoft.com/office/spreadsheetml/2017/richdata2" ref="A1:Q64">
    <sortCondition ref="A1:A64"/>
  </sortState>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G89"/>
  <sheetViews>
    <sheetView view="pageBreakPreview" zoomScaleNormal="100" zoomScaleSheetLayoutView="100" workbookViewId="0">
      <selection sqref="A1:C1"/>
    </sheetView>
  </sheetViews>
  <sheetFormatPr defaultColWidth="9" defaultRowHeight="13.5"/>
  <cols>
    <col min="1" max="1" width="51" style="1677" customWidth="1"/>
    <col min="2" max="2" width="12" style="1676" customWidth="1"/>
    <col min="3" max="3" width="40.375" style="1676" customWidth="1"/>
    <col min="4" max="4" width="14" style="1677" bestFit="1" customWidth="1"/>
    <col min="5" max="5" width="15.125" style="1676" bestFit="1" customWidth="1"/>
    <col min="6" max="16384" width="9" style="1677"/>
  </cols>
  <sheetData>
    <row r="1" spans="1:7" ht="25.5" customHeight="1">
      <c r="A1" s="1766" t="s">
        <v>3267</v>
      </c>
      <c r="B1" s="1766"/>
      <c r="C1" s="1766"/>
      <c r="D1" s="1675"/>
      <c r="F1" s="1675"/>
      <c r="G1" s="1675"/>
    </row>
    <row r="2" spans="1:7" ht="14.25">
      <c r="C2" s="1678"/>
      <c r="D2" s="1679" t="s">
        <v>566</v>
      </c>
    </row>
    <row r="3" spans="1:7" ht="14.25" thickBot="1">
      <c r="B3" s="1680"/>
      <c r="C3" s="1680"/>
    </row>
    <row r="4" spans="1:7" ht="14.25" thickTop="1">
      <c r="B4" s="1681" t="s">
        <v>0</v>
      </c>
      <c r="C4" s="1682" t="s">
        <v>1</v>
      </c>
    </row>
    <row r="5" spans="1:7" ht="27.75" customHeight="1" thickBot="1">
      <c r="A5" s="1676"/>
      <c r="B5" s="88"/>
      <c r="C5" s="1683" t="str">
        <f>IFERROR(VLOOKUP(B5,医療機関データ!A1:D1600,3,),"左欄に医療機関コードを入力してください")</f>
        <v>左欄に医療機関コードを入力してください</v>
      </c>
      <c r="E5" s="1684"/>
    </row>
    <row r="6" spans="1:7" ht="14.25" thickTop="1">
      <c r="A6" s="1676"/>
      <c r="B6" s="1767"/>
      <c r="C6" s="1768"/>
    </row>
    <row r="7" spans="1:7">
      <c r="A7" s="1677" t="s">
        <v>509</v>
      </c>
    </row>
    <row r="8" spans="1:7">
      <c r="A8" s="1677" t="s">
        <v>1982</v>
      </c>
    </row>
    <row r="11" spans="1:7" ht="18.75" customHeight="1" thickBot="1">
      <c r="A11" s="1685"/>
      <c r="B11" s="81" t="s">
        <v>15</v>
      </c>
      <c r="C11" s="1686" t="s">
        <v>16</v>
      </c>
      <c r="D11" s="1687" t="s">
        <v>568</v>
      </c>
      <c r="F11" s="1688"/>
    </row>
    <row r="12" spans="1:7" ht="18.75" customHeight="1" thickBot="1">
      <c r="A12" s="1689" t="s">
        <v>510</v>
      </c>
      <c r="B12" s="80" t="s">
        <v>17</v>
      </c>
      <c r="C12" s="602" t="str">
        <f>HYPERLINK("#表紙!B4","表紙")</f>
        <v>表紙</v>
      </c>
      <c r="D12" s="1539"/>
      <c r="F12" s="1688"/>
    </row>
    <row r="13" spans="1:7" ht="18.75" customHeight="1" thickBot="1">
      <c r="A13" s="1690"/>
      <c r="B13" s="1691"/>
      <c r="C13" s="1691"/>
      <c r="D13" s="1744"/>
      <c r="E13" s="1693"/>
      <c r="F13" s="1688"/>
    </row>
    <row r="14" spans="1:7" ht="18.75" customHeight="1" thickBot="1">
      <c r="A14" s="1689" t="s">
        <v>511</v>
      </c>
      <c r="B14" s="81" t="s">
        <v>17</v>
      </c>
      <c r="C14" s="82" t="str">
        <f>HYPERLINK("#届出の確認!A2","施設基準の届出の確認について")</f>
        <v>施設基準の届出の確認について</v>
      </c>
      <c r="D14" s="1539"/>
      <c r="F14" s="1688"/>
    </row>
    <row r="15" spans="1:7" ht="18.75" customHeight="1">
      <c r="A15" s="1694"/>
      <c r="B15" s="1691"/>
      <c r="C15" s="1691"/>
      <c r="D15" s="1745"/>
      <c r="F15" s="1688"/>
    </row>
    <row r="16" spans="1:7" ht="18.75" customHeight="1" thickBot="1">
      <c r="A16" s="1695" t="s">
        <v>533</v>
      </c>
      <c r="B16" s="1691"/>
      <c r="C16" s="1691"/>
      <c r="D16" s="1746" t="s">
        <v>567</v>
      </c>
      <c r="F16" s="1688"/>
    </row>
    <row r="17" spans="1:6" ht="27.75" thickBot="1">
      <c r="A17" s="1696" t="s">
        <v>565</v>
      </c>
      <c r="B17" s="1697" t="s">
        <v>563</v>
      </c>
      <c r="C17" s="1698" t="str">
        <f>HYPERLINK("#'別紙様式１－１'!B1","別紙様式１－１①②")</f>
        <v>別紙様式１－１①②</v>
      </c>
      <c r="D17" s="1539"/>
      <c r="F17" s="1688"/>
    </row>
    <row r="18" spans="1:6" ht="18.75" customHeight="1" thickBot="1">
      <c r="A18" s="1699" t="s">
        <v>536</v>
      </c>
      <c r="B18" s="1700" t="s">
        <v>18</v>
      </c>
      <c r="C18" s="1701" t="str">
        <f>HYPERLINK("#'別紙様式１－２'!A1","別紙様式１－２")</f>
        <v>別紙様式１－２</v>
      </c>
      <c r="D18" s="1539"/>
      <c r="F18" s="1688"/>
    </row>
    <row r="19" spans="1:6" ht="18.75" customHeight="1" thickBot="1">
      <c r="A19" s="1702" t="s">
        <v>537</v>
      </c>
      <c r="B19" s="1703" t="s">
        <v>563</v>
      </c>
      <c r="C19" s="85" t="str">
        <f>HYPERLINK("#'別紙様式１－３'!A2","別紙様式１－３")</f>
        <v>別紙様式１－３</v>
      </c>
      <c r="D19" s="1539"/>
      <c r="F19" s="1688"/>
    </row>
    <row r="20" spans="1:6" ht="18.75" customHeight="1">
      <c r="A20" s="1704"/>
      <c r="B20" s="1705"/>
      <c r="C20" s="1706" t="str">
        <f>HYPERLINK("#記載上の注意!B2","記載上の注意")</f>
        <v>記載上の注意</v>
      </c>
      <c r="D20" s="1747"/>
      <c r="F20" s="1688"/>
    </row>
    <row r="21" spans="1:6" ht="18.75" customHeight="1">
      <c r="A21" s="1692"/>
      <c r="B21" s="1707"/>
      <c r="C21" s="1691"/>
      <c r="D21" s="1745"/>
      <c r="F21" s="1688"/>
    </row>
    <row r="22" spans="1:6" ht="17.25" customHeight="1" thickBot="1">
      <c r="A22" s="1708" t="s">
        <v>2</v>
      </c>
      <c r="B22" s="1691"/>
      <c r="C22" s="1709"/>
      <c r="D22" s="1748" t="s">
        <v>567</v>
      </c>
    </row>
    <row r="23" spans="1:6" ht="17.25" customHeight="1" thickBot="1">
      <c r="A23" s="1710" t="s">
        <v>538</v>
      </c>
      <c r="B23" s="84" t="str">
        <f>IFERROR(VLOOKUP(B5,総合入院体制加算データ!A:G,6,FALSE),"×")</f>
        <v>×</v>
      </c>
      <c r="C23" s="1769" t="str">
        <f>HYPERLINK("#基本診療料1!A2","基本診療料１")</f>
        <v>基本診療料１</v>
      </c>
      <c r="D23" s="1539"/>
    </row>
    <row r="24" spans="1:6" ht="17.25" customHeight="1" thickBot="1">
      <c r="A24" s="1711" t="s">
        <v>539</v>
      </c>
      <c r="B24" s="84" t="str">
        <f>IFERROR(VLOOKUP(B5,療養病棟環境改善加算データ!A:G,6,FALSE),"×")</f>
        <v>×</v>
      </c>
      <c r="C24" s="1770"/>
      <c r="D24" s="1539"/>
    </row>
    <row r="25" spans="1:6" ht="26.25" customHeight="1" thickBot="1">
      <c r="A25" s="1712" t="s">
        <v>1933</v>
      </c>
      <c r="B25" s="84" t="str">
        <f>IFERROR(VLOOKUP(B5,地域包括ケア病棟入院料データ!A:G,6,FALSE),"×")</f>
        <v>×</v>
      </c>
      <c r="C25" s="1770"/>
      <c r="D25" s="1539"/>
    </row>
    <row r="26" spans="1:6" ht="17.25" customHeight="1" thickBot="1">
      <c r="A26" s="1711" t="s">
        <v>540</v>
      </c>
      <c r="B26" s="84" t="str">
        <f>IFERROR(VLOOKUP(B5,療養病棟入院基本料データ!A:G,6,FALSE),"×")</f>
        <v>×</v>
      </c>
      <c r="C26" s="1713" t="str">
        <f>HYPERLINK("#基本診療料２様式５の７!A3","様式５の７")</f>
        <v>様式５の７</v>
      </c>
      <c r="D26" s="1539"/>
    </row>
    <row r="27" spans="1:6" ht="17.25" customHeight="1" thickBot="1">
      <c r="A27" s="1711" t="s">
        <v>541</v>
      </c>
      <c r="B27" s="1714" t="str">
        <f>IF(B23="〇","〇","×")</f>
        <v>×</v>
      </c>
      <c r="C27" s="1713" t="str">
        <f>HYPERLINK("#基本診療料３様式13の２!B2","様式１３の２")</f>
        <v>様式１３の２</v>
      </c>
      <c r="D27" s="1539"/>
    </row>
    <row r="28" spans="1:6" ht="17.25" customHeight="1" thickBot="1">
      <c r="A28" s="1711" t="s">
        <v>542</v>
      </c>
      <c r="B28" s="1714" t="str">
        <f>IFERROR(VLOOKUP(B5,急性期充実体制加算データ!A:F,6,FALSE),"×")</f>
        <v>×</v>
      </c>
      <c r="C28" s="1713" t="str">
        <f>HYPERLINK("#基本診療料４様式14!E1","様式１４")</f>
        <v>様式１４</v>
      </c>
      <c r="D28" s="1539"/>
    </row>
    <row r="29" spans="1:6" ht="17.25" customHeight="1" thickBot="1">
      <c r="A29" s="1711" t="s">
        <v>543</v>
      </c>
      <c r="B29" s="1714" t="s">
        <v>563</v>
      </c>
      <c r="C29" s="1713" t="str">
        <f>HYPERLINK("#基本診療料５様式13の3!C1","様式13の３")</f>
        <v>様式13の３</v>
      </c>
      <c r="D29" s="1539"/>
    </row>
    <row r="30" spans="1:6" ht="17.25" customHeight="1" thickBot="1">
      <c r="A30" s="1711" t="s">
        <v>544</v>
      </c>
      <c r="B30" s="1714" t="s">
        <v>563</v>
      </c>
      <c r="C30" s="1713" t="str">
        <f>HYPERLINK("#基本診療料６様式13の４!A2","様式13の４")</f>
        <v>様式13の４</v>
      </c>
      <c r="D30" s="1539"/>
    </row>
    <row r="31" spans="1:6" ht="17.25" customHeight="1" thickBot="1">
      <c r="A31" s="1711" t="s">
        <v>545</v>
      </c>
      <c r="B31" s="1714" t="str">
        <f>IFERROR(VLOOKUP(B5,褥瘡ハイリスク患者ケア加算データ!A:G,6,FALSE),"×")</f>
        <v>×</v>
      </c>
      <c r="C31" s="1713" t="str">
        <f>HYPERLINK("#基本診療料７様式37の２!F1","様式37の２")</f>
        <v>様式37の２</v>
      </c>
      <c r="D31" s="1539"/>
    </row>
    <row r="32" spans="1:6" ht="27.75" thickBot="1">
      <c r="A32" s="1712" t="s">
        <v>546</v>
      </c>
      <c r="B32" s="1714" t="str">
        <f>IFERROR(VLOOKUP(B5,回復期リハ等データ!A:G,6,FALSE),"×")</f>
        <v>×</v>
      </c>
      <c r="C32" s="1713" t="str">
        <f>HYPERLINK("#基本診療料８様式49の４!D2","様式49の４")</f>
        <v>様式49の４</v>
      </c>
      <c r="D32" s="1539"/>
    </row>
    <row r="33" spans="1:5" ht="41.25" thickBot="1">
      <c r="A33" s="1712" t="s">
        <v>547</v>
      </c>
      <c r="B33" s="1714" t="str">
        <f>IFERROR(VLOOKUP(B5,回復期リハ等データ!A:G,6,FALSE),"×")</f>
        <v>×</v>
      </c>
      <c r="C33" s="1713" t="str">
        <f>HYPERLINK("#基本診療料９別紙様式45!C2","様式45")</f>
        <v>様式45</v>
      </c>
      <c r="D33" s="1539"/>
    </row>
    <row r="34" spans="1:5" ht="17.25" customHeight="1" thickBot="1">
      <c r="A34" s="1711" t="s">
        <v>548</v>
      </c>
      <c r="B34" s="1714" t="str">
        <f>IFERROR(VLOOKUP(B5,緩和ケア病棟入院料データ!A:H,6,FALSE),"×")</f>
        <v>×</v>
      </c>
      <c r="C34" s="1713" t="str">
        <f>HYPERLINK("#基本診療料10様式52の２!B1","様式52の２")</f>
        <v>様式52の２</v>
      </c>
      <c r="D34" s="1539"/>
    </row>
    <row r="35" spans="1:5" ht="17.25" customHeight="1" thickBot="1">
      <c r="A35" s="1711" t="s">
        <v>549</v>
      </c>
      <c r="B35" s="1714" t="str">
        <f>IFERROR(VLOOKUP(B5,精神科救急合併症入院料データ!A:H,6,FALSE),"×")</f>
        <v>×</v>
      </c>
      <c r="C35" s="1701" t="str">
        <f>HYPERLINK("#別紙様式１８!A4","別紙様式18")</f>
        <v>別紙様式18</v>
      </c>
      <c r="D35" s="1539"/>
    </row>
    <row r="36" spans="1:5" ht="17.25" customHeight="1" thickBot="1">
      <c r="A36" s="1711" t="s">
        <v>550</v>
      </c>
      <c r="B36" s="1714" t="str">
        <f>IFERROR(VLOOKUP(B5,精神科救急急性期医療入院料データ!A1:G1600,6,FALSE),"×")</f>
        <v>×</v>
      </c>
      <c r="C36" s="1701" t="str">
        <f>HYPERLINK("#別紙様式１９!B2","別紙様式19")</f>
        <v>別紙様式19</v>
      </c>
      <c r="D36" s="1539"/>
    </row>
    <row r="37" spans="1:5" ht="27.75" thickBot="1">
      <c r="A37" s="1712" t="s">
        <v>551</v>
      </c>
      <c r="B37" s="1714" t="str">
        <f>IFERROR(VLOOKUP(B5,精神科救急等データ!A1:H1600,6,FALSE),"×")</f>
        <v>×</v>
      </c>
      <c r="C37" s="1701" t="str">
        <f>HYPERLINK("#'別紙様式２０（精神科救急・精神科合併症）'!A6","別紙様式20")</f>
        <v>別紙様式20</v>
      </c>
      <c r="D37" s="1539"/>
    </row>
    <row r="38" spans="1:5" ht="17.25" customHeight="1" thickBot="1">
      <c r="A38" s="1771" t="s">
        <v>552</v>
      </c>
      <c r="B38" s="1714" t="str">
        <f>IFERROR(VLOOKUP(B5,地域医療体制確保加算データ!A1:G1600,6,FALSE),"×")</f>
        <v>×</v>
      </c>
      <c r="C38" s="1701" t="str">
        <f>HYPERLINK("#'17-1別紙様式17の1(地域医療体制確保加算)'!A4","別紙様式17の１")</f>
        <v>別紙様式17の１</v>
      </c>
      <c r="D38" s="1749"/>
    </row>
    <row r="39" spans="1:5" ht="17.25" customHeight="1" thickBot="1">
      <c r="A39" s="1772"/>
      <c r="B39" s="1715"/>
      <c r="C39" s="1701" t="str">
        <f>HYPERLINK("#'別紙様式17－1別表'!B2","別紙様式17の１別表")</f>
        <v>別紙様式17の１別表</v>
      </c>
      <c r="D39" s="1750"/>
    </row>
    <row r="40" spans="1:5" ht="27.75" thickBot="1">
      <c r="A40" s="1712" t="s">
        <v>564</v>
      </c>
      <c r="B40" s="1714" t="str">
        <f>IFERROR(VLOOKUP(B5,地域医療体制確保加算データ!A1:G1600,6,FALSE),"×")</f>
        <v>×</v>
      </c>
      <c r="C40" s="1713" t="str">
        <f>HYPERLINK("#'別紙様式17-2'!E2","別紙様式17の２")</f>
        <v>別紙様式17の２</v>
      </c>
      <c r="D40" s="1539"/>
    </row>
    <row r="41" spans="1:5" ht="17.25" customHeight="1" thickBot="1">
      <c r="A41" s="1711" t="s">
        <v>553</v>
      </c>
      <c r="B41" s="1714" t="str">
        <f>IFERROR(VLOOKUP(B5,地域歯科診療支援病院歯科初診料データ!A1:G1600,6,FALSE),"×")</f>
        <v>×</v>
      </c>
      <c r="C41" s="1713" t="str">
        <f>HYPERLINK("#基本診療料13様式３!B2","様式３")</f>
        <v>様式３</v>
      </c>
      <c r="D41" s="1539"/>
    </row>
    <row r="42" spans="1:5" ht="17.25" customHeight="1" thickBot="1">
      <c r="A42" s="1711" t="s">
        <v>554</v>
      </c>
      <c r="B42" s="1714" t="str">
        <f>IFERROR(VLOOKUP(B5,早期栄養介入管理加算データ!A1:I1600,6,FALSE),"×")</f>
        <v>×</v>
      </c>
      <c r="C42" s="1713" t="str">
        <f>HYPERLINK("#別紙様式21!E2","別紙様式21")</f>
        <v>別紙様式21</v>
      </c>
      <c r="D42" s="1539"/>
    </row>
    <row r="43" spans="1:5" ht="17.25" customHeight="1" thickBot="1">
      <c r="A43" s="1711" t="s">
        <v>555</v>
      </c>
      <c r="B43" s="1714" t="str">
        <f>IFERROR(VLOOKUP(B5,'情報通信機器を用いた診療 (データ)'!A1:L1600,6,FALSE),"×")</f>
        <v>×</v>
      </c>
      <c r="C43" s="1713" t="str">
        <f>HYPERLINK("#情報通信機器を用いた診療!A4","別紙様式23")</f>
        <v>別紙様式23</v>
      </c>
      <c r="D43" s="1539"/>
    </row>
    <row r="44" spans="1:5" ht="17.25" customHeight="1" thickBot="1">
      <c r="A44" s="1711" t="s">
        <v>556</v>
      </c>
      <c r="B44" s="1714" t="str">
        <f>IFERROR(VLOOKUP(B5,診療録管理体制加算データ!A1:H1600,6,FALSE),"×")</f>
        <v>×</v>
      </c>
      <c r="C44" s="1713" t="str">
        <f>HYPERLINK("#基本診療料14様式17の２!D3","様式17の２")</f>
        <v>様式17の２</v>
      </c>
      <c r="D44" s="1539"/>
    </row>
    <row r="45" spans="1:5" ht="17.25" customHeight="1" thickBot="1">
      <c r="A45" s="1716" t="s">
        <v>557</v>
      </c>
      <c r="B45" s="1714" t="str">
        <f>IFERROR(VLOOKUP(B5,精神科救急医療体制加算データ!A1:H1600,6,FALSE),"×")</f>
        <v>×</v>
      </c>
      <c r="C45" s="1713" t="str">
        <f>HYPERLINK("#別紙様式24!E2","別紙様式24")</f>
        <v>別紙様式24</v>
      </c>
      <c r="D45" s="1539"/>
    </row>
    <row r="46" spans="1:5" ht="17.25" customHeight="1">
      <c r="A46" s="1690"/>
      <c r="B46" s="1691"/>
      <c r="C46" s="1717"/>
      <c r="D46" s="1751"/>
      <c r="E46" s="1693"/>
    </row>
    <row r="47" spans="1:5" ht="15.75" customHeight="1" thickBot="1">
      <c r="A47" s="1708" t="s">
        <v>5</v>
      </c>
      <c r="B47" s="1691"/>
      <c r="C47" s="1718"/>
      <c r="D47" s="1748" t="s">
        <v>567</v>
      </c>
      <c r="E47" s="1719"/>
    </row>
    <row r="48" spans="1:5" ht="19.5" customHeight="1" thickBot="1">
      <c r="A48" s="1720" t="s">
        <v>3</v>
      </c>
      <c r="B48" s="84" t="str">
        <f>IFERROR(VLOOKUP(B5,'糖尿病透析予防指導管理料 (データ)'!A:M,6,FALSE),"×")</f>
        <v>×</v>
      </c>
      <c r="C48" s="1291" t="str">
        <f>HYPERLINK("#糖尿病透析予防指導管理料!A3","様式５の７")</f>
        <v>様式５の７</v>
      </c>
      <c r="D48" s="1539"/>
    </row>
    <row r="49" spans="1:6" ht="19.5" customHeight="1" thickBot="1">
      <c r="A49" s="1721" t="s">
        <v>4</v>
      </c>
      <c r="B49" s="84" t="str">
        <f>IFERROR(VLOOKUP(B5,'ニコチン依存症管理料 (データ)'!A:F,6,FALSE),"×")</f>
        <v>×</v>
      </c>
      <c r="C49" s="815" t="str">
        <f>HYPERLINK("#ニコチン依存症管理料!B4","様式８の２")</f>
        <v>様式８の２</v>
      </c>
      <c r="D49" s="1539"/>
    </row>
    <row r="50" spans="1:6" ht="19.5" customHeight="1" thickBot="1">
      <c r="A50" s="1721" t="s">
        <v>6</v>
      </c>
      <c r="B50" s="84" t="str">
        <f>IFERROR(VLOOKUP(B5,'在宅患者訪問褥瘡管理指導料 (データ)'!A:F,6,FALSE),"×")</f>
        <v>×</v>
      </c>
      <c r="C50" s="815" t="str">
        <f>HYPERLINK("#在宅患者訪問褥瘡管理指導料!A2","様式20の８")</f>
        <v>様式20の８</v>
      </c>
      <c r="D50" s="1539"/>
    </row>
    <row r="51" spans="1:6" ht="19.5" customHeight="1" thickBot="1">
      <c r="A51" s="1771" t="s">
        <v>558</v>
      </c>
      <c r="B51" s="84" t="str">
        <f>IFERROR(VLOOKUP(B5,在宅療養支援病院データ!A:G,6,FALSE),"×")</f>
        <v>×</v>
      </c>
      <c r="C51" s="1540" t="str">
        <f>HYPERLINK("#特掲３様式11の３!E1","様式11の３")</f>
        <v>様式11の３</v>
      </c>
      <c r="D51" s="1752"/>
    </row>
    <row r="52" spans="1:6" ht="20.25" customHeight="1">
      <c r="A52" s="1773"/>
      <c r="B52" s="599" t="str">
        <f>IF(IFERROR(VLOOKUP(B5,在宅療養支援病院データ!A1:G1600,5,FALSE),"×")="別添１の「第14の２」の１の(２)に規定する在宅療養支援病院","○","×")</f>
        <v>×</v>
      </c>
      <c r="C52" s="1776" t="str">
        <f>HYPERLINK("#様式11の4!E1","様式11の４")</f>
        <v>様式11の４</v>
      </c>
      <c r="D52" s="1763"/>
      <c r="F52" s="1676"/>
    </row>
    <row r="53" spans="1:6" ht="42" customHeight="1" thickBot="1">
      <c r="A53" s="1773"/>
      <c r="B53" s="1640" t="str">
        <f>IFERROR(VLOOKUP(B5,在宅療養支援病院データ!A1:G1600,5,FALSE),"")</f>
        <v/>
      </c>
      <c r="C53" s="1777"/>
      <c r="D53" s="1765"/>
    </row>
    <row r="54" spans="1:6" ht="21.75" customHeight="1">
      <c r="A54" s="1773"/>
      <c r="B54" s="599" t="str">
        <f>IFERROR(VLOOKUP(B5,在宅療養実績加算データ!A1:G1600,6,FALSE),"×")</f>
        <v>×</v>
      </c>
      <c r="C54" s="1776" t="str">
        <f>HYPERLINK("#特掲11の5!A3","様式11の５")</f>
        <v>様式11の５</v>
      </c>
      <c r="D54" s="1763"/>
    </row>
    <row r="55" spans="1:6" ht="54.75" customHeight="1" thickBot="1">
      <c r="A55" s="1772"/>
      <c r="B55" s="1640" t="str">
        <f>IFERROR(VLOOKUP(B5,在宅療養実績加算データ!A1:G1600,5,FALSE),"")</f>
        <v/>
      </c>
      <c r="C55" s="1777"/>
      <c r="D55" s="1765"/>
    </row>
    <row r="56" spans="1:6" ht="19.5" customHeight="1" thickBot="1">
      <c r="A56" s="1722" t="s">
        <v>559</v>
      </c>
      <c r="B56" s="601" t="str">
        <f>IFERROR(VLOOKUP(B5,在宅療養後方支援病院データ!A1:G1600,6,FALSE),"×")</f>
        <v>×</v>
      </c>
      <c r="C56" s="1541" t="str">
        <f>HYPERLINK("#特掲４様式20の5!F2","様式20の５")</f>
        <v>様式20の５</v>
      </c>
      <c r="D56" s="1539"/>
    </row>
    <row r="57" spans="1:6" ht="19.5" customHeight="1" thickBot="1">
      <c r="A57" s="1722" t="s">
        <v>560</v>
      </c>
      <c r="B57" s="601" t="str">
        <f>IFERROR(VLOOKUP(B7,在宅療養支援病院データ!A1:G1600,6,FALSE),"×")</f>
        <v>×</v>
      </c>
      <c r="C57" s="1541" t="str">
        <f>HYPERLINK("#特掲6様式26の３!F1","様式26の３")</f>
        <v>様式26の３</v>
      </c>
      <c r="D57" s="1539"/>
      <c r="F57" s="1676"/>
    </row>
    <row r="58" spans="1:6" ht="19.5" customHeight="1" thickBot="1">
      <c r="A58" s="1722" t="s">
        <v>561</v>
      </c>
      <c r="B58" s="601" t="str">
        <f>IFERROR(VLOOKUP(B5,摂食嚥下機能回復体制加算データ!A1:G1600,6,FALSE),"×")</f>
        <v>×</v>
      </c>
      <c r="C58" s="1541" t="str">
        <f>HYPERLINK("#別紙様式16!G1","別紙様式16")</f>
        <v>別紙様式16</v>
      </c>
      <c r="D58" s="1539"/>
    </row>
    <row r="59" spans="1:6" ht="19.5" customHeight="1" thickBot="1">
      <c r="A59" s="1721" t="s">
        <v>370</v>
      </c>
      <c r="B59" s="84" t="str">
        <f>IFERROR(VLOOKUP(B5,'脳血管リハビリテーション料 (データ)'!A1:G1600,6,FALSE),"×")</f>
        <v>×</v>
      </c>
      <c r="C59" s="815" t="str">
        <f>HYPERLINK("#脳血管リハビリテーション料!A2","別紙様式22")</f>
        <v>別紙様式22</v>
      </c>
      <c r="D59" s="1539"/>
    </row>
    <row r="60" spans="1:6" ht="19.5" customHeight="1" thickBot="1">
      <c r="A60" s="1723" t="s">
        <v>7</v>
      </c>
      <c r="B60" s="126" t="str">
        <f>IFERROR(VLOOKUP(B5,'運動器リハビリテーション料 （データ）'!A1:G1600,6,FALSE),"×")</f>
        <v>×</v>
      </c>
      <c r="C60" s="1540" t="str">
        <f>HYPERLINK("#運動器リハビリテーション料!D2","別紙様式22")</f>
        <v>別紙様式22</v>
      </c>
      <c r="D60" s="1753"/>
    </row>
    <row r="61" spans="1:6" ht="19.5" customHeight="1" thickBot="1">
      <c r="A61" s="1721" t="s">
        <v>3272</v>
      </c>
      <c r="B61" s="599" t="str">
        <f>IFERROR(VLOOKUP(B5,'生殖補助医療管理料 (データ)'!A:G,6,FALSE),"×")</f>
        <v>×</v>
      </c>
      <c r="C61" s="815" t="str">
        <f>HYPERLINK("#生殖補助医療管理料!A2","様式5の12の2")</f>
        <v>様式5の12の2</v>
      </c>
      <c r="D61" s="816"/>
    </row>
    <row r="62" spans="1:6" ht="19.5" customHeight="1" thickBot="1">
      <c r="A62" s="1721" t="s">
        <v>3273</v>
      </c>
      <c r="B62" s="599" t="str">
        <f>IFERROR(VLOOKUP(B5,'精巣内精子採取術 (データ)'!A:G,6,FALSE),"×")</f>
        <v>×</v>
      </c>
      <c r="C62" s="815" t="str">
        <f>HYPERLINK("#精巣内精子採取術!A2","様式87の42の2")</f>
        <v>様式87の42の2</v>
      </c>
      <c r="D62" s="816"/>
    </row>
    <row r="63" spans="1:6" ht="19.5" customHeight="1" thickBot="1">
      <c r="A63" s="1725" t="s">
        <v>3148</v>
      </c>
      <c r="B63" s="610" t="str">
        <f>IFERROR(VLOOKUP(B5,がんゲノムプロファイリング検査データ!A:F,6,FALSE),"×")</f>
        <v>×</v>
      </c>
      <c r="C63" s="1542" t="str">
        <f>HYPERLINK("#特掲･23の４の２!F1","様式23の４の２")</f>
        <v>様式23の４の２</v>
      </c>
      <c r="D63" s="1539"/>
    </row>
    <row r="64" spans="1:6" ht="19.5" customHeight="1">
      <c r="A64" s="1692"/>
      <c r="B64" s="1707"/>
      <c r="C64" s="1726"/>
      <c r="D64" s="1744"/>
    </row>
    <row r="65" spans="1:5" ht="15.75" customHeight="1" thickBot="1">
      <c r="A65" s="1708" t="s">
        <v>8</v>
      </c>
      <c r="B65" s="1691"/>
      <c r="C65" s="1718"/>
      <c r="D65" s="1748" t="s">
        <v>567</v>
      </c>
      <c r="E65" s="1719"/>
    </row>
    <row r="66" spans="1:5" ht="32.25" customHeight="1" thickBot="1">
      <c r="A66" s="1727" t="s">
        <v>534</v>
      </c>
      <c r="B66" s="1697" t="str">
        <f>IFERROR(VLOOKUP(B5,特別の療養環境入院データ!A1:F1600,3,FALSE),"×")</f>
        <v>×</v>
      </c>
      <c r="C66" s="1728" t="str">
        <f>HYPERLINK("#'別紙様式４－１'!C1","別紙様式４－１")</f>
        <v>別紙様式４－１</v>
      </c>
      <c r="D66" s="1539"/>
    </row>
    <row r="67" spans="1:5" ht="32.25" customHeight="1" thickBot="1">
      <c r="A67" s="1729" t="s">
        <v>535</v>
      </c>
      <c r="B67" s="599" t="str">
        <f>IFERROR(VLOOKUP(B6,特別の療養環境入院データ!A1:C1600,3,FALSE),"×")</f>
        <v>×</v>
      </c>
      <c r="C67" s="1730" t="str">
        <f>HYPERLINK("#'別紙様式４－２'!C1","別紙様式４－２")</f>
        <v>別紙様式４－２</v>
      </c>
      <c r="D67" s="1539"/>
    </row>
    <row r="68" spans="1:5" ht="32.25" customHeight="1" thickBot="1">
      <c r="A68" s="1778" t="s">
        <v>1981</v>
      </c>
      <c r="B68" s="1780" t="str">
        <f>IFERROR(VLOOKUP(B5,初診等の保険外併用療養費データ!A1:E1600,3,FALSE),"×")</f>
        <v>×</v>
      </c>
      <c r="C68" s="815" t="str">
        <f>HYPERLINK("#'★別紙様式６（１枚目）'!D1","別紙様式６（１枚目）")</f>
        <v>別紙様式６（１枚目）</v>
      </c>
      <c r="D68" s="1539"/>
    </row>
    <row r="69" spans="1:5" ht="32.25" customHeight="1" thickBot="1">
      <c r="A69" s="1779"/>
      <c r="B69" s="1781"/>
      <c r="C69" s="815" t="str">
        <f>HYPERLINK("#'★別紙様式６（２枚目）'!F2","別紙様式６（２枚目）")</f>
        <v>別紙様式６（２枚目）</v>
      </c>
      <c r="D69" s="1539"/>
    </row>
    <row r="70" spans="1:5" ht="32.25" customHeight="1" thickBot="1">
      <c r="A70" s="1731" t="s">
        <v>9</v>
      </c>
      <c r="B70" s="599" t="str">
        <f>IFERROR(VLOOKUP(B5,'予約に基づく診察等の保険外併用療養費届出 (データ)'!A1:D1600,3,FALSE),"×")</f>
        <v>×</v>
      </c>
      <c r="C70" s="1291" t="str">
        <f>HYPERLINK("#予約に基づく診察等の保険外併用療養費届出!A2","別紙様式３")</f>
        <v>別紙様式３</v>
      </c>
      <c r="D70" s="1539"/>
    </row>
    <row r="71" spans="1:5" s="1733" customFormat="1" ht="32.25" customHeight="1" thickBot="1">
      <c r="A71" s="1731" t="s">
        <v>562</v>
      </c>
      <c r="B71" s="599" t="str">
        <f>IFERROR(VLOOKUP(B5,'180日を超える入院に関する事項データ'!A1:F1600,3,FALSE),"×")</f>
        <v>×</v>
      </c>
      <c r="C71" s="1291" t="str">
        <f>HYPERLINK("#別紙様式８!C1","別紙様式８")</f>
        <v>別紙様式８</v>
      </c>
      <c r="D71" s="1539"/>
      <c r="E71" s="1732"/>
    </row>
    <row r="72" spans="1:5" ht="32.25" customHeight="1" thickBot="1">
      <c r="A72" s="1734" t="s">
        <v>10</v>
      </c>
      <c r="B72" s="84" t="str">
        <f>IFERROR(VLOOKUP(B5,'医科点数表の規定する回数を超えて受けた診療 (データ)'!A1:E1600,3,FALSE),"×")</f>
        <v>×</v>
      </c>
      <c r="C72" s="815" t="str">
        <f>HYPERLINK("#医科点数表の規定する回数を超えて受けた診療!B4","別紙様式１３")</f>
        <v>別紙様式１３</v>
      </c>
      <c r="D72" s="1539"/>
    </row>
    <row r="73" spans="1:5" ht="32.25" customHeight="1" thickBot="1">
      <c r="A73" s="1734" t="s">
        <v>11</v>
      </c>
      <c r="B73" s="84" t="s">
        <v>18</v>
      </c>
      <c r="C73" s="1641" t="str">
        <f>HYPERLINK("#多焦点眼内レンズ!A3","別紙様式15")</f>
        <v>別紙様式15</v>
      </c>
      <c r="D73" s="1539"/>
    </row>
    <row r="74" spans="1:5" ht="32.25" customHeight="1" thickBot="1">
      <c r="A74" s="1721" t="s">
        <v>12</v>
      </c>
      <c r="B74" s="86" t="s">
        <v>18</v>
      </c>
      <c r="C74" s="83" t="str">
        <f>HYPERLINK("#医薬品の治験!B4","別紙様式６")</f>
        <v>別紙様式６</v>
      </c>
      <c r="D74" s="1539"/>
    </row>
    <row r="75" spans="1:5" ht="32.25" customHeight="1" thickBot="1">
      <c r="A75" s="1721" t="s">
        <v>13</v>
      </c>
      <c r="B75" s="86" t="s">
        <v>18</v>
      </c>
      <c r="C75" s="83" t="str">
        <f>HYPERLINK("#医療機器の治験!B4","別紙様式８")</f>
        <v>別紙様式８</v>
      </c>
      <c r="D75" s="1539"/>
    </row>
    <row r="76" spans="1:5" ht="32.25" customHeight="1" thickBot="1">
      <c r="A76" s="1725" t="s">
        <v>14</v>
      </c>
      <c r="B76" s="87" t="s">
        <v>18</v>
      </c>
      <c r="C76" s="85" t="str">
        <f>HYPERLINK("#再生医療等製品の治験!B4","別紙様式15")</f>
        <v>別紙様式15</v>
      </c>
      <c r="D76" s="1539"/>
    </row>
    <row r="77" spans="1:5" ht="19.5" customHeight="1">
      <c r="A77" s="1692"/>
      <c r="B77" s="1707"/>
      <c r="C77" s="1707"/>
      <c r="D77" s="1744"/>
    </row>
    <row r="78" spans="1:5" ht="15.75" customHeight="1" thickBot="1">
      <c r="A78" s="1708" t="s">
        <v>4439</v>
      </c>
      <c r="B78" s="1691"/>
      <c r="C78" s="1709"/>
      <c r="D78" s="1748" t="s">
        <v>567</v>
      </c>
      <c r="E78" s="1719"/>
    </row>
    <row r="79" spans="1:5" ht="23.25" customHeight="1" thickBot="1">
      <c r="A79" s="1727" t="s">
        <v>4440</v>
      </c>
      <c r="B79" s="1774" t="str">
        <f>IFERROR(VLOOKUP(B5,'看護職員処遇改善（データ）'!A:F,6,FALSE),"×")</f>
        <v>×</v>
      </c>
      <c r="C79" s="1735" t="str">
        <f>HYPERLINK("#看護職員処遇改善.計画書!B4","様式２")</f>
        <v>様式２</v>
      </c>
      <c r="D79" s="1539"/>
    </row>
    <row r="80" spans="1:5" ht="23.25" customHeight="1" thickBot="1">
      <c r="A80" s="1736" t="s">
        <v>4441</v>
      </c>
      <c r="B80" s="1775"/>
      <c r="C80" s="1737" t="str">
        <f>HYPERLINK("#看護職員処遇改善.実施報告書!A3","様式３")</f>
        <v>様式３</v>
      </c>
      <c r="D80" s="1539"/>
    </row>
    <row r="81" spans="1:7" ht="14.25" thickBot="1">
      <c r="B81" s="1705"/>
    </row>
    <row r="82" spans="1:7" ht="14.25" thickBot="1">
      <c r="A82" s="1677" t="s">
        <v>1979</v>
      </c>
      <c r="C82" s="1724" t="s">
        <v>532</v>
      </c>
    </row>
    <row r="83" spans="1:7">
      <c r="A83" s="1677" t="s">
        <v>1978</v>
      </c>
      <c r="C83" s="1763"/>
    </row>
    <row r="84" spans="1:7" s="1676" customFormat="1" ht="18.75" customHeight="1">
      <c r="A84" s="1677" t="s">
        <v>19</v>
      </c>
      <c r="C84" s="1764"/>
      <c r="D84" s="1677"/>
      <c r="F84" s="1677"/>
      <c r="G84" s="1677"/>
    </row>
    <row r="85" spans="1:7" s="1676" customFormat="1" ht="18.75" customHeight="1">
      <c r="A85" s="1677" t="s">
        <v>20</v>
      </c>
      <c r="C85" s="1764"/>
      <c r="D85" s="1677"/>
      <c r="F85" s="1677"/>
      <c r="G85" s="1677"/>
    </row>
    <row r="86" spans="1:7" s="1676" customFormat="1" ht="18.75" customHeight="1">
      <c r="A86" s="1677" t="s">
        <v>21</v>
      </c>
      <c r="C86" s="1764"/>
      <c r="D86" s="1677"/>
      <c r="F86" s="1677"/>
      <c r="G86" s="1677"/>
    </row>
    <row r="87" spans="1:7" ht="19.5" customHeight="1" thickBot="1">
      <c r="C87" s="1765"/>
    </row>
    <row r="88" spans="1:7" ht="24" customHeight="1" thickBot="1">
      <c r="A88" s="1738" t="s">
        <v>1983</v>
      </c>
      <c r="B88" s="1739"/>
      <c r="C88" s="1740"/>
      <c r="D88" s="1688"/>
    </row>
    <row r="89" spans="1:7" ht="27.75" thickBot="1">
      <c r="A89" s="1741" t="s">
        <v>1985</v>
      </c>
      <c r="B89" s="1742" t="s">
        <v>1984</v>
      </c>
      <c r="C89" s="1743"/>
    </row>
  </sheetData>
  <sheetProtection algorithmName="SHA-512" hashValue="GnPNtS1VoufoBSIG3Lxa7NEHX/vzeKiQ7M+KueRsw6YWngc6GTzXiSbeB4EaDmNI2My8OQ09FHPyC9VpTGNVqw==" saltValue="VElQN2/Xsm6R6GB2EkDvqA==" spinCount="100000" sheet="1" objects="1" scenarios="1"/>
  <mergeCells count="13">
    <mergeCell ref="D52:D53"/>
    <mergeCell ref="D54:D55"/>
    <mergeCell ref="C52:C53"/>
    <mergeCell ref="C54:C55"/>
    <mergeCell ref="A68:A69"/>
    <mergeCell ref="B68:B69"/>
    <mergeCell ref="C83:C87"/>
    <mergeCell ref="A1:C1"/>
    <mergeCell ref="B6:C6"/>
    <mergeCell ref="C23:C25"/>
    <mergeCell ref="A38:A39"/>
    <mergeCell ref="A51:A55"/>
    <mergeCell ref="B79:B80"/>
  </mergeCells>
  <phoneticPr fontId="1"/>
  <conditionalFormatting sqref="B70:B76 B63:B68 B81 B11:B60">
    <cfRule type="cellIs" dxfId="11" priority="17" operator="equal">
      <formula>"○"</formula>
    </cfRule>
  </conditionalFormatting>
  <conditionalFormatting sqref="B59:B60 B63">
    <cfRule type="cellIs" dxfId="10" priority="13" operator="equal">
      <formula>"○"</formula>
    </cfRule>
  </conditionalFormatting>
  <conditionalFormatting sqref="B70:B71">
    <cfRule type="cellIs" dxfId="9" priority="12" operator="equal">
      <formula>"○"</formula>
    </cfRule>
  </conditionalFormatting>
  <conditionalFormatting sqref="B72:B73">
    <cfRule type="cellIs" dxfId="8" priority="11" operator="equal">
      <formula>"○"</formula>
    </cfRule>
  </conditionalFormatting>
  <conditionalFormatting sqref="B61">
    <cfRule type="cellIs" dxfId="7" priority="6" operator="equal">
      <formula>"○"</formula>
    </cfRule>
  </conditionalFormatting>
  <conditionalFormatting sqref="B61">
    <cfRule type="cellIs" dxfId="6" priority="5" operator="equal">
      <formula>"○"</formula>
    </cfRule>
  </conditionalFormatting>
  <conditionalFormatting sqref="B62">
    <cfRule type="cellIs" dxfId="5" priority="4" operator="equal">
      <formula>"○"</formula>
    </cfRule>
  </conditionalFormatting>
  <conditionalFormatting sqref="B62">
    <cfRule type="cellIs" dxfId="4" priority="3" operator="equal">
      <formula>"○"</formula>
    </cfRule>
  </conditionalFormatting>
  <conditionalFormatting sqref="B77:B78">
    <cfRule type="cellIs" dxfId="3" priority="2" operator="equal">
      <formula>"○"</formula>
    </cfRule>
  </conditionalFormatting>
  <conditionalFormatting sqref="B79">
    <cfRule type="cellIs" dxfId="2" priority="1" operator="equal">
      <formula>"○"</formula>
    </cfRule>
  </conditionalFormatting>
  <dataValidations count="1">
    <dataValidation type="list" allowBlank="1" showInputMessage="1" showErrorMessage="1" sqref="D56:D63 D14 D17:D19 D12 D40:D45 D79:D80 D23:D38 D66:D76 D48:D52 D54" xr:uid="{00000000-0002-0000-0000-000000000000}">
      <formula1>"○,×"</formula1>
    </dataValidation>
  </dataValidations>
  <pageMargins left="0.70866141732283472" right="0.70866141732283472" top="0.74803149606299213" bottom="0.74803149606299213" header="0.31496062992125984" footer="0.31496062992125984"/>
  <pageSetup paperSize="9" scale="60" orientation="portrait" r:id="rId1"/>
  <headerFooter>
    <oddHeader>&amp;R&amp;G</oddHeader>
  </headerFooter>
  <rowBreaks count="1" manualBreakCount="1">
    <brk id="63" max="3"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Q9"/>
  <sheetViews>
    <sheetView workbookViewId="0">
      <selection activeCell="A4" sqref="A4"/>
    </sheetView>
  </sheetViews>
  <sheetFormatPr defaultRowHeight="18.75"/>
  <cols>
    <col min="2" max="2" width="5.625" customWidth="1"/>
    <col min="3" max="3" width="5.25" customWidth="1"/>
    <col min="5" max="5" width="27.25" customWidth="1"/>
    <col min="6" max="6" width="9" style="605"/>
    <col min="8" max="8" width="4" customWidth="1"/>
    <col min="9" max="9" width="3.875" customWidth="1"/>
  </cols>
  <sheetData>
    <row r="1" spans="1:17">
      <c r="A1" s="600">
        <v>310196</v>
      </c>
      <c r="B1" t="s">
        <v>27</v>
      </c>
      <c r="C1" t="s">
        <v>2474</v>
      </c>
      <c r="D1" t="s">
        <v>2475</v>
      </c>
      <c r="E1" t="s">
        <v>1946</v>
      </c>
      <c r="F1" s="605" t="s">
        <v>4177</v>
      </c>
      <c r="G1" t="s">
        <v>2207</v>
      </c>
      <c r="H1" t="s">
        <v>23</v>
      </c>
      <c r="I1" t="s">
        <v>23</v>
      </c>
      <c r="J1" t="s">
        <v>2729</v>
      </c>
      <c r="K1" t="s">
        <v>2730</v>
      </c>
      <c r="L1" t="s">
        <v>2208</v>
      </c>
      <c r="M1" t="s">
        <v>2731</v>
      </c>
      <c r="N1" t="s">
        <v>4219</v>
      </c>
      <c r="O1" t="s">
        <v>1947</v>
      </c>
      <c r="P1" t="s">
        <v>40</v>
      </c>
      <c r="Q1" t="s">
        <v>4184</v>
      </c>
    </row>
    <row r="2" spans="1:17">
      <c r="A2" s="600">
        <v>310196</v>
      </c>
      <c r="B2" t="s">
        <v>27</v>
      </c>
      <c r="C2" t="s">
        <v>2474</v>
      </c>
      <c r="D2" t="s">
        <v>2475</v>
      </c>
      <c r="E2" t="s">
        <v>1946</v>
      </c>
      <c r="F2" s="605" t="s">
        <v>4177</v>
      </c>
      <c r="G2" t="s">
        <v>2207</v>
      </c>
      <c r="H2" t="s">
        <v>23</v>
      </c>
      <c r="I2" t="s">
        <v>23</v>
      </c>
      <c r="J2" t="s">
        <v>2729</v>
      </c>
      <c r="K2" t="s">
        <v>2730</v>
      </c>
      <c r="L2" t="s">
        <v>2208</v>
      </c>
      <c r="M2" t="s">
        <v>2731</v>
      </c>
      <c r="N2" t="s">
        <v>4219</v>
      </c>
      <c r="O2" t="s">
        <v>1947</v>
      </c>
      <c r="P2" t="s">
        <v>40</v>
      </c>
      <c r="Q2" t="s">
        <v>4184</v>
      </c>
    </row>
    <row r="3" spans="1:17">
      <c r="A3" s="600">
        <v>310196</v>
      </c>
      <c r="B3" t="s">
        <v>27</v>
      </c>
      <c r="C3" t="s">
        <v>2474</v>
      </c>
      <c r="D3" t="s">
        <v>2475</v>
      </c>
      <c r="E3" t="s">
        <v>1946</v>
      </c>
      <c r="F3" s="605" t="s">
        <v>4177</v>
      </c>
      <c r="G3" t="s">
        <v>2207</v>
      </c>
      <c r="H3" t="s">
        <v>23</v>
      </c>
      <c r="I3" t="s">
        <v>23</v>
      </c>
      <c r="J3" t="s">
        <v>2729</v>
      </c>
      <c r="K3" t="s">
        <v>2730</v>
      </c>
      <c r="L3" t="s">
        <v>2208</v>
      </c>
      <c r="M3" t="s">
        <v>2731</v>
      </c>
      <c r="N3" t="s">
        <v>4219</v>
      </c>
      <c r="O3" t="s">
        <v>1947</v>
      </c>
      <c r="P3" t="s">
        <v>40</v>
      </c>
      <c r="Q3" t="s">
        <v>4184</v>
      </c>
    </row>
    <row r="4" spans="1:17">
      <c r="A4" s="600">
        <v>310196</v>
      </c>
      <c r="B4" t="s">
        <v>27</v>
      </c>
      <c r="C4" t="s">
        <v>2474</v>
      </c>
      <c r="D4" t="s">
        <v>2475</v>
      </c>
      <c r="E4" t="s">
        <v>1946</v>
      </c>
      <c r="F4" s="605" t="s">
        <v>4177</v>
      </c>
      <c r="G4" t="s">
        <v>2207</v>
      </c>
      <c r="H4" t="s">
        <v>23</v>
      </c>
      <c r="I4" t="s">
        <v>23</v>
      </c>
      <c r="J4" t="s">
        <v>2729</v>
      </c>
      <c r="K4" t="s">
        <v>2730</v>
      </c>
      <c r="L4" t="s">
        <v>2208</v>
      </c>
      <c r="M4" t="s">
        <v>2731</v>
      </c>
      <c r="N4" t="s">
        <v>4219</v>
      </c>
      <c r="O4" t="s">
        <v>1947</v>
      </c>
      <c r="P4" t="s">
        <v>40</v>
      </c>
      <c r="Q4" t="s">
        <v>4184</v>
      </c>
    </row>
    <row r="5" spans="1:17">
      <c r="A5" s="600">
        <v>310196</v>
      </c>
      <c r="B5" t="s">
        <v>27</v>
      </c>
      <c r="C5" t="s">
        <v>2474</v>
      </c>
      <c r="D5" t="s">
        <v>2475</v>
      </c>
      <c r="E5" t="s">
        <v>1946</v>
      </c>
      <c r="F5" s="605" t="s">
        <v>4177</v>
      </c>
      <c r="G5" t="s">
        <v>2207</v>
      </c>
      <c r="H5" t="s">
        <v>23</v>
      </c>
      <c r="I5" t="s">
        <v>23</v>
      </c>
      <c r="J5" t="s">
        <v>2729</v>
      </c>
      <c r="K5" t="s">
        <v>2730</v>
      </c>
      <c r="L5" t="s">
        <v>2208</v>
      </c>
      <c r="M5" t="s">
        <v>2731</v>
      </c>
      <c r="N5" t="s">
        <v>4219</v>
      </c>
      <c r="O5" t="s">
        <v>1947</v>
      </c>
      <c r="P5" t="s">
        <v>40</v>
      </c>
      <c r="Q5" t="s">
        <v>4184</v>
      </c>
    </row>
    <row r="6" spans="1:17">
      <c r="A6" s="600">
        <v>310196</v>
      </c>
      <c r="B6" t="s">
        <v>27</v>
      </c>
      <c r="C6" t="s">
        <v>2474</v>
      </c>
      <c r="D6" t="s">
        <v>2475</v>
      </c>
      <c r="E6" t="s">
        <v>1946</v>
      </c>
      <c r="F6" s="605" t="s">
        <v>4177</v>
      </c>
      <c r="G6" t="s">
        <v>2207</v>
      </c>
      <c r="H6" t="s">
        <v>23</v>
      </c>
      <c r="I6" t="s">
        <v>23</v>
      </c>
      <c r="J6" t="s">
        <v>2729</v>
      </c>
      <c r="K6" t="s">
        <v>2730</v>
      </c>
      <c r="L6" t="s">
        <v>2208</v>
      </c>
      <c r="M6" t="s">
        <v>2731</v>
      </c>
      <c r="N6" t="s">
        <v>4219</v>
      </c>
      <c r="O6" t="s">
        <v>1947</v>
      </c>
      <c r="P6" t="s">
        <v>40</v>
      </c>
      <c r="Q6" t="s">
        <v>4184</v>
      </c>
    </row>
    <row r="7" spans="1:17">
      <c r="A7" s="600">
        <v>310196</v>
      </c>
      <c r="B7" t="s">
        <v>27</v>
      </c>
      <c r="C7" t="s">
        <v>2474</v>
      </c>
      <c r="D7" t="s">
        <v>2475</v>
      </c>
      <c r="E7" t="s">
        <v>1946</v>
      </c>
      <c r="F7" s="605" t="s">
        <v>4177</v>
      </c>
      <c r="G7" t="s">
        <v>2207</v>
      </c>
      <c r="H7" t="s">
        <v>23</v>
      </c>
      <c r="I7" t="s">
        <v>23</v>
      </c>
      <c r="J7" t="s">
        <v>2729</v>
      </c>
      <c r="K7" t="s">
        <v>2730</v>
      </c>
      <c r="L7" t="s">
        <v>2208</v>
      </c>
      <c r="M7" t="s">
        <v>2731</v>
      </c>
      <c r="N7" t="s">
        <v>4219</v>
      </c>
      <c r="O7" t="s">
        <v>1947</v>
      </c>
      <c r="P7" t="s">
        <v>40</v>
      </c>
      <c r="Q7" t="s">
        <v>4184</v>
      </c>
    </row>
    <row r="8" spans="1:17">
      <c r="A8" s="600">
        <v>811375</v>
      </c>
      <c r="B8" t="s">
        <v>22</v>
      </c>
      <c r="C8" t="s">
        <v>2474</v>
      </c>
      <c r="D8" t="s">
        <v>2475</v>
      </c>
      <c r="E8" t="s">
        <v>1946</v>
      </c>
      <c r="F8" s="605" t="s">
        <v>4177</v>
      </c>
      <c r="G8" t="s">
        <v>2361</v>
      </c>
      <c r="H8" t="s">
        <v>23</v>
      </c>
      <c r="I8" t="s">
        <v>23</v>
      </c>
      <c r="J8" t="s">
        <v>2684</v>
      </c>
      <c r="K8" t="s">
        <v>2694</v>
      </c>
      <c r="L8" t="s">
        <v>2362</v>
      </c>
      <c r="M8" t="s">
        <v>4215</v>
      </c>
      <c r="N8" t="s">
        <v>2695</v>
      </c>
      <c r="O8" t="s">
        <v>1947</v>
      </c>
      <c r="P8" t="s">
        <v>46</v>
      </c>
      <c r="Q8" t="s">
        <v>26</v>
      </c>
    </row>
    <row r="9" spans="1:17">
      <c r="A9">
        <v>811375</v>
      </c>
      <c r="B9" t="s">
        <v>22</v>
      </c>
      <c r="C9" t="s">
        <v>2474</v>
      </c>
      <c r="D9" t="s">
        <v>2475</v>
      </c>
      <c r="E9" t="s">
        <v>1946</v>
      </c>
      <c r="F9" s="605" t="s">
        <v>4177</v>
      </c>
      <c r="G9" t="s">
        <v>2361</v>
      </c>
      <c r="H9" t="s">
        <v>23</v>
      </c>
      <c r="I9" t="s">
        <v>23</v>
      </c>
      <c r="J9" t="s">
        <v>2684</v>
      </c>
      <c r="K9" t="s">
        <v>2694</v>
      </c>
      <c r="L9" t="s">
        <v>2362</v>
      </c>
      <c r="M9" t="s">
        <v>4215</v>
      </c>
      <c r="N9" t="s">
        <v>2695</v>
      </c>
      <c r="O9" t="s">
        <v>1947</v>
      </c>
      <c r="P9" t="s">
        <v>46</v>
      </c>
      <c r="Q9" t="s">
        <v>26</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Q18"/>
  <sheetViews>
    <sheetView workbookViewId="0">
      <selection activeCell="A4" sqref="A4"/>
    </sheetView>
  </sheetViews>
  <sheetFormatPr defaultRowHeight="18.75"/>
  <cols>
    <col min="2" max="2" width="5.375" customWidth="1"/>
    <col min="3" max="3" width="4.25" customWidth="1"/>
    <col min="5" max="5" width="25.25" customWidth="1"/>
    <col min="6" max="6" width="5.75" style="605" customWidth="1"/>
    <col min="7" max="7" width="16.625" customWidth="1"/>
  </cols>
  <sheetData>
    <row r="1" spans="1:17">
      <c r="A1" s="600">
        <v>111206</v>
      </c>
      <c r="B1" t="s">
        <v>27</v>
      </c>
      <c r="C1" t="s">
        <v>2474</v>
      </c>
      <c r="D1" t="s">
        <v>2475</v>
      </c>
      <c r="E1" t="s">
        <v>224</v>
      </c>
      <c r="F1" s="605" t="s">
        <v>4177</v>
      </c>
      <c r="G1" t="s">
        <v>1993</v>
      </c>
      <c r="H1" t="s">
        <v>2554</v>
      </c>
      <c r="I1" t="s">
        <v>23</v>
      </c>
      <c r="J1" t="s">
        <v>2555</v>
      </c>
      <c r="K1" t="s">
        <v>2556</v>
      </c>
      <c r="L1" t="s">
        <v>1994</v>
      </c>
      <c r="M1" t="s">
        <v>2557</v>
      </c>
      <c r="N1" t="s">
        <v>2558</v>
      </c>
      <c r="O1" t="s">
        <v>225</v>
      </c>
      <c r="P1" t="s">
        <v>28</v>
      </c>
      <c r="Q1" t="s">
        <v>317</v>
      </c>
    </row>
    <row r="2" spans="1:17">
      <c r="A2" s="600">
        <v>114093</v>
      </c>
      <c r="B2" t="s">
        <v>32</v>
      </c>
      <c r="C2" t="s">
        <v>2474</v>
      </c>
      <c r="D2" t="s">
        <v>2475</v>
      </c>
      <c r="E2" t="s">
        <v>224</v>
      </c>
      <c r="F2" s="605" t="s">
        <v>4177</v>
      </c>
      <c r="G2" t="s">
        <v>2037</v>
      </c>
      <c r="H2" t="s">
        <v>23</v>
      </c>
      <c r="I2" t="s">
        <v>23</v>
      </c>
      <c r="J2" t="s">
        <v>2539</v>
      </c>
      <c r="K2" t="s">
        <v>2540</v>
      </c>
      <c r="L2" t="s">
        <v>2038</v>
      </c>
      <c r="M2" t="s">
        <v>2541</v>
      </c>
      <c r="N2" t="s">
        <v>4201</v>
      </c>
      <c r="O2" t="s">
        <v>225</v>
      </c>
      <c r="P2" t="s">
        <v>54</v>
      </c>
      <c r="Q2" t="s">
        <v>317</v>
      </c>
    </row>
    <row r="3" spans="1:17">
      <c r="A3" s="600">
        <v>114424</v>
      </c>
      <c r="B3" t="s">
        <v>39</v>
      </c>
      <c r="C3" t="s">
        <v>2474</v>
      </c>
      <c r="D3" t="s">
        <v>2475</v>
      </c>
      <c r="E3" t="s">
        <v>224</v>
      </c>
      <c r="F3" s="605" t="s">
        <v>4177</v>
      </c>
      <c r="G3" t="s">
        <v>2043</v>
      </c>
      <c r="H3" t="s">
        <v>23</v>
      </c>
      <c r="I3" t="s">
        <v>23</v>
      </c>
      <c r="J3" t="s">
        <v>2564</v>
      </c>
      <c r="K3" t="s">
        <v>2565</v>
      </c>
      <c r="L3" t="s">
        <v>2044</v>
      </c>
      <c r="M3" t="s">
        <v>2566</v>
      </c>
      <c r="N3" t="s">
        <v>2567</v>
      </c>
      <c r="O3" t="s">
        <v>225</v>
      </c>
      <c r="P3" t="s">
        <v>25</v>
      </c>
      <c r="Q3" t="s">
        <v>2765</v>
      </c>
    </row>
    <row r="4" spans="1:17">
      <c r="A4" s="600">
        <v>116437</v>
      </c>
      <c r="B4" t="s">
        <v>41</v>
      </c>
      <c r="C4" t="s">
        <v>2474</v>
      </c>
      <c r="D4" t="s">
        <v>2475</v>
      </c>
      <c r="E4" t="s">
        <v>224</v>
      </c>
      <c r="F4" s="605" t="s">
        <v>4177</v>
      </c>
      <c r="G4" t="s">
        <v>2120</v>
      </c>
      <c r="H4" t="s">
        <v>2542</v>
      </c>
      <c r="I4" t="s">
        <v>23</v>
      </c>
      <c r="J4" t="s">
        <v>2543</v>
      </c>
      <c r="K4" t="s">
        <v>2544</v>
      </c>
      <c r="L4" t="s">
        <v>2121</v>
      </c>
      <c r="M4" t="s">
        <v>2545</v>
      </c>
      <c r="N4" t="s">
        <v>4202</v>
      </c>
      <c r="O4" t="s">
        <v>225</v>
      </c>
      <c r="P4" t="s">
        <v>48</v>
      </c>
      <c r="Q4" t="s">
        <v>322</v>
      </c>
    </row>
    <row r="5" spans="1:17">
      <c r="A5" s="600">
        <v>116734</v>
      </c>
      <c r="B5" t="s">
        <v>45</v>
      </c>
      <c r="C5" t="s">
        <v>2474</v>
      </c>
      <c r="D5" t="s">
        <v>2475</v>
      </c>
      <c r="E5" t="s">
        <v>224</v>
      </c>
      <c r="F5" s="605" t="s">
        <v>4177</v>
      </c>
      <c r="G5" t="s">
        <v>2137</v>
      </c>
      <c r="H5" t="s">
        <v>23</v>
      </c>
      <c r="I5" t="s">
        <v>23</v>
      </c>
      <c r="J5" t="s">
        <v>2502</v>
      </c>
      <c r="K5" t="s">
        <v>2766</v>
      </c>
      <c r="L5" t="s">
        <v>2138</v>
      </c>
      <c r="M5" t="s">
        <v>2767</v>
      </c>
      <c r="N5" t="s">
        <v>23</v>
      </c>
      <c r="O5" t="s">
        <v>225</v>
      </c>
      <c r="P5" t="s">
        <v>52</v>
      </c>
      <c r="Q5" t="s">
        <v>102</v>
      </c>
    </row>
    <row r="6" spans="1:17">
      <c r="A6" s="600">
        <v>210685</v>
      </c>
      <c r="B6" t="s">
        <v>55</v>
      </c>
      <c r="C6" t="s">
        <v>2474</v>
      </c>
      <c r="D6" t="s">
        <v>2475</v>
      </c>
      <c r="E6" t="s">
        <v>224</v>
      </c>
      <c r="F6" s="605" t="s">
        <v>4177</v>
      </c>
      <c r="G6" t="s">
        <v>2174</v>
      </c>
      <c r="H6" t="s">
        <v>23</v>
      </c>
      <c r="I6" t="s">
        <v>23</v>
      </c>
      <c r="J6" t="s">
        <v>2573</v>
      </c>
      <c r="K6" t="s">
        <v>2574</v>
      </c>
      <c r="L6" t="s">
        <v>2175</v>
      </c>
      <c r="M6" t="s">
        <v>2575</v>
      </c>
      <c r="N6" t="s">
        <v>2576</v>
      </c>
      <c r="O6" t="s">
        <v>225</v>
      </c>
      <c r="P6" t="s">
        <v>230</v>
      </c>
      <c r="Q6" t="s">
        <v>4184</v>
      </c>
    </row>
    <row r="7" spans="1:17">
      <c r="A7" s="600">
        <v>311103</v>
      </c>
      <c r="B7" t="s">
        <v>34</v>
      </c>
      <c r="C7" t="s">
        <v>2474</v>
      </c>
      <c r="D7" t="s">
        <v>2475</v>
      </c>
      <c r="E7" t="s">
        <v>224</v>
      </c>
      <c r="F7" s="605" t="s">
        <v>4177</v>
      </c>
      <c r="G7" t="s">
        <v>2223</v>
      </c>
      <c r="H7" t="s">
        <v>23</v>
      </c>
      <c r="I7" t="s">
        <v>23</v>
      </c>
      <c r="J7" t="s">
        <v>2768</v>
      </c>
      <c r="K7" t="s">
        <v>2769</v>
      </c>
      <c r="L7" t="s">
        <v>2224</v>
      </c>
      <c r="M7" t="s">
        <v>2770</v>
      </c>
      <c r="N7" t="s">
        <v>23</v>
      </c>
      <c r="O7" t="s">
        <v>225</v>
      </c>
      <c r="P7" t="s">
        <v>40</v>
      </c>
      <c r="Q7" t="s">
        <v>320</v>
      </c>
    </row>
    <row r="8" spans="1:17">
      <c r="A8" s="600">
        <v>311277</v>
      </c>
      <c r="B8" t="s">
        <v>49</v>
      </c>
      <c r="C8" t="s">
        <v>2474</v>
      </c>
      <c r="D8" t="s">
        <v>2475</v>
      </c>
      <c r="E8" t="s">
        <v>224</v>
      </c>
      <c r="F8" s="605" t="s">
        <v>4177</v>
      </c>
      <c r="G8" t="s">
        <v>2231</v>
      </c>
      <c r="H8" t="s">
        <v>23</v>
      </c>
      <c r="I8" t="s">
        <v>23</v>
      </c>
      <c r="J8" t="s">
        <v>2581</v>
      </c>
      <c r="K8" t="s">
        <v>2582</v>
      </c>
      <c r="L8" t="s">
        <v>2232</v>
      </c>
      <c r="M8" t="s">
        <v>2583</v>
      </c>
      <c r="N8" t="s">
        <v>2584</v>
      </c>
      <c r="O8" t="s">
        <v>225</v>
      </c>
      <c r="P8" t="s">
        <v>1941</v>
      </c>
      <c r="Q8" t="s">
        <v>128</v>
      </c>
    </row>
    <row r="9" spans="1:17">
      <c r="A9" s="600">
        <v>311343</v>
      </c>
      <c r="B9" t="s">
        <v>22</v>
      </c>
      <c r="C9" t="s">
        <v>2474</v>
      </c>
      <c r="D9" t="s">
        <v>2475</v>
      </c>
      <c r="E9" t="s">
        <v>224</v>
      </c>
      <c r="F9" s="605" t="s">
        <v>4177</v>
      </c>
      <c r="G9" t="s">
        <v>2233</v>
      </c>
      <c r="H9" t="s">
        <v>23</v>
      </c>
      <c r="I9" t="s">
        <v>23</v>
      </c>
      <c r="J9" t="s">
        <v>2585</v>
      </c>
      <c r="K9" t="s">
        <v>2586</v>
      </c>
      <c r="L9" t="s">
        <v>2234</v>
      </c>
      <c r="M9" t="s">
        <v>2587</v>
      </c>
      <c r="N9" t="s">
        <v>2588</v>
      </c>
      <c r="O9" t="s">
        <v>225</v>
      </c>
      <c r="P9" t="s">
        <v>33</v>
      </c>
      <c r="Q9" t="s">
        <v>317</v>
      </c>
    </row>
    <row r="10" spans="1:17">
      <c r="A10" s="600">
        <v>410194</v>
      </c>
      <c r="B10" t="s">
        <v>47</v>
      </c>
      <c r="C10" t="s">
        <v>2474</v>
      </c>
      <c r="D10" t="s">
        <v>2475</v>
      </c>
      <c r="E10" t="s">
        <v>224</v>
      </c>
      <c r="F10" s="605" t="s">
        <v>4177</v>
      </c>
      <c r="G10" t="s">
        <v>2259</v>
      </c>
      <c r="H10" t="s">
        <v>2595</v>
      </c>
      <c r="I10" t="s">
        <v>23</v>
      </c>
      <c r="J10" t="s">
        <v>2596</v>
      </c>
      <c r="K10" t="s">
        <v>2597</v>
      </c>
      <c r="L10" t="s">
        <v>2260</v>
      </c>
      <c r="M10" t="s">
        <v>2598</v>
      </c>
      <c r="N10" t="s">
        <v>2599</v>
      </c>
      <c r="O10" t="s">
        <v>225</v>
      </c>
      <c r="P10" t="s">
        <v>229</v>
      </c>
      <c r="Q10" t="s">
        <v>81</v>
      </c>
    </row>
    <row r="11" spans="1:17">
      <c r="A11" s="600">
        <v>410194</v>
      </c>
      <c r="B11" t="s">
        <v>47</v>
      </c>
      <c r="C11" t="s">
        <v>2474</v>
      </c>
      <c r="D11" t="s">
        <v>2475</v>
      </c>
      <c r="E11" t="s">
        <v>224</v>
      </c>
      <c r="F11" s="605" t="s">
        <v>4177</v>
      </c>
      <c r="G11" t="s">
        <v>2259</v>
      </c>
      <c r="H11" t="s">
        <v>2595</v>
      </c>
      <c r="I11" t="s">
        <v>23</v>
      </c>
      <c r="J11" t="s">
        <v>2596</v>
      </c>
      <c r="K11" t="s">
        <v>2597</v>
      </c>
      <c r="L11" t="s">
        <v>2260</v>
      </c>
      <c r="M11" t="s">
        <v>2598</v>
      </c>
      <c r="N11" t="s">
        <v>2599</v>
      </c>
      <c r="O11" t="s">
        <v>225</v>
      </c>
      <c r="P11" t="s">
        <v>229</v>
      </c>
      <c r="Q11" t="s">
        <v>81</v>
      </c>
    </row>
    <row r="12" spans="1:17">
      <c r="A12" s="600">
        <v>510548</v>
      </c>
      <c r="B12" t="s">
        <v>29</v>
      </c>
      <c r="C12" t="s">
        <v>2474</v>
      </c>
      <c r="D12" t="s">
        <v>2475</v>
      </c>
      <c r="E12" t="s">
        <v>224</v>
      </c>
      <c r="F12" s="605" t="s">
        <v>4177</v>
      </c>
      <c r="G12" t="s">
        <v>2281</v>
      </c>
      <c r="H12" t="s">
        <v>23</v>
      </c>
      <c r="I12" t="s">
        <v>23</v>
      </c>
      <c r="J12" t="s">
        <v>4208</v>
      </c>
      <c r="K12" t="s">
        <v>2604</v>
      </c>
      <c r="L12" t="s">
        <v>2282</v>
      </c>
      <c r="M12" t="s">
        <v>2605</v>
      </c>
      <c r="N12" t="s">
        <v>2606</v>
      </c>
      <c r="O12" t="s">
        <v>225</v>
      </c>
      <c r="P12" t="s">
        <v>61</v>
      </c>
      <c r="Q12" t="s">
        <v>317</v>
      </c>
    </row>
    <row r="13" spans="1:17">
      <c r="A13" s="600">
        <v>511330</v>
      </c>
      <c r="B13" t="s">
        <v>53</v>
      </c>
      <c r="C13" t="s">
        <v>2474</v>
      </c>
      <c r="D13" t="s">
        <v>2475</v>
      </c>
      <c r="E13" t="s">
        <v>224</v>
      </c>
      <c r="F13" s="605" t="s">
        <v>4177</v>
      </c>
      <c r="G13" t="s">
        <v>2308</v>
      </c>
      <c r="H13" t="s">
        <v>23</v>
      </c>
      <c r="I13" t="s">
        <v>23</v>
      </c>
      <c r="J13" t="s">
        <v>2771</v>
      </c>
      <c r="K13" t="s">
        <v>2772</v>
      </c>
      <c r="L13" t="s">
        <v>2309</v>
      </c>
      <c r="M13" t="s">
        <v>2773</v>
      </c>
      <c r="N13" t="s">
        <v>23</v>
      </c>
      <c r="O13" t="s">
        <v>225</v>
      </c>
      <c r="P13" t="s">
        <v>227</v>
      </c>
      <c r="Q13" t="s">
        <v>176</v>
      </c>
    </row>
    <row r="14" spans="1:17">
      <c r="A14" s="600">
        <v>511330</v>
      </c>
      <c r="B14" t="s">
        <v>53</v>
      </c>
      <c r="C14" t="s">
        <v>2474</v>
      </c>
      <c r="D14" t="s">
        <v>2475</v>
      </c>
      <c r="E14" t="s">
        <v>224</v>
      </c>
      <c r="F14" s="605" t="s">
        <v>4177</v>
      </c>
      <c r="G14" t="s">
        <v>2308</v>
      </c>
      <c r="H14" t="s">
        <v>23</v>
      </c>
      <c r="I14" t="s">
        <v>23</v>
      </c>
      <c r="J14" t="s">
        <v>2771</v>
      </c>
      <c r="K14" t="s">
        <v>2772</v>
      </c>
      <c r="L14" t="s">
        <v>2309</v>
      </c>
      <c r="M14" t="s">
        <v>2773</v>
      </c>
      <c r="N14" t="s">
        <v>23</v>
      </c>
      <c r="O14" t="s">
        <v>225</v>
      </c>
      <c r="P14" t="s">
        <v>227</v>
      </c>
      <c r="Q14" t="s">
        <v>176</v>
      </c>
    </row>
    <row r="15" spans="1:17">
      <c r="A15" s="600">
        <v>1210122</v>
      </c>
      <c r="B15" t="s">
        <v>51</v>
      </c>
      <c r="C15" t="s">
        <v>2474</v>
      </c>
      <c r="D15" t="s">
        <v>2475</v>
      </c>
      <c r="E15" t="s">
        <v>224</v>
      </c>
      <c r="F15" s="605" t="s">
        <v>4177</v>
      </c>
      <c r="G15" t="s">
        <v>2425</v>
      </c>
      <c r="H15" t="s">
        <v>23</v>
      </c>
      <c r="I15" t="s">
        <v>23</v>
      </c>
      <c r="J15" t="s">
        <v>2774</v>
      </c>
      <c r="K15" t="s">
        <v>2775</v>
      </c>
      <c r="L15" t="s">
        <v>2426</v>
      </c>
      <c r="M15" t="s">
        <v>2776</v>
      </c>
      <c r="N15" t="s">
        <v>23</v>
      </c>
      <c r="O15" t="s">
        <v>225</v>
      </c>
      <c r="P15" t="s">
        <v>226</v>
      </c>
      <c r="Q15" t="s">
        <v>215</v>
      </c>
    </row>
    <row r="16" spans="1:17">
      <c r="A16" s="600">
        <v>1210122</v>
      </c>
      <c r="B16" t="s">
        <v>51</v>
      </c>
      <c r="C16" t="s">
        <v>2474</v>
      </c>
      <c r="D16" t="s">
        <v>2475</v>
      </c>
      <c r="E16" t="s">
        <v>224</v>
      </c>
      <c r="F16" s="605" t="s">
        <v>4177</v>
      </c>
      <c r="G16" t="s">
        <v>2425</v>
      </c>
      <c r="H16" t="s">
        <v>23</v>
      </c>
      <c r="I16" t="s">
        <v>23</v>
      </c>
      <c r="J16" t="s">
        <v>2774</v>
      </c>
      <c r="K16" t="s">
        <v>2775</v>
      </c>
      <c r="L16" t="s">
        <v>2426</v>
      </c>
      <c r="M16" t="s">
        <v>2776</v>
      </c>
      <c r="N16" t="s">
        <v>23</v>
      </c>
      <c r="O16" t="s">
        <v>225</v>
      </c>
      <c r="P16" t="s">
        <v>226</v>
      </c>
      <c r="Q16" t="s">
        <v>215</v>
      </c>
    </row>
    <row r="17" spans="1:17">
      <c r="A17" s="600">
        <v>2310178</v>
      </c>
      <c r="B17" t="s">
        <v>43</v>
      </c>
      <c r="C17" t="s">
        <v>2474</v>
      </c>
      <c r="D17" t="s">
        <v>2475</v>
      </c>
      <c r="E17" t="s">
        <v>224</v>
      </c>
      <c r="F17" s="605" t="s">
        <v>4177</v>
      </c>
      <c r="G17" t="s">
        <v>2448</v>
      </c>
      <c r="H17" t="s">
        <v>23</v>
      </c>
      <c r="I17" t="s">
        <v>23</v>
      </c>
      <c r="J17" t="s">
        <v>2647</v>
      </c>
      <c r="K17" t="s">
        <v>2648</v>
      </c>
      <c r="L17" t="s">
        <v>2449</v>
      </c>
      <c r="M17" t="s">
        <v>2649</v>
      </c>
      <c r="N17" t="s">
        <v>2650</v>
      </c>
      <c r="O17" t="s">
        <v>225</v>
      </c>
      <c r="P17" t="s">
        <v>63</v>
      </c>
      <c r="Q17" t="s">
        <v>186</v>
      </c>
    </row>
    <row r="18" spans="1:17">
      <c r="A18">
        <v>8010046</v>
      </c>
      <c r="B18" t="s">
        <v>37</v>
      </c>
      <c r="C18" t="s">
        <v>2474</v>
      </c>
      <c r="D18" t="s">
        <v>2475</v>
      </c>
      <c r="E18" t="s">
        <v>224</v>
      </c>
      <c r="F18" s="605" t="s">
        <v>4177</v>
      </c>
      <c r="G18" t="s">
        <v>2472</v>
      </c>
      <c r="H18" t="s">
        <v>2725</v>
      </c>
      <c r="I18" t="s">
        <v>23</v>
      </c>
      <c r="J18" t="s">
        <v>2502</v>
      </c>
      <c r="K18" t="s">
        <v>2726</v>
      </c>
      <c r="L18" t="s">
        <v>2473</v>
      </c>
      <c r="M18" t="s">
        <v>2727</v>
      </c>
      <c r="N18" t="s">
        <v>2728</v>
      </c>
      <c r="O18" t="s">
        <v>225</v>
      </c>
      <c r="P18" t="s">
        <v>50</v>
      </c>
      <c r="Q18" t="s">
        <v>320</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00B050"/>
  </sheetPr>
  <dimension ref="A1:Q136"/>
  <sheetViews>
    <sheetView workbookViewId="0">
      <selection activeCell="A4" sqref="A4"/>
    </sheetView>
  </sheetViews>
  <sheetFormatPr defaultRowHeight="18.75"/>
  <cols>
    <col min="2" max="2" width="6.125" customWidth="1"/>
    <col min="3" max="3" width="5.5" customWidth="1"/>
    <col min="5" max="5" width="24.125" style="605" customWidth="1"/>
    <col min="7" max="7" width="12.25" customWidth="1"/>
    <col min="9" max="9" width="5.75" customWidth="1"/>
  </cols>
  <sheetData>
    <row r="1" spans="1:17">
      <c r="A1" s="600">
        <v>110075</v>
      </c>
      <c r="B1" t="s">
        <v>135</v>
      </c>
      <c r="C1" t="s">
        <v>2474</v>
      </c>
      <c r="D1" t="s">
        <v>2475</v>
      </c>
      <c r="E1" s="605" t="s">
        <v>231</v>
      </c>
      <c r="F1" t="s">
        <v>4177</v>
      </c>
      <c r="G1" t="s">
        <v>1986</v>
      </c>
      <c r="H1" t="s">
        <v>2550</v>
      </c>
      <c r="I1" t="s">
        <v>23</v>
      </c>
      <c r="J1" t="s">
        <v>2500</v>
      </c>
      <c r="K1" t="s">
        <v>2551</v>
      </c>
      <c r="L1" t="s">
        <v>1987</v>
      </c>
      <c r="M1" t="s">
        <v>2552</v>
      </c>
      <c r="N1" t="s">
        <v>2553</v>
      </c>
      <c r="O1" t="s">
        <v>232</v>
      </c>
      <c r="P1" t="s">
        <v>299</v>
      </c>
      <c r="Q1" t="s">
        <v>2777</v>
      </c>
    </row>
    <row r="2" spans="1:17">
      <c r="A2" s="600">
        <v>110307</v>
      </c>
      <c r="B2" t="s">
        <v>161</v>
      </c>
      <c r="C2" t="s">
        <v>2474</v>
      </c>
      <c r="D2" t="s">
        <v>2475</v>
      </c>
      <c r="E2" s="605" t="s">
        <v>231</v>
      </c>
      <c r="F2" t="s">
        <v>4177</v>
      </c>
      <c r="G2" t="s">
        <v>1988</v>
      </c>
      <c r="H2" t="s">
        <v>23</v>
      </c>
      <c r="I2" t="s">
        <v>23</v>
      </c>
      <c r="J2" t="s">
        <v>2732</v>
      </c>
      <c r="K2" t="s">
        <v>2733</v>
      </c>
      <c r="L2" t="s">
        <v>1989</v>
      </c>
      <c r="M2" t="s">
        <v>2734</v>
      </c>
      <c r="N2" t="s">
        <v>4220</v>
      </c>
      <c r="O2" t="s">
        <v>232</v>
      </c>
      <c r="P2" t="s">
        <v>2778</v>
      </c>
      <c r="Q2" t="s">
        <v>167</v>
      </c>
    </row>
    <row r="3" spans="1:17">
      <c r="A3" s="600">
        <v>111149</v>
      </c>
      <c r="B3" t="s">
        <v>57</v>
      </c>
      <c r="C3" t="s">
        <v>2474</v>
      </c>
      <c r="D3" t="s">
        <v>2475</v>
      </c>
      <c r="E3" s="605" t="s">
        <v>231</v>
      </c>
      <c r="F3" t="s">
        <v>4177</v>
      </c>
      <c r="G3" t="s">
        <v>1991</v>
      </c>
      <c r="H3" t="s">
        <v>23</v>
      </c>
      <c r="I3" t="s">
        <v>23</v>
      </c>
      <c r="J3" t="s">
        <v>2487</v>
      </c>
      <c r="K3" t="s">
        <v>2779</v>
      </c>
      <c r="L3" t="s">
        <v>1992</v>
      </c>
      <c r="M3" t="s">
        <v>2780</v>
      </c>
      <c r="N3" t="s">
        <v>23</v>
      </c>
      <c r="O3" t="s">
        <v>232</v>
      </c>
      <c r="P3" t="s">
        <v>247</v>
      </c>
      <c r="Q3" t="s">
        <v>2781</v>
      </c>
    </row>
    <row r="4" spans="1:17">
      <c r="A4" s="600">
        <v>112147</v>
      </c>
      <c r="B4" t="s">
        <v>143</v>
      </c>
      <c r="C4" t="s">
        <v>2474</v>
      </c>
      <c r="D4" t="s">
        <v>2475</v>
      </c>
      <c r="E4" s="605" t="s">
        <v>231</v>
      </c>
      <c r="F4" t="s">
        <v>4177</v>
      </c>
      <c r="G4" t="s">
        <v>1996</v>
      </c>
      <c r="H4" t="s">
        <v>2559</v>
      </c>
      <c r="I4" t="s">
        <v>23</v>
      </c>
      <c r="J4" t="s">
        <v>2560</v>
      </c>
      <c r="K4" t="s">
        <v>2561</v>
      </c>
      <c r="L4" t="s">
        <v>1997</v>
      </c>
      <c r="M4" t="s">
        <v>2562</v>
      </c>
      <c r="N4" t="s">
        <v>2563</v>
      </c>
      <c r="O4" t="s">
        <v>232</v>
      </c>
      <c r="P4" t="s">
        <v>294</v>
      </c>
      <c r="Q4" t="s">
        <v>78</v>
      </c>
    </row>
    <row r="5" spans="1:17">
      <c r="A5" s="600">
        <v>112915</v>
      </c>
      <c r="B5" t="s">
        <v>45</v>
      </c>
      <c r="C5" t="s">
        <v>2474</v>
      </c>
      <c r="D5" t="s">
        <v>2475</v>
      </c>
      <c r="E5" s="605" t="s">
        <v>231</v>
      </c>
      <c r="F5" t="s">
        <v>4177</v>
      </c>
      <c r="G5" t="s">
        <v>2005</v>
      </c>
      <c r="H5" t="s">
        <v>23</v>
      </c>
      <c r="I5" t="s">
        <v>23</v>
      </c>
      <c r="J5" t="s">
        <v>2665</v>
      </c>
      <c r="K5" t="s">
        <v>2666</v>
      </c>
      <c r="L5" t="s">
        <v>2006</v>
      </c>
      <c r="M5" t="s">
        <v>2667</v>
      </c>
      <c r="N5" t="s">
        <v>2668</v>
      </c>
      <c r="O5" t="s">
        <v>232</v>
      </c>
      <c r="P5" t="s">
        <v>369</v>
      </c>
      <c r="Q5" t="s">
        <v>1966</v>
      </c>
    </row>
    <row r="6" spans="1:17">
      <c r="A6" s="600">
        <v>113046</v>
      </c>
      <c r="B6" t="s">
        <v>98</v>
      </c>
      <c r="C6" t="s">
        <v>2474</v>
      </c>
      <c r="D6" t="s">
        <v>2475</v>
      </c>
      <c r="E6" s="605" t="s">
        <v>231</v>
      </c>
      <c r="F6" t="s">
        <v>4177</v>
      </c>
      <c r="G6" t="s">
        <v>2010</v>
      </c>
      <c r="H6" t="s">
        <v>23</v>
      </c>
      <c r="I6" t="s">
        <v>23</v>
      </c>
      <c r="J6" t="s">
        <v>2500</v>
      </c>
      <c r="K6" t="s">
        <v>2782</v>
      </c>
      <c r="L6" t="s">
        <v>2011</v>
      </c>
      <c r="M6" t="s">
        <v>2783</v>
      </c>
      <c r="N6" t="s">
        <v>23</v>
      </c>
      <c r="O6" t="s">
        <v>232</v>
      </c>
      <c r="P6" t="s">
        <v>307</v>
      </c>
      <c r="Q6" t="s">
        <v>2784</v>
      </c>
    </row>
    <row r="7" spans="1:17">
      <c r="A7" s="600">
        <v>113368</v>
      </c>
      <c r="B7" t="s">
        <v>62</v>
      </c>
      <c r="C7" t="s">
        <v>2474</v>
      </c>
      <c r="D7" t="s">
        <v>2475</v>
      </c>
      <c r="E7" s="605" t="s">
        <v>231</v>
      </c>
      <c r="F7" t="s">
        <v>4177</v>
      </c>
      <c r="G7" t="s">
        <v>2016</v>
      </c>
      <c r="H7" t="s">
        <v>23</v>
      </c>
      <c r="I7" t="s">
        <v>23</v>
      </c>
      <c r="J7" t="s">
        <v>2785</v>
      </c>
      <c r="K7" t="s">
        <v>2786</v>
      </c>
      <c r="L7" t="s">
        <v>2017</v>
      </c>
      <c r="M7" t="s">
        <v>2787</v>
      </c>
      <c r="N7" t="s">
        <v>23</v>
      </c>
      <c r="O7" t="s">
        <v>232</v>
      </c>
      <c r="P7" t="s">
        <v>363</v>
      </c>
      <c r="Q7" t="s">
        <v>2788</v>
      </c>
    </row>
    <row r="8" spans="1:17">
      <c r="A8" s="600">
        <v>113376</v>
      </c>
      <c r="B8" t="s">
        <v>39</v>
      </c>
      <c r="C8" t="s">
        <v>2474</v>
      </c>
      <c r="D8" t="s">
        <v>2475</v>
      </c>
      <c r="E8" s="605" t="s">
        <v>231</v>
      </c>
      <c r="F8" t="s">
        <v>4177</v>
      </c>
      <c r="G8" t="s">
        <v>2018</v>
      </c>
      <c r="H8" t="s">
        <v>23</v>
      </c>
      <c r="I8" t="s">
        <v>23</v>
      </c>
      <c r="J8" t="s">
        <v>2502</v>
      </c>
      <c r="K8" t="s">
        <v>2789</v>
      </c>
      <c r="L8" t="s">
        <v>2019</v>
      </c>
      <c r="M8" t="s">
        <v>2790</v>
      </c>
      <c r="N8" t="s">
        <v>23</v>
      </c>
      <c r="O8" t="s">
        <v>232</v>
      </c>
      <c r="P8" t="s">
        <v>1941</v>
      </c>
      <c r="Q8" t="s">
        <v>1939</v>
      </c>
    </row>
    <row r="9" spans="1:17">
      <c r="A9" s="600">
        <v>114093</v>
      </c>
      <c r="B9" t="s">
        <v>157</v>
      </c>
      <c r="C9" t="s">
        <v>2474</v>
      </c>
      <c r="D9" t="s">
        <v>2475</v>
      </c>
      <c r="E9" s="605" t="s">
        <v>231</v>
      </c>
      <c r="F9" t="s">
        <v>4177</v>
      </c>
      <c r="G9" t="s">
        <v>2037</v>
      </c>
      <c r="H9" t="s">
        <v>23</v>
      </c>
      <c r="I9" t="s">
        <v>23</v>
      </c>
      <c r="J9" t="s">
        <v>2539</v>
      </c>
      <c r="K9" t="s">
        <v>2540</v>
      </c>
      <c r="L9" t="s">
        <v>2038</v>
      </c>
      <c r="M9" t="s">
        <v>2541</v>
      </c>
      <c r="N9" t="s">
        <v>4201</v>
      </c>
      <c r="O9" t="s">
        <v>232</v>
      </c>
      <c r="P9" t="s">
        <v>260</v>
      </c>
      <c r="Q9" t="s">
        <v>202</v>
      </c>
    </row>
    <row r="10" spans="1:17">
      <c r="A10" s="600">
        <v>114424</v>
      </c>
      <c r="B10" t="s">
        <v>88</v>
      </c>
      <c r="C10" t="s">
        <v>2474</v>
      </c>
      <c r="D10" t="s">
        <v>2475</v>
      </c>
      <c r="E10" s="605" t="s">
        <v>231</v>
      </c>
      <c r="F10" t="s">
        <v>4177</v>
      </c>
      <c r="G10" t="s">
        <v>2043</v>
      </c>
      <c r="H10" t="s">
        <v>23</v>
      </c>
      <c r="I10" t="s">
        <v>23</v>
      </c>
      <c r="J10" t="s">
        <v>2564</v>
      </c>
      <c r="K10" t="s">
        <v>2565</v>
      </c>
      <c r="L10" t="s">
        <v>2044</v>
      </c>
      <c r="M10" t="s">
        <v>2566</v>
      </c>
      <c r="N10" t="s">
        <v>2567</v>
      </c>
      <c r="O10" t="s">
        <v>232</v>
      </c>
      <c r="P10" t="s">
        <v>309</v>
      </c>
      <c r="Q10" t="s">
        <v>343</v>
      </c>
    </row>
    <row r="11" spans="1:17">
      <c r="A11" s="600">
        <v>114754</v>
      </c>
      <c r="B11" t="s">
        <v>153</v>
      </c>
      <c r="C11" t="s">
        <v>2474</v>
      </c>
      <c r="D11" t="s">
        <v>2475</v>
      </c>
      <c r="E11" s="605" t="s">
        <v>231</v>
      </c>
      <c r="F11" t="s">
        <v>4177</v>
      </c>
      <c r="G11" t="s">
        <v>2053</v>
      </c>
      <c r="H11" t="s">
        <v>23</v>
      </c>
      <c r="I11" t="s">
        <v>23</v>
      </c>
      <c r="J11" t="s">
        <v>2477</v>
      </c>
      <c r="K11" t="s">
        <v>2478</v>
      </c>
      <c r="L11" t="s">
        <v>2054</v>
      </c>
      <c r="M11" t="s">
        <v>2479</v>
      </c>
      <c r="N11" t="s">
        <v>2480</v>
      </c>
      <c r="O11" t="s">
        <v>232</v>
      </c>
      <c r="P11" t="s">
        <v>259</v>
      </c>
      <c r="Q11" t="s">
        <v>164</v>
      </c>
    </row>
    <row r="12" spans="1:17">
      <c r="A12" s="600">
        <v>114754</v>
      </c>
      <c r="B12" t="s">
        <v>153</v>
      </c>
      <c r="C12" t="s">
        <v>2474</v>
      </c>
      <c r="D12" t="s">
        <v>2475</v>
      </c>
      <c r="E12" s="605" t="s">
        <v>231</v>
      </c>
      <c r="F12" t="s">
        <v>4177</v>
      </c>
      <c r="G12" t="s">
        <v>2053</v>
      </c>
      <c r="H12" t="s">
        <v>23</v>
      </c>
      <c r="I12" t="s">
        <v>23</v>
      </c>
      <c r="J12" t="s">
        <v>2477</v>
      </c>
      <c r="K12" t="s">
        <v>2478</v>
      </c>
      <c r="L12" t="s">
        <v>2054</v>
      </c>
      <c r="M12" t="s">
        <v>2479</v>
      </c>
      <c r="N12" t="s">
        <v>2480</v>
      </c>
      <c r="O12" t="s">
        <v>232</v>
      </c>
      <c r="P12" t="s">
        <v>259</v>
      </c>
      <c r="Q12" t="s">
        <v>164</v>
      </c>
    </row>
    <row r="13" spans="1:17">
      <c r="A13" s="600">
        <v>114796</v>
      </c>
      <c r="B13" t="s">
        <v>55</v>
      </c>
      <c r="C13" t="s">
        <v>2474</v>
      </c>
      <c r="D13" t="s">
        <v>2475</v>
      </c>
      <c r="E13" s="605" t="s">
        <v>231</v>
      </c>
      <c r="F13" t="s">
        <v>4177</v>
      </c>
      <c r="G13" t="s">
        <v>221</v>
      </c>
      <c r="H13" t="s">
        <v>23</v>
      </c>
      <c r="I13" t="s">
        <v>23</v>
      </c>
      <c r="J13" t="s">
        <v>2791</v>
      </c>
      <c r="K13" t="s">
        <v>2792</v>
      </c>
      <c r="L13" t="s">
        <v>2057</v>
      </c>
      <c r="M13" t="s">
        <v>2793</v>
      </c>
      <c r="N13" t="s">
        <v>23</v>
      </c>
      <c r="O13" t="s">
        <v>232</v>
      </c>
      <c r="P13" t="s">
        <v>2607</v>
      </c>
      <c r="Q13" t="s">
        <v>2794</v>
      </c>
    </row>
    <row r="14" spans="1:17">
      <c r="A14" s="600">
        <v>115009</v>
      </c>
      <c r="B14" t="s">
        <v>29</v>
      </c>
      <c r="C14" t="s">
        <v>2474</v>
      </c>
      <c r="D14" t="s">
        <v>2475</v>
      </c>
      <c r="E14" s="605" t="s">
        <v>231</v>
      </c>
      <c r="F14" t="s">
        <v>4177</v>
      </c>
      <c r="G14" t="s">
        <v>2061</v>
      </c>
      <c r="H14" t="s">
        <v>23</v>
      </c>
      <c r="I14" t="s">
        <v>23</v>
      </c>
      <c r="J14" t="s">
        <v>2795</v>
      </c>
      <c r="K14" t="s">
        <v>2796</v>
      </c>
      <c r="L14" t="s">
        <v>2062</v>
      </c>
      <c r="M14" t="s">
        <v>2797</v>
      </c>
      <c r="N14" t="s">
        <v>23</v>
      </c>
      <c r="O14" t="s">
        <v>232</v>
      </c>
      <c r="P14" t="s">
        <v>50</v>
      </c>
      <c r="Q14" t="s">
        <v>348</v>
      </c>
    </row>
    <row r="15" spans="1:17">
      <c r="A15" s="600">
        <v>115033</v>
      </c>
      <c r="B15" t="s">
        <v>193</v>
      </c>
      <c r="C15" t="s">
        <v>2474</v>
      </c>
      <c r="D15" t="s">
        <v>2475</v>
      </c>
      <c r="E15" s="605" t="s">
        <v>231</v>
      </c>
      <c r="F15" t="s">
        <v>4177</v>
      </c>
      <c r="G15" t="s">
        <v>2063</v>
      </c>
      <c r="H15" t="s">
        <v>23</v>
      </c>
      <c r="I15" t="s">
        <v>23</v>
      </c>
      <c r="J15" t="s">
        <v>2502</v>
      </c>
      <c r="K15" t="s">
        <v>2798</v>
      </c>
      <c r="L15" t="s">
        <v>2064</v>
      </c>
      <c r="M15" t="s">
        <v>2799</v>
      </c>
      <c r="N15" t="s">
        <v>23</v>
      </c>
      <c r="O15" t="s">
        <v>232</v>
      </c>
      <c r="P15" t="s">
        <v>4229</v>
      </c>
      <c r="Q15" t="s">
        <v>4183</v>
      </c>
    </row>
    <row r="16" spans="1:17">
      <c r="A16" s="600">
        <v>115033</v>
      </c>
      <c r="B16" t="s">
        <v>193</v>
      </c>
      <c r="C16" t="s">
        <v>2474</v>
      </c>
      <c r="D16" t="s">
        <v>2475</v>
      </c>
      <c r="E16" s="605" t="s">
        <v>231</v>
      </c>
      <c r="F16" t="s">
        <v>4177</v>
      </c>
      <c r="G16" t="s">
        <v>2063</v>
      </c>
      <c r="H16" t="s">
        <v>23</v>
      </c>
      <c r="I16" t="s">
        <v>23</v>
      </c>
      <c r="J16" t="s">
        <v>2502</v>
      </c>
      <c r="K16" t="s">
        <v>2798</v>
      </c>
      <c r="L16" t="s">
        <v>2064</v>
      </c>
      <c r="M16" t="s">
        <v>2799</v>
      </c>
      <c r="N16" t="s">
        <v>23</v>
      </c>
      <c r="O16" t="s">
        <v>232</v>
      </c>
      <c r="P16" t="s">
        <v>4229</v>
      </c>
      <c r="Q16" t="s">
        <v>4183</v>
      </c>
    </row>
    <row r="17" spans="1:17">
      <c r="A17" s="600">
        <v>115306</v>
      </c>
      <c r="B17" t="s">
        <v>163</v>
      </c>
      <c r="C17" t="s">
        <v>2474</v>
      </c>
      <c r="D17" t="s">
        <v>2475</v>
      </c>
      <c r="E17" s="605" t="s">
        <v>231</v>
      </c>
      <c r="F17" t="s">
        <v>4177</v>
      </c>
      <c r="G17" t="s">
        <v>4230</v>
      </c>
      <c r="H17" t="s">
        <v>23</v>
      </c>
      <c r="I17" t="s">
        <v>23</v>
      </c>
      <c r="J17" t="s">
        <v>2800</v>
      </c>
      <c r="K17" t="s">
        <v>2801</v>
      </c>
      <c r="L17" t="s">
        <v>2802</v>
      </c>
      <c r="M17" t="s">
        <v>2802</v>
      </c>
      <c r="N17" t="s">
        <v>23</v>
      </c>
      <c r="O17" t="s">
        <v>232</v>
      </c>
      <c r="P17" t="s">
        <v>2677</v>
      </c>
      <c r="Q17" t="s">
        <v>223</v>
      </c>
    </row>
    <row r="18" spans="1:17">
      <c r="A18" s="600">
        <v>115355</v>
      </c>
      <c r="B18" t="s">
        <v>85</v>
      </c>
      <c r="C18" t="s">
        <v>2474</v>
      </c>
      <c r="D18" t="s">
        <v>2475</v>
      </c>
      <c r="E18" s="605" t="s">
        <v>231</v>
      </c>
      <c r="F18" t="s">
        <v>4177</v>
      </c>
      <c r="G18" t="s">
        <v>2068</v>
      </c>
      <c r="H18" t="s">
        <v>23</v>
      </c>
      <c r="I18" t="s">
        <v>23</v>
      </c>
      <c r="J18" t="s">
        <v>2803</v>
      </c>
      <c r="K18" t="s">
        <v>4231</v>
      </c>
      <c r="L18" t="s">
        <v>2069</v>
      </c>
      <c r="M18" t="s">
        <v>2804</v>
      </c>
      <c r="N18" t="s">
        <v>23</v>
      </c>
      <c r="O18" t="s">
        <v>232</v>
      </c>
      <c r="P18" t="s">
        <v>270</v>
      </c>
      <c r="Q18" t="s">
        <v>2805</v>
      </c>
    </row>
    <row r="19" spans="1:17">
      <c r="A19" s="600">
        <v>115405</v>
      </c>
      <c r="B19" t="s">
        <v>106</v>
      </c>
      <c r="C19" t="s">
        <v>2474</v>
      </c>
      <c r="D19" t="s">
        <v>2475</v>
      </c>
      <c r="E19" s="605" t="s">
        <v>231</v>
      </c>
      <c r="F19" t="s">
        <v>4177</v>
      </c>
      <c r="G19" t="s">
        <v>2070</v>
      </c>
      <c r="H19" t="s">
        <v>23</v>
      </c>
      <c r="I19" t="s">
        <v>23</v>
      </c>
      <c r="J19" t="s">
        <v>2806</v>
      </c>
      <c r="K19" t="s">
        <v>2807</v>
      </c>
      <c r="L19" t="s">
        <v>2071</v>
      </c>
      <c r="M19" t="s">
        <v>2808</v>
      </c>
      <c r="N19" t="s">
        <v>23</v>
      </c>
      <c r="O19" t="s">
        <v>232</v>
      </c>
      <c r="P19" t="s">
        <v>313</v>
      </c>
      <c r="Q19" t="s">
        <v>2809</v>
      </c>
    </row>
    <row r="20" spans="1:17">
      <c r="A20" s="600">
        <v>115520</v>
      </c>
      <c r="B20" t="s">
        <v>49</v>
      </c>
      <c r="C20" t="s">
        <v>2474</v>
      </c>
      <c r="D20" t="s">
        <v>2475</v>
      </c>
      <c r="E20" s="605" t="s">
        <v>231</v>
      </c>
      <c r="F20" t="s">
        <v>4177</v>
      </c>
      <c r="G20" t="s">
        <v>108</v>
      </c>
      <c r="H20" t="s">
        <v>23</v>
      </c>
      <c r="I20" t="s">
        <v>23</v>
      </c>
      <c r="J20" t="s">
        <v>2481</v>
      </c>
      <c r="K20" t="s">
        <v>2482</v>
      </c>
      <c r="L20" t="s">
        <v>2072</v>
      </c>
      <c r="M20" t="s">
        <v>2483</v>
      </c>
      <c r="N20" t="s">
        <v>23</v>
      </c>
      <c r="O20" t="s">
        <v>232</v>
      </c>
      <c r="P20" t="s">
        <v>242</v>
      </c>
      <c r="Q20" t="s">
        <v>2810</v>
      </c>
    </row>
    <row r="21" spans="1:17">
      <c r="A21" s="600">
        <v>115538</v>
      </c>
      <c r="B21" t="s">
        <v>79</v>
      </c>
      <c r="C21" t="s">
        <v>2474</v>
      </c>
      <c r="D21" t="s">
        <v>2475</v>
      </c>
      <c r="E21" s="605" t="s">
        <v>231</v>
      </c>
      <c r="F21" t="s">
        <v>4177</v>
      </c>
      <c r="G21" t="s">
        <v>2073</v>
      </c>
      <c r="H21" t="s">
        <v>23</v>
      </c>
      <c r="I21" t="s">
        <v>23</v>
      </c>
      <c r="J21" t="s">
        <v>2487</v>
      </c>
      <c r="K21" t="s">
        <v>2811</v>
      </c>
      <c r="L21" t="s">
        <v>2074</v>
      </c>
      <c r="M21" t="s">
        <v>2812</v>
      </c>
      <c r="N21" t="s">
        <v>23</v>
      </c>
      <c r="O21" t="s">
        <v>232</v>
      </c>
      <c r="P21" t="s">
        <v>266</v>
      </c>
      <c r="Q21" t="s">
        <v>1962</v>
      </c>
    </row>
    <row r="22" spans="1:17">
      <c r="A22" s="600">
        <v>115645</v>
      </c>
      <c r="B22" t="s">
        <v>76</v>
      </c>
      <c r="C22" t="s">
        <v>2474</v>
      </c>
      <c r="D22" t="s">
        <v>2475</v>
      </c>
      <c r="E22" s="605" t="s">
        <v>231</v>
      </c>
      <c r="F22" t="s">
        <v>4177</v>
      </c>
      <c r="G22" t="s">
        <v>212</v>
      </c>
      <c r="H22" t="s">
        <v>23</v>
      </c>
      <c r="I22" t="s">
        <v>23</v>
      </c>
      <c r="J22" t="s">
        <v>2813</v>
      </c>
      <c r="K22" t="s">
        <v>2814</v>
      </c>
      <c r="L22" t="s">
        <v>2075</v>
      </c>
      <c r="M22" t="s">
        <v>2815</v>
      </c>
      <c r="N22" t="s">
        <v>23</v>
      </c>
      <c r="O22" t="s">
        <v>232</v>
      </c>
      <c r="P22" t="s">
        <v>241</v>
      </c>
      <c r="Q22" t="s">
        <v>2816</v>
      </c>
    </row>
    <row r="23" spans="1:17">
      <c r="A23" s="600">
        <v>115660</v>
      </c>
      <c r="B23" t="s">
        <v>114</v>
      </c>
      <c r="C23" t="s">
        <v>2474</v>
      </c>
      <c r="D23" t="s">
        <v>2475</v>
      </c>
      <c r="E23" s="605" t="s">
        <v>231</v>
      </c>
      <c r="F23" t="s">
        <v>4177</v>
      </c>
      <c r="G23" t="s">
        <v>2078</v>
      </c>
      <c r="H23" t="s">
        <v>23</v>
      </c>
      <c r="I23" t="s">
        <v>23</v>
      </c>
      <c r="J23" t="s">
        <v>2817</v>
      </c>
      <c r="K23" t="s">
        <v>2818</v>
      </c>
      <c r="L23" t="s">
        <v>2079</v>
      </c>
      <c r="M23" t="s">
        <v>2819</v>
      </c>
      <c r="N23" t="s">
        <v>23</v>
      </c>
      <c r="O23" t="s">
        <v>232</v>
      </c>
      <c r="P23" t="s">
        <v>321</v>
      </c>
      <c r="Q23" t="s">
        <v>2820</v>
      </c>
    </row>
    <row r="24" spans="1:17">
      <c r="A24" s="600">
        <v>115785</v>
      </c>
      <c r="B24" t="s">
        <v>109</v>
      </c>
      <c r="C24" t="s">
        <v>2474</v>
      </c>
      <c r="D24" t="s">
        <v>2475</v>
      </c>
      <c r="E24" s="605" t="s">
        <v>231</v>
      </c>
      <c r="F24" t="s">
        <v>4177</v>
      </c>
      <c r="G24" t="s">
        <v>2082</v>
      </c>
      <c r="H24" t="s">
        <v>23</v>
      </c>
      <c r="I24" t="s">
        <v>23</v>
      </c>
      <c r="J24" t="s">
        <v>2821</v>
      </c>
      <c r="K24" t="s">
        <v>2822</v>
      </c>
      <c r="L24" t="s">
        <v>2083</v>
      </c>
      <c r="M24" t="s">
        <v>2823</v>
      </c>
      <c r="N24" t="s">
        <v>23</v>
      </c>
      <c r="O24" t="s">
        <v>232</v>
      </c>
      <c r="P24" t="s">
        <v>1932</v>
      </c>
      <c r="Q24" t="s">
        <v>366</v>
      </c>
    </row>
    <row r="25" spans="1:17">
      <c r="A25" s="600">
        <v>115801</v>
      </c>
      <c r="B25" t="s">
        <v>112</v>
      </c>
      <c r="C25" t="s">
        <v>2474</v>
      </c>
      <c r="D25" t="s">
        <v>2475</v>
      </c>
      <c r="E25" s="605" t="s">
        <v>231</v>
      </c>
      <c r="F25" t="s">
        <v>4177</v>
      </c>
      <c r="G25" t="s">
        <v>2086</v>
      </c>
      <c r="H25" t="s">
        <v>23</v>
      </c>
      <c r="I25" t="s">
        <v>23</v>
      </c>
      <c r="J25" t="s">
        <v>2824</v>
      </c>
      <c r="K25" t="s">
        <v>2825</v>
      </c>
      <c r="L25" t="s">
        <v>2087</v>
      </c>
      <c r="M25" t="s">
        <v>2826</v>
      </c>
      <c r="N25" t="s">
        <v>23</v>
      </c>
      <c r="O25" t="s">
        <v>232</v>
      </c>
      <c r="P25" t="s">
        <v>311</v>
      </c>
      <c r="Q25" t="s">
        <v>365</v>
      </c>
    </row>
    <row r="26" spans="1:17">
      <c r="A26" s="600">
        <v>115876</v>
      </c>
      <c r="B26" t="s">
        <v>189</v>
      </c>
      <c r="C26" t="s">
        <v>2474</v>
      </c>
      <c r="D26" t="s">
        <v>2475</v>
      </c>
      <c r="E26" s="605" t="s">
        <v>231</v>
      </c>
      <c r="F26" t="s">
        <v>4177</v>
      </c>
      <c r="G26" t="s">
        <v>2090</v>
      </c>
      <c r="H26" t="s">
        <v>23</v>
      </c>
      <c r="I26" t="s">
        <v>23</v>
      </c>
      <c r="J26" t="s">
        <v>2827</v>
      </c>
      <c r="K26" t="s">
        <v>2828</v>
      </c>
      <c r="L26" t="s">
        <v>2091</v>
      </c>
      <c r="M26" t="s">
        <v>2829</v>
      </c>
      <c r="N26" t="s">
        <v>23</v>
      </c>
      <c r="O26" t="s">
        <v>232</v>
      </c>
      <c r="P26" t="s">
        <v>2830</v>
      </c>
      <c r="Q26" t="s">
        <v>222</v>
      </c>
    </row>
    <row r="27" spans="1:17">
      <c r="A27" s="600">
        <v>116163</v>
      </c>
      <c r="B27" t="s">
        <v>111</v>
      </c>
      <c r="C27" t="s">
        <v>2474</v>
      </c>
      <c r="D27" t="s">
        <v>2475</v>
      </c>
      <c r="E27" s="605" t="s">
        <v>231</v>
      </c>
      <c r="F27" t="s">
        <v>4177</v>
      </c>
      <c r="G27" t="s">
        <v>2105</v>
      </c>
      <c r="H27" t="s">
        <v>23</v>
      </c>
      <c r="I27" t="s">
        <v>23</v>
      </c>
      <c r="J27" t="s">
        <v>2831</v>
      </c>
      <c r="K27" t="s">
        <v>2832</v>
      </c>
      <c r="L27" t="s">
        <v>2106</v>
      </c>
      <c r="M27" t="s">
        <v>2833</v>
      </c>
      <c r="N27" t="s">
        <v>23</v>
      </c>
      <c r="O27" t="s">
        <v>232</v>
      </c>
      <c r="P27" t="s">
        <v>310</v>
      </c>
      <c r="Q27" t="s">
        <v>1961</v>
      </c>
    </row>
    <row r="28" spans="1:17">
      <c r="A28" s="600">
        <v>116189</v>
      </c>
      <c r="B28" t="s">
        <v>115</v>
      </c>
      <c r="C28" t="s">
        <v>2474</v>
      </c>
      <c r="D28" t="s">
        <v>2475</v>
      </c>
      <c r="E28" s="605" t="s">
        <v>231</v>
      </c>
      <c r="F28" t="s">
        <v>4177</v>
      </c>
      <c r="G28" t="s">
        <v>2108</v>
      </c>
      <c r="H28" t="s">
        <v>23</v>
      </c>
      <c r="I28" t="s">
        <v>23</v>
      </c>
      <c r="J28" t="s">
        <v>2834</v>
      </c>
      <c r="K28" t="s">
        <v>2835</v>
      </c>
      <c r="L28" t="s">
        <v>2109</v>
      </c>
      <c r="M28" t="s">
        <v>2836</v>
      </c>
      <c r="N28" t="s">
        <v>23</v>
      </c>
      <c r="O28" t="s">
        <v>232</v>
      </c>
      <c r="P28" t="s">
        <v>1929</v>
      </c>
      <c r="Q28" t="s">
        <v>2837</v>
      </c>
    </row>
    <row r="29" spans="1:17">
      <c r="A29" s="600">
        <v>116213</v>
      </c>
      <c r="B29" t="s">
        <v>118</v>
      </c>
      <c r="C29" t="s">
        <v>2474</v>
      </c>
      <c r="D29" t="s">
        <v>2475</v>
      </c>
      <c r="E29" s="605" t="s">
        <v>231</v>
      </c>
      <c r="F29" t="s">
        <v>4177</v>
      </c>
      <c r="G29" t="s">
        <v>2110</v>
      </c>
      <c r="H29" t="s">
        <v>23</v>
      </c>
      <c r="I29" t="s">
        <v>23</v>
      </c>
      <c r="J29" t="s">
        <v>2665</v>
      </c>
      <c r="K29" t="s">
        <v>2838</v>
      </c>
      <c r="L29" t="s">
        <v>2111</v>
      </c>
      <c r="M29" t="s">
        <v>2839</v>
      </c>
      <c r="N29" t="s">
        <v>23</v>
      </c>
      <c r="O29" t="s">
        <v>232</v>
      </c>
      <c r="P29" t="s">
        <v>306</v>
      </c>
      <c r="Q29" t="s">
        <v>317</v>
      </c>
    </row>
    <row r="30" spans="1:17">
      <c r="A30" s="600">
        <v>116296</v>
      </c>
      <c r="B30" t="s">
        <v>71</v>
      </c>
      <c r="C30" t="s">
        <v>2474</v>
      </c>
      <c r="D30" t="s">
        <v>2475</v>
      </c>
      <c r="E30" s="605" t="s">
        <v>231</v>
      </c>
      <c r="F30" t="s">
        <v>4177</v>
      </c>
      <c r="G30" t="s">
        <v>2114</v>
      </c>
      <c r="H30" t="s">
        <v>23</v>
      </c>
      <c r="I30" t="s">
        <v>23</v>
      </c>
      <c r="J30" t="s">
        <v>2840</v>
      </c>
      <c r="K30" t="s">
        <v>2841</v>
      </c>
      <c r="L30" t="s">
        <v>2115</v>
      </c>
      <c r="M30" t="s">
        <v>2842</v>
      </c>
      <c r="N30" t="s">
        <v>23</v>
      </c>
      <c r="O30" t="s">
        <v>232</v>
      </c>
      <c r="P30" t="s">
        <v>256</v>
      </c>
      <c r="Q30" t="s">
        <v>119</v>
      </c>
    </row>
    <row r="31" spans="1:17">
      <c r="A31" s="600">
        <v>116296</v>
      </c>
      <c r="B31" t="s">
        <v>71</v>
      </c>
      <c r="C31" t="s">
        <v>2474</v>
      </c>
      <c r="D31" t="s">
        <v>2475</v>
      </c>
      <c r="E31" s="605" t="s">
        <v>231</v>
      </c>
      <c r="F31" t="s">
        <v>4177</v>
      </c>
      <c r="G31" t="s">
        <v>2114</v>
      </c>
      <c r="H31" t="s">
        <v>23</v>
      </c>
      <c r="I31" t="s">
        <v>23</v>
      </c>
      <c r="J31" t="s">
        <v>2840</v>
      </c>
      <c r="K31" t="s">
        <v>2841</v>
      </c>
      <c r="L31" t="s">
        <v>2115</v>
      </c>
      <c r="M31" t="s">
        <v>2842</v>
      </c>
      <c r="N31" t="s">
        <v>23</v>
      </c>
      <c r="O31" t="s">
        <v>232</v>
      </c>
      <c r="P31" t="s">
        <v>256</v>
      </c>
      <c r="Q31" t="s">
        <v>119</v>
      </c>
    </row>
    <row r="32" spans="1:17">
      <c r="A32" s="600">
        <v>116338</v>
      </c>
      <c r="B32" t="s">
        <v>123</v>
      </c>
      <c r="C32" t="s">
        <v>2474</v>
      </c>
      <c r="D32" t="s">
        <v>2475</v>
      </c>
      <c r="E32" s="605" t="s">
        <v>231</v>
      </c>
      <c r="F32" t="s">
        <v>4177</v>
      </c>
      <c r="G32" t="s">
        <v>2116</v>
      </c>
      <c r="H32" t="s">
        <v>23</v>
      </c>
      <c r="I32" t="s">
        <v>23</v>
      </c>
      <c r="J32" t="s">
        <v>2490</v>
      </c>
      <c r="K32" t="s">
        <v>2491</v>
      </c>
      <c r="L32" t="s">
        <v>2117</v>
      </c>
      <c r="M32" t="s">
        <v>2492</v>
      </c>
      <c r="N32" t="s">
        <v>23</v>
      </c>
      <c r="O32" t="s">
        <v>232</v>
      </c>
      <c r="P32" t="s">
        <v>357</v>
      </c>
      <c r="Q32" t="s">
        <v>2747</v>
      </c>
    </row>
    <row r="33" spans="1:17">
      <c r="A33" s="600">
        <v>116387</v>
      </c>
      <c r="B33" t="s">
        <v>124</v>
      </c>
      <c r="C33" t="s">
        <v>2474</v>
      </c>
      <c r="D33" t="s">
        <v>2475</v>
      </c>
      <c r="E33" s="605" t="s">
        <v>231</v>
      </c>
      <c r="F33" t="s">
        <v>4177</v>
      </c>
      <c r="G33" t="s">
        <v>2118</v>
      </c>
      <c r="H33" t="s">
        <v>23</v>
      </c>
      <c r="I33" t="s">
        <v>23</v>
      </c>
      <c r="J33" t="s">
        <v>2843</v>
      </c>
      <c r="K33" t="s">
        <v>2844</v>
      </c>
      <c r="L33" t="s">
        <v>2119</v>
      </c>
      <c r="M33" t="s">
        <v>2845</v>
      </c>
      <c r="N33" t="s">
        <v>23</v>
      </c>
      <c r="O33" t="s">
        <v>232</v>
      </c>
      <c r="P33" t="s">
        <v>356</v>
      </c>
      <c r="Q33" t="s">
        <v>2846</v>
      </c>
    </row>
    <row r="34" spans="1:17">
      <c r="A34" s="600">
        <v>116437</v>
      </c>
      <c r="B34" t="s">
        <v>126</v>
      </c>
      <c r="C34" t="s">
        <v>2474</v>
      </c>
      <c r="D34" t="s">
        <v>2475</v>
      </c>
      <c r="E34" s="605" t="s">
        <v>231</v>
      </c>
      <c r="F34" t="s">
        <v>4177</v>
      </c>
      <c r="G34" t="s">
        <v>2120</v>
      </c>
      <c r="H34" t="s">
        <v>2542</v>
      </c>
      <c r="I34" t="s">
        <v>23</v>
      </c>
      <c r="J34" t="s">
        <v>2543</v>
      </c>
      <c r="K34" t="s">
        <v>2544</v>
      </c>
      <c r="L34" t="s">
        <v>2121</v>
      </c>
      <c r="M34" t="s">
        <v>2545</v>
      </c>
      <c r="N34" t="s">
        <v>4202</v>
      </c>
      <c r="O34" t="s">
        <v>232</v>
      </c>
      <c r="P34" t="s">
        <v>345</v>
      </c>
      <c r="Q34" t="s">
        <v>322</v>
      </c>
    </row>
    <row r="35" spans="1:17">
      <c r="A35" s="600">
        <v>116502</v>
      </c>
      <c r="B35" t="s">
        <v>127</v>
      </c>
      <c r="C35" t="s">
        <v>2474</v>
      </c>
      <c r="D35" t="s">
        <v>2475</v>
      </c>
      <c r="E35" s="605" t="s">
        <v>231</v>
      </c>
      <c r="F35" t="s">
        <v>4177</v>
      </c>
      <c r="G35" t="s">
        <v>2123</v>
      </c>
      <c r="H35" t="s">
        <v>23</v>
      </c>
      <c r="I35" t="s">
        <v>23</v>
      </c>
      <c r="J35" t="s">
        <v>2720</v>
      </c>
      <c r="K35" t="s">
        <v>2847</v>
      </c>
      <c r="L35" t="s">
        <v>2124</v>
      </c>
      <c r="M35" t="s">
        <v>2848</v>
      </c>
      <c r="N35" t="s">
        <v>23</v>
      </c>
      <c r="O35" t="s">
        <v>232</v>
      </c>
      <c r="P35" t="s">
        <v>298</v>
      </c>
      <c r="Q35" t="s">
        <v>347</v>
      </c>
    </row>
    <row r="36" spans="1:17">
      <c r="A36" s="600">
        <v>116601</v>
      </c>
      <c r="B36" t="s">
        <v>136</v>
      </c>
      <c r="C36" t="s">
        <v>2474</v>
      </c>
      <c r="D36" t="s">
        <v>2475</v>
      </c>
      <c r="E36" s="605" t="s">
        <v>231</v>
      </c>
      <c r="F36" t="s">
        <v>4177</v>
      </c>
      <c r="G36" t="s">
        <v>2129</v>
      </c>
      <c r="H36" t="s">
        <v>23</v>
      </c>
      <c r="I36" t="s">
        <v>23</v>
      </c>
      <c r="J36" t="s">
        <v>2502</v>
      </c>
      <c r="K36" t="s">
        <v>2851</v>
      </c>
      <c r="L36" t="s">
        <v>2130</v>
      </c>
      <c r="M36" t="s">
        <v>2852</v>
      </c>
      <c r="N36" t="s">
        <v>23</v>
      </c>
      <c r="O36" t="s">
        <v>232</v>
      </c>
      <c r="P36" t="s">
        <v>261</v>
      </c>
      <c r="Q36" t="s">
        <v>1957</v>
      </c>
    </row>
    <row r="37" spans="1:17">
      <c r="A37" s="600">
        <v>116668</v>
      </c>
      <c r="B37" t="s">
        <v>140</v>
      </c>
      <c r="C37" t="s">
        <v>2474</v>
      </c>
      <c r="D37" t="s">
        <v>2475</v>
      </c>
      <c r="E37" s="605" t="s">
        <v>231</v>
      </c>
      <c r="F37" t="s">
        <v>4177</v>
      </c>
      <c r="G37" t="s">
        <v>2131</v>
      </c>
      <c r="H37" t="s">
        <v>23</v>
      </c>
      <c r="I37" t="s">
        <v>23</v>
      </c>
      <c r="J37" t="s">
        <v>2477</v>
      </c>
      <c r="K37" t="s">
        <v>2853</v>
      </c>
      <c r="L37" t="s">
        <v>2132</v>
      </c>
      <c r="M37" t="s">
        <v>2854</v>
      </c>
      <c r="N37" t="s">
        <v>23</v>
      </c>
      <c r="O37" t="s">
        <v>232</v>
      </c>
      <c r="P37" t="s">
        <v>254</v>
      </c>
      <c r="Q37" t="s">
        <v>96</v>
      </c>
    </row>
    <row r="38" spans="1:17">
      <c r="A38" s="600">
        <v>116700</v>
      </c>
      <c r="B38" t="s">
        <v>142</v>
      </c>
      <c r="C38" t="s">
        <v>2474</v>
      </c>
      <c r="D38" t="s">
        <v>2475</v>
      </c>
      <c r="E38" s="605" t="s">
        <v>231</v>
      </c>
      <c r="F38" t="s">
        <v>4177</v>
      </c>
      <c r="G38" t="s">
        <v>2135</v>
      </c>
      <c r="H38" t="s">
        <v>23</v>
      </c>
      <c r="I38" t="s">
        <v>23</v>
      </c>
      <c r="J38" t="s">
        <v>2855</v>
      </c>
      <c r="K38" t="s">
        <v>2856</v>
      </c>
      <c r="L38" t="s">
        <v>2136</v>
      </c>
      <c r="M38" t="s">
        <v>2857</v>
      </c>
      <c r="N38" t="s">
        <v>23</v>
      </c>
      <c r="O38" t="s">
        <v>232</v>
      </c>
      <c r="P38" t="s">
        <v>297</v>
      </c>
      <c r="Q38" t="s">
        <v>194</v>
      </c>
    </row>
    <row r="39" spans="1:17">
      <c r="A39" s="600">
        <v>116783</v>
      </c>
      <c r="B39" t="s">
        <v>145</v>
      </c>
      <c r="C39" t="s">
        <v>2474</v>
      </c>
      <c r="D39" t="s">
        <v>2475</v>
      </c>
      <c r="E39" s="605" t="s">
        <v>231</v>
      </c>
      <c r="F39" t="s">
        <v>4177</v>
      </c>
      <c r="G39" t="s">
        <v>2139</v>
      </c>
      <c r="H39" t="s">
        <v>23</v>
      </c>
      <c r="I39" t="s">
        <v>23</v>
      </c>
      <c r="J39" t="s">
        <v>2858</v>
      </c>
      <c r="K39" t="s">
        <v>2859</v>
      </c>
      <c r="L39" t="s">
        <v>2140</v>
      </c>
      <c r="M39" t="s">
        <v>2860</v>
      </c>
      <c r="N39" t="s">
        <v>23</v>
      </c>
      <c r="O39" t="s">
        <v>232</v>
      </c>
      <c r="P39" t="s">
        <v>2861</v>
      </c>
      <c r="Q39" t="s">
        <v>74</v>
      </c>
    </row>
    <row r="40" spans="1:17">
      <c r="A40" s="600">
        <v>116825</v>
      </c>
      <c r="B40" t="s">
        <v>147</v>
      </c>
      <c r="C40" t="s">
        <v>2474</v>
      </c>
      <c r="D40" t="s">
        <v>2475</v>
      </c>
      <c r="E40" s="605" t="s">
        <v>231</v>
      </c>
      <c r="F40" t="s">
        <v>4177</v>
      </c>
      <c r="G40" t="s">
        <v>2141</v>
      </c>
      <c r="H40" t="s">
        <v>23</v>
      </c>
      <c r="I40" t="s">
        <v>23</v>
      </c>
      <c r="J40" t="s">
        <v>2862</v>
      </c>
      <c r="K40" t="s">
        <v>2863</v>
      </c>
      <c r="L40" t="s">
        <v>2142</v>
      </c>
      <c r="M40" t="s">
        <v>2864</v>
      </c>
      <c r="N40" t="s">
        <v>23</v>
      </c>
      <c r="O40" t="s">
        <v>232</v>
      </c>
      <c r="P40" t="s">
        <v>2865</v>
      </c>
      <c r="Q40" t="s">
        <v>131</v>
      </c>
    </row>
    <row r="41" spans="1:17">
      <c r="A41" s="600">
        <v>116924</v>
      </c>
      <c r="B41" t="s">
        <v>150</v>
      </c>
      <c r="C41" t="s">
        <v>2474</v>
      </c>
      <c r="D41" t="s">
        <v>2475</v>
      </c>
      <c r="E41" s="605" t="s">
        <v>231</v>
      </c>
      <c r="F41" t="s">
        <v>4177</v>
      </c>
      <c r="G41" t="s">
        <v>2149</v>
      </c>
      <c r="H41" t="s">
        <v>23</v>
      </c>
      <c r="I41" t="s">
        <v>23</v>
      </c>
      <c r="J41" t="s">
        <v>2866</v>
      </c>
      <c r="K41" t="s">
        <v>2867</v>
      </c>
      <c r="L41" t="s">
        <v>2150</v>
      </c>
      <c r="M41" t="s">
        <v>2868</v>
      </c>
      <c r="N41" t="s">
        <v>23</v>
      </c>
      <c r="O41" t="s">
        <v>232</v>
      </c>
      <c r="P41" t="s">
        <v>251</v>
      </c>
      <c r="Q41" t="s">
        <v>208</v>
      </c>
    </row>
    <row r="42" spans="1:17">
      <c r="A42" s="600">
        <v>117005</v>
      </c>
      <c r="B42" t="s">
        <v>152</v>
      </c>
      <c r="C42" t="s">
        <v>2474</v>
      </c>
      <c r="D42" t="s">
        <v>2475</v>
      </c>
      <c r="E42" s="605" t="s">
        <v>231</v>
      </c>
      <c r="F42" t="s">
        <v>4177</v>
      </c>
      <c r="G42" t="s">
        <v>2153</v>
      </c>
      <c r="H42" t="s">
        <v>23</v>
      </c>
      <c r="I42" t="s">
        <v>23</v>
      </c>
      <c r="J42" t="s">
        <v>2869</v>
      </c>
      <c r="K42" t="s">
        <v>2870</v>
      </c>
      <c r="L42" t="s">
        <v>2154</v>
      </c>
      <c r="M42" t="s">
        <v>2871</v>
      </c>
      <c r="N42" t="s">
        <v>23</v>
      </c>
      <c r="O42" t="s">
        <v>232</v>
      </c>
      <c r="P42" t="s">
        <v>250</v>
      </c>
      <c r="Q42" t="s">
        <v>2872</v>
      </c>
    </row>
    <row r="43" spans="1:17">
      <c r="A43" s="600">
        <v>117021</v>
      </c>
      <c r="B43" t="s">
        <v>155</v>
      </c>
      <c r="C43" t="s">
        <v>2474</v>
      </c>
      <c r="D43" t="s">
        <v>2475</v>
      </c>
      <c r="E43" s="605" t="s">
        <v>231</v>
      </c>
      <c r="F43" t="s">
        <v>4177</v>
      </c>
      <c r="G43" t="s">
        <v>2155</v>
      </c>
      <c r="H43" t="s">
        <v>23</v>
      </c>
      <c r="I43" t="s">
        <v>23</v>
      </c>
      <c r="J43" t="s">
        <v>2873</v>
      </c>
      <c r="K43" t="s">
        <v>2874</v>
      </c>
      <c r="L43" t="s">
        <v>2156</v>
      </c>
      <c r="M43" t="s">
        <v>2875</v>
      </c>
      <c r="N43" t="s">
        <v>23</v>
      </c>
      <c r="O43" t="s">
        <v>232</v>
      </c>
      <c r="P43" t="s">
        <v>355</v>
      </c>
      <c r="Q43" t="s">
        <v>164</v>
      </c>
    </row>
    <row r="44" spans="1:17">
      <c r="A44" s="600">
        <v>117062</v>
      </c>
      <c r="B44" t="s">
        <v>173</v>
      </c>
      <c r="C44" t="s">
        <v>2474</v>
      </c>
      <c r="D44" t="s">
        <v>2475</v>
      </c>
      <c r="E44" s="605" t="s">
        <v>231</v>
      </c>
      <c r="F44" t="s">
        <v>4177</v>
      </c>
      <c r="G44" t="s">
        <v>2157</v>
      </c>
      <c r="H44" t="s">
        <v>23</v>
      </c>
      <c r="I44" t="s">
        <v>23</v>
      </c>
      <c r="J44" t="s">
        <v>2502</v>
      </c>
      <c r="K44" t="s">
        <v>2876</v>
      </c>
      <c r="L44" t="s">
        <v>2158</v>
      </c>
      <c r="M44" t="s">
        <v>2877</v>
      </c>
      <c r="N44" t="s">
        <v>23</v>
      </c>
      <c r="O44" t="s">
        <v>232</v>
      </c>
      <c r="P44" t="s">
        <v>2878</v>
      </c>
      <c r="Q44" t="s">
        <v>218</v>
      </c>
    </row>
    <row r="45" spans="1:17">
      <c r="A45" s="600">
        <v>117088</v>
      </c>
      <c r="B45" t="s">
        <v>183</v>
      </c>
      <c r="C45" t="s">
        <v>2474</v>
      </c>
      <c r="D45" t="s">
        <v>2475</v>
      </c>
      <c r="E45" s="605" t="s">
        <v>231</v>
      </c>
      <c r="F45" t="s">
        <v>4177</v>
      </c>
      <c r="G45" t="s">
        <v>2161</v>
      </c>
      <c r="H45" t="s">
        <v>23</v>
      </c>
      <c r="I45" t="s">
        <v>23</v>
      </c>
      <c r="J45" t="s">
        <v>2477</v>
      </c>
      <c r="K45" t="s">
        <v>2879</v>
      </c>
      <c r="L45" t="s">
        <v>2162</v>
      </c>
      <c r="M45" t="s">
        <v>23</v>
      </c>
      <c r="N45" t="s">
        <v>23</v>
      </c>
      <c r="O45" t="s">
        <v>232</v>
      </c>
      <c r="P45" t="s">
        <v>2880</v>
      </c>
      <c r="Q45" t="s">
        <v>218</v>
      </c>
    </row>
    <row r="46" spans="1:17">
      <c r="A46" s="600">
        <v>117112</v>
      </c>
      <c r="B46" t="s">
        <v>171</v>
      </c>
      <c r="C46" t="s">
        <v>2474</v>
      </c>
      <c r="D46" t="s">
        <v>2475</v>
      </c>
      <c r="E46" s="605" t="s">
        <v>231</v>
      </c>
      <c r="F46" t="s">
        <v>4177</v>
      </c>
      <c r="G46" t="s">
        <v>2166</v>
      </c>
      <c r="H46" t="s">
        <v>23</v>
      </c>
      <c r="I46" t="s">
        <v>23</v>
      </c>
      <c r="J46" t="s">
        <v>2881</v>
      </c>
      <c r="K46" t="s">
        <v>2882</v>
      </c>
      <c r="L46" t="s">
        <v>2167</v>
      </c>
      <c r="M46" t="s">
        <v>2883</v>
      </c>
      <c r="N46" t="s">
        <v>23</v>
      </c>
      <c r="O46" t="s">
        <v>232</v>
      </c>
      <c r="P46" t="s">
        <v>2884</v>
      </c>
      <c r="Q46" t="s">
        <v>174</v>
      </c>
    </row>
    <row r="47" spans="1:17">
      <c r="A47" s="600">
        <v>117203</v>
      </c>
      <c r="B47" t="s">
        <v>180</v>
      </c>
      <c r="C47" t="s">
        <v>2474</v>
      </c>
      <c r="D47" t="s">
        <v>2475</v>
      </c>
      <c r="E47" s="605" t="s">
        <v>231</v>
      </c>
      <c r="F47" t="s">
        <v>4177</v>
      </c>
      <c r="G47" t="s">
        <v>2145</v>
      </c>
      <c r="H47" t="s">
        <v>23</v>
      </c>
      <c r="I47" t="s">
        <v>23</v>
      </c>
      <c r="J47" t="s">
        <v>2500</v>
      </c>
      <c r="K47" t="s">
        <v>4185</v>
      </c>
      <c r="L47" t="s">
        <v>2146</v>
      </c>
      <c r="M47" t="s">
        <v>2501</v>
      </c>
      <c r="N47" t="s">
        <v>23</v>
      </c>
      <c r="O47" t="s">
        <v>232</v>
      </c>
      <c r="P47" t="s">
        <v>4232</v>
      </c>
      <c r="Q47" t="s">
        <v>4186</v>
      </c>
    </row>
    <row r="48" spans="1:17">
      <c r="A48" s="600">
        <v>117203</v>
      </c>
      <c r="B48" t="s">
        <v>180</v>
      </c>
      <c r="C48" t="s">
        <v>2474</v>
      </c>
      <c r="D48" t="s">
        <v>2475</v>
      </c>
      <c r="E48" s="605" t="s">
        <v>231</v>
      </c>
      <c r="F48" t="s">
        <v>4177</v>
      </c>
      <c r="G48" t="s">
        <v>2145</v>
      </c>
      <c r="H48" t="s">
        <v>23</v>
      </c>
      <c r="I48" t="s">
        <v>23</v>
      </c>
      <c r="J48" t="s">
        <v>2500</v>
      </c>
      <c r="K48" t="s">
        <v>4185</v>
      </c>
      <c r="L48" t="s">
        <v>2146</v>
      </c>
      <c r="M48" t="s">
        <v>2501</v>
      </c>
      <c r="N48" t="s">
        <v>23</v>
      </c>
      <c r="O48" t="s">
        <v>232</v>
      </c>
      <c r="P48" t="s">
        <v>4232</v>
      </c>
      <c r="Q48" t="s">
        <v>4186</v>
      </c>
    </row>
    <row r="49" spans="1:17">
      <c r="A49" s="600">
        <v>117211</v>
      </c>
      <c r="B49" t="s">
        <v>196</v>
      </c>
      <c r="C49" t="s">
        <v>2474</v>
      </c>
      <c r="D49" t="s">
        <v>2475</v>
      </c>
      <c r="E49" s="605" t="s">
        <v>231</v>
      </c>
      <c r="F49" t="s">
        <v>4177</v>
      </c>
      <c r="G49" t="s">
        <v>4233</v>
      </c>
      <c r="H49" t="s">
        <v>23</v>
      </c>
      <c r="I49" t="s">
        <v>23</v>
      </c>
      <c r="J49" t="s">
        <v>2500</v>
      </c>
      <c r="K49" t="s">
        <v>4234</v>
      </c>
      <c r="L49" t="s">
        <v>4235</v>
      </c>
      <c r="M49" t="s">
        <v>4236</v>
      </c>
      <c r="N49" t="s">
        <v>23</v>
      </c>
      <c r="O49" t="s">
        <v>232</v>
      </c>
      <c r="P49" t="s">
        <v>4237</v>
      </c>
      <c r="Q49" t="s">
        <v>3203</v>
      </c>
    </row>
    <row r="50" spans="1:17">
      <c r="A50" s="600">
        <v>117237</v>
      </c>
      <c r="B50" t="s">
        <v>198</v>
      </c>
      <c r="C50" t="s">
        <v>2474</v>
      </c>
      <c r="D50" t="s">
        <v>2475</v>
      </c>
      <c r="E50" s="605" t="s">
        <v>231</v>
      </c>
      <c r="F50" t="s">
        <v>4177</v>
      </c>
      <c r="G50" t="s">
        <v>4238</v>
      </c>
      <c r="H50" t="s">
        <v>23</v>
      </c>
      <c r="I50" t="s">
        <v>23</v>
      </c>
      <c r="J50" t="s">
        <v>4239</v>
      </c>
      <c r="K50" t="s">
        <v>4240</v>
      </c>
      <c r="L50" t="s">
        <v>4241</v>
      </c>
      <c r="M50" t="s">
        <v>4242</v>
      </c>
      <c r="N50" t="s">
        <v>23</v>
      </c>
      <c r="O50" t="s">
        <v>232</v>
      </c>
      <c r="P50" t="s">
        <v>4243</v>
      </c>
      <c r="Q50" t="s">
        <v>4226</v>
      </c>
    </row>
    <row r="51" spans="1:17">
      <c r="A51" s="600">
        <v>117245</v>
      </c>
      <c r="B51" t="s">
        <v>199</v>
      </c>
      <c r="C51" t="s">
        <v>2474</v>
      </c>
      <c r="D51" t="s">
        <v>2475</v>
      </c>
      <c r="E51" s="605" t="s">
        <v>231</v>
      </c>
      <c r="F51" t="s">
        <v>4177</v>
      </c>
      <c r="G51" t="s">
        <v>4244</v>
      </c>
      <c r="H51" t="s">
        <v>23</v>
      </c>
      <c r="I51" t="s">
        <v>23</v>
      </c>
      <c r="J51" t="s">
        <v>4245</v>
      </c>
      <c r="K51" t="s">
        <v>4246</v>
      </c>
      <c r="L51" t="s">
        <v>4247</v>
      </c>
      <c r="M51" t="s">
        <v>4248</v>
      </c>
      <c r="N51" t="s">
        <v>23</v>
      </c>
      <c r="O51" t="s">
        <v>232</v>
      </c>
      <c r="P51" t="s">
        <v>4249</v>
      </c>
      <c r="Q51" t="s">
        <v>4178</v>
      </c>
    </row>
    <row r="52" spans="1:17">
      <c r="A52" s="600">
        <v>117252</v>
      </c>
      <c r="B52" t="s">
        <v>197</v>
      </c>
      <c r="C52" t="s">
        <v>2474</v>
      </c>
      <c r="D52" t="s">
        <v>2475</v>
      </c>
      <c r="E52" s="605" t="s">
        <v>231</v>
      </c>
      <c r="F52" t="s">
        <v>4177</v>
      </c>
      <c r="G52" t="s">
        <v>2127</v>
      </c>
      <c r="H52" t="s">
        <v>23</v>
      </c>
      <c r="I52" t="s">
        <v>23</v>
      </c>
      <c r="J52" t="s">
        <v>2500</v>
      </c>
      <c r="K52" t="s">
        <v>4250</v>
      </c>
      <c r="L52" t="s">
        <v>2128</v>
      </c>
      <c r="M52" t="s">
        <v>2849</v>
      </c>
      <c r="N52" t="s">
        <v>2850</v>
      </c>
      <c r="O52" t="s">
        <v>232</v>
      </c>
      <c r="P52" t="s">
        <v>4251</v>
      </c>
      <c r="Q52" t="s">
        <v>3202</v>
      </c>
    </row>
    <row r="53" spans="1:17">
      <c r="A53" s="600">
        <v>210586</v>
      </c>
      <c r="B53" t="s">
        <v>151</v>
      </c>
      <c r="C53" t="s">
        <v>2474</v>
      </c>
      <c r="D53" t="s">
        <v>2475</v>
      </c>
      <c r="E53" s="605" t="s">
        <v>231</v>
      </c>
      <c r="F53" t="s">
        <v>4177</v>
      </c>
      <c r="G53" t="s">
        <v>2172</v>
      </c>
      <c r="H53" t="s">
        <v>2568</v>
      </c>
      <c r="I53" t="s">
        <v>23</v>
      </c>
      <c r="J53" t="s">
        <v>2569</v>
      </c>
      <c r="K53" t="s">
        <v>2570</v>
      </c>
      <c r="L53" t="s">
        <v>2173</v>
      </c>
      <c r="M53" t="s">
        <v>2571</v>
      </c>
      <c r="N53" t="s">
        <v>2572</v>
      </c>
      <c r="O53" t="s">
        <v>232</v>
      </c>
      <c r="P53" t="s">
        <v>2885</v>
      </c>
      <c r="Q53" t="s">
        <v>214</v>
      </c>
    </row>
    <row r="54" spans="1:17">
      <c r="A54" s="600">
        <v>210685</v>
      </c>
      <c r="B54" t="s">
        <v>59</v>
      </c>
      <c r="C54" t="s">
        <v>2474</v>
      </c>
      <c r="D54" t="s">
        <v>2475</v>
      </c>
      <c r="E54" s="605" t="s">
        <v>231</v>
      </c>
      <c r="F54" t="s">
        <v>4177</v>
      </c>
      <c r="G54" t="s">
        <v>2174</v>
      </c>
      <c r="H54" t="s">
        <v>23</v>
      </c>
      <c r="I54" t="s">
        <v>23</v>
      </c>
      <c r="J54" t="s">
        <v>2573</v>
      </c>
      <c r="K54" t="s">
        <v>2574</v>
      </c>
      <c r="L54" t="s">
        <v>2175</v>
      </c>
      <c r="M54" t="s">
        <v>2575</v>
      </c>
      <c r="N54" t="s">
        <v>2576</v>
      </c>
      <c r="O54" t="s">
        <v>232</v>
      </c>
      <c r="P54" t="s">
        <v>2749</v>
      </c>
      <c r="Q54" t="s">
        <v>2781</v>
      </c>
    </row>
    <row r="55" spans="1:17">
      <c r="A55" s="600">
        <v>210776</v>
      </c>
      <c r="B55" t="s">
        <v>132</v>
      </c>
      <c r="C55" t="s">
        <v>2474</v>
      </c>
      <c r="D55" t="s">
        <v>2475</v>
      </c>
      <c r="E55" s="605" t="s">
        <v>231</v>
      </c>
      <c r="F55" t="s">
        <v>4177</v>
      </c>
      <c r="G55" t="s">
        <v>2176</v>
      </c>
      <c r="H55" t="s">
        <v>23</v>
      </c>
      <c r="I55" t="s">
        <v>23</v>
      </c>
      <c r="J55" t="s">
        <v>2886</v>
      </c>
      <c r="K55" t="s">
        <v>2887</v>
      </c>
      <c r="L55" t="s">
        <v>2177</v>
      </c>
      <c r="M55" t="s">
        <v>2888</v>
      </c>
      <c r="N55" t="s">
        <v>234</v>
      </c>
      <c r="O55" t="s">
        <v>232</v>
      </c>
      <c r="P55" t="s">
        <v>255</v>
      </c>
      <c r="Q55" t="s">
        <v>328</v>
      </c>
    </row>
    <row r="56" spans="1:17">
      <c r="A56" s="600">
        <v>210834</v>
      </c>
      <c r="B56" t="s">
        <v>95</v>
      </c>
      <c r="C56" t="s">
        <v>2474</v>
      </c>
      <c r="D56" t="s">
        <v>2475</v>
      </c>
      <c r="E56" s="605" t="s">
        <v>231</v>
      </c>
      <c r="F56" t="s">
        <v>4177</v>
      </c>
      <c r="G56" t="s">
        <v>2181</v>
      </c>
      <c r="H56" t="s">
        <v>23</v>
      </c>
      <c r="I56" t="s">
        <v>23</v>
      </c>
      <c r="J56" t="s">
        <v>2577</v>
      </c>
      <c r="K56" t="s">
        <v>2578</v>
      </c>
      <c r="L56" t="s">
        <v>2182</v>
      </c>
      <c r="M56" t="s">
        <v>2579</v>
      </c>
      <c r="N56" t="s">
        <v>2580</v>
      </c>
      <c r="O56" t="s">
        <v>232</v>
      </c>
      <c r="P56" t="s">
        <v>281</v>
      </c>
      <c r="Q56" t="s">
        <v>2889</v>
      </c>
    </row>
    <row r="57" spans="1:17">
      <c r="A57" s="600">
        <v>210875</v>
      </c>
      <c r="B57" t="s">
        <v>182</v>
      </c>
      <c r="C57" t="s">
        <v>2474</v>
      </c>
      <c r="D57" t="s">
        <v>2475</v>
      </c>
      <c r="E57" s="605" t="s">
        <v>231</v>
      </c>
      <c r="F57" t="s">
        <v>4177</v>
      </c>
      <c r="G57" t="s">
        <v>2183</v>
      </c>
      <c r="H57" t="s">
        <v>23</v>
      </c>
      <c r="I57" t="s">
        <v>23</v>
      </c>
      <c r="J57" t="s">
        <v>2890</v>
      </c>
      <c r="K57" t="s">
        <v>2891</v>
      </c>
      <c r="L57" t="s">
        <v>2184</v>
      </c>
      <c r="M57" t="s">
        <v>2892</v>
      </c>
      <c r="N57" t="s">
        <v>23</v>
      </c>
      <c r="O57" t="s">
        <v>232</v>
      </c>
      <c r="P57" t="s">
        <v>2893</v>
      </c>
      <c r="Q57" t="s">
        <v>218</v>
      </c>
    </row>
    <row r="58" spans="1:17">
      <c r="A58" s="600">
        <v>211105</v>
      </c>
      <c r="B58" t="s">
        <v>82</v>
      </c>
      <c r="C58" t="s">
        <v>2474</v>
      </c>
      <c r="D58" t="s">
        <v>2475</v>
      </c>
      <c r="E58" s="605" t="s">
        <v>231</v>
      </c>
      <c r="F58" t="s">
        <v>4177</v>
      </c>
      <c r="G58" t="s">
        <v>2190</v>
      </c>
      <c r="H58" t="s">
        <v>23</v>
      </c>
      <c r="I58" t="s">
        <v>23</v>
      </c>
      <c r="J58" t="s">
        <v>2894</v>
      </c>
      <c r="K58" t="s">
        <v>2895</v>
      </c>
      <c r="L58" t="s">
        <v>2191</v>
      </c>
      <c r="M58" t="s">
        <v>2896</v>
      </c>
      <c r="N58" t="s">
        <v>23</v>
      </c>
      <c r="O58" t="s">
        <v>232</v>
      </c>
      <c r="P58" t="s">
        <v>326</v>
      </c>
      <c r="Q58" t="s">
        <v>2897</v>
      </c>
    </row>
    <row r="59" spans="1:17">
      <c r="A59" s="600">
        <v>211154</v>
      </c>
      <c r="B59" t="s">
        <v>190</v>
      </c>
      <c r="C59" t="s">
        <v>2474</v>
      </c>
      <c r="D59" t="s">
        <v>2475</v>
      </c>
      <c r="E59" s="605" t="s">
        <v>231</v>
      </c>
      <c r="F59" t="s">
        <v>4177</v>
      </c>
      <c r="G59" t="s">
        <v>2194</v>
      </c>
      <c r="H59" t="s">
        <v>23</v>
      </c>
      <c r="I59" t="s">
        <v>23</v>
      </c>
      <c r="J59" t="s">
        <v>2898</v>
      </c>
      <c r="K59" t="s">
        <v>2899</v>
      </c>
      <c r="L59" t="s">
        <v>2195</v>
      </c>
      <c r="M59" t="s">
        <v>2900</v>
      </c>
      <c r="N59" t="s">
        <v>23</v>
      </c>
      <c r="O59" t="s">
        <v>232</v>
      </c>
      <c r="P59" t="s">
        <v>2901</v>
      </c>
      <c r="Q59" t="s">
        <v>206</v>
      </c>
    </row>
    <row r="60" spans="1:17">
      <c r="A60" s="600">
        <v>211279</v>
      </c>
      <c r="B60" t="s">
        <v>116</v>
      </c>
      <c r="C60" t="s">
        <v>2474</v>
      </c>
      <c r="D60" t="s">
        <v>2475</v>
      </c>
      <c r="E60" s="605" t="s">
        <v>231</v>
      </c>
      <c r="F60" t="s">
        <v>4177</v>
      </c>
      <c r="G60" t="s">
        <v>2201</v>
      </c>
      <c r="H60" t="s">
        <v>23</v>
      </c>
      <c r="I60" t="s">
        <v>23</v>
      </c>
      <c r="J60" t="s">
        <v>2898</v>
      </c>
      <c r="K60" t="s">
        <v>2902</v>
      </c>
      <c r="L60" t="s">
        <v>2202</v>
      </c>
      <c r="M60" t="s">
        <v>2903</v>
      </c>
      <c r="N60" t="s">
        <v>23</v>
      </c>
      <c r="O60" t="s">
        <v>232</v>
      </c>
      <c r="P60" t="s">
        <v>336</v>
      </c>
      <c r="Q60" t="s">
        <v>2719</v>
      </c>
    </row>
    <row r="61" spans="1:17">
      <c r="A61" s="600">
        <v>310659</v>
      </c>
      <c r="B61" t="s">
        <v>175</v>
      </c>
      <c r="C61" t="s">
        <v>2474</v>
      </c>
      <c r="D61" t="s">
        <v>2475</v>
      </c>
      <c r="E61" s="605" t="s">
        <v>231</v>
      </c>
      <c r="F61" t="s">
        <v>4177</v>
      </c>
      <c r="G61" t="s">
        <v>2209</v>
      </c>
      <c r="H61" t="s">
        <v>23</v>
      </c>
      <c r="I61" t="s">
        <v>23</v>
      </c>
      <c r="J61" t="s">
        <v>2510</v>
      </c>
      <c r="K61" t="s">
        <v>2904</v>
      </c>
      <c r="L61" t="s">
        <v>2210</v>
      </c>
      <c r="M61" t="s">
        <v>2905</v>
      </c>
      <c r="N61" t="s">
        <v>23</v>
      </c>
      <c r="O61" t="s">
        <v>232</v>
      </c>
      <c r="P61" t="s">
        <v>2906</v>
      </c>
      <c r="Q61" t="s">
        <v>218</v>
      </c>
    </row>
    <row r="62" spans="1:17">
      <c r="A62" s="600">
        <v>310659</v>
      </c>
      <c r="B62" t="s">
        <v>175</v>
      </c>
      <c r="C62" t="s">
        <v>2474</v>
      </c>
      <c r="D62" t="s">
        <v>2475</v>
      </c>
      <c r="E62" s="605" t="s">
        <v>231</v>
      </c>
      <c r="F62" t="s">
        <v>4177</v>
      </c>
      <c r="G62" t="s">
        <v>2209</v>
      </c>
      <c r="H62" t="s">
        <v>23</v>
      </c>
      <c r="I62" t="s">
        <v>23</v>
      </c>
      <c r="J62" t="s">
        <v>2510</v>
      </c>
      <c r="K62" t="s">
        <v>2904</v>
      </c>
      <c r="L62" t="s">
        <v>2210</v>
      </c>
      <c r="M62" t="s">
        <v>2905</v>
      </c>
      <c r="N62" t="s">
        <v>23</v>
      </c>
      <c r="O62" t="s">
        <v>232</v>
      </c>
      <c r="P62" t="s">
        <v>2906</v>
      </c>
      <c r="Q62" t="s">
        <v>218</v>
      </c>
    </row>
    <row r="63" spans="1:17">
      <c r="A63" s="600">
        <v>310808</v>
      </c>
      <c r="B63" t="s">
        <v>93</v>
      </c>
      <c r="C63" t="s">
        <v>2474</v>
      </c>
      <c r="D63" t="s">
        <v>2475</v>
      </c>
      <c r="E63" s="605" t="s">
        <v>231</v>
      </c>
      <c r="F63" t="s">
        <v>4177</v>
      </c>
      <c r="G63" t="s">
        <v>2213</v>
      </c>
      <c r="H63" t="s">
        <v>23</v>
      </c>
      <c r="I63" t="s">
        <v>23</v>
      </c>
      <c r="J63" t="s">
        <v>2907</v>
      </c>
      <c r="K63" t="s">
        <v>2908</v>
      </c>
      <c r="L63" t="s">
        <v>2214</v>
      </c>
      <c r="M63" t="s">
        <v>2909</v>
      </c>
      <c r="N63" t="s">
        <v>23</v>
      </c>
      <c r="O63" t="s">
        <v>232</v>
      </c>
      <c r="P63" t="s">
        <v>327</v>
      </c>
      <c r="Q63" t="s">
        <v>1940</v>
      </c>
    </row>
    <row r="64" spans="1:17">
      <c r="A64" s="600">
        <v>310840</v>
      </c>
      <c r="B64" t="s">
        <v>97</v>
      </c>
      <c r="C64" t="s">
        <v>2474</v>
      </c>
      <c r="D64" t="s">
        <v>2475</v>
      </c>
      <c r="E64" s="605" t="s">
        <v>231</v>
      </c>
      <c r="F64" t="s">
        <v>4177</v>
      </c>
      <c r="G64" t="s">
        <v>2216</v>
      </c>
      <c r="H64" t="s">
        <v>23</v>
      </c>
      <c r="I64" t="s">
        <v>23</v>
      </c>
      <c r="J64" t="s">
        <v>2910</v>
      </c>
      <c r="K64" t="s">
        <v>2911</v>
      </c>
      <c r="L64" t="s">
        <v>2217</v>
      </c>
      <c r="M64" t="s">
        <v>2912</v>
      </c>
      <c r="N64" t="s">
        <v>23</v>
      </c>
      <c r="O64" t="s">
        <v>232</v>
      </c>
      <c r="P64" t="s">
        <v>276</v>
      </c>
      <c r="Q64" t="s">
        <v>2913</v>
      </c>
    </row>
    <row r="65" spans="1:17">
      <c r="A65" s="600">
        <v>311129</v>
      </c>
      <c r="B65" t="s">
        <v>100</v>
      </c>
      <c r="C65" t="s">
        <v>2474</v>
      </c>
      <c r="D65" t="s">
        <v>2475</v>
      </c>
      <c r="E65" s="605" t="s">
        <v>231</v>
      </c>
      <c r="F65" t="s">
        <v>4177</v>
      </c>
      <c r="G65" t="s">
        <v>2227</v>
      </c>
      <c r="H65" t="s">
        <v>23</v>
      </c>
      <c r="I65" t="s">
        <v>23</v>
      </c>
      <c r="J65" t="s">
        <v>2914</v>
      </c>
      <c r="K65" t="s">
        <v>2915</v>
      </c>
      <c r="L65" t="s">
        <v>2228</v>
      </c>
      <c r="M65" t="s">
        <v>2916</v>
      </c>
      <c r="N65" t="s">
        <v>23</v>
      </c>
      <c r="O65" t="s">
        <v>232</v>
      </c>
      <c r="P65" t="s">
        <v>360</v>
      </c>
      <c r="Q65" t="s">
        <v>333</v>
      </c>
    </row>
    <row r="66" spans="1:17">
      <c r="A66" s="600">
        <v>311350</v>
      </c>
      <c r="B66" t="s">
        <v>37</v>
      </c>
      <c r="C66" t="s">
        <v>2474</v>
      </c>
      <c r="D66" t="s">
        <v>2475</v>
      </c>
      <c r="E66" s="605" t="s">
        <v>231</v>
      </c>
      <c r="F66" t="s">
        <v>4177</v>
      </c>
      <c r="G66" t="s">
        <v>2235</v>
      </c>
      <c r="H66" t="s">
        <v>23</v>
      </c>
      <c r="I66" t="s">
        <v>23</v>
      </c>
      <c r="J66" t="s">
        <v>2917</v>
      </c>
      <c r="K66" t="s">
        <v>2918</v>
      </c>
      <c r="L66" t="s">
        <v>2236</v>
      </c>
      <c r="M66" t="s">
        <v>2919</v>
      </c>
      <c r="N66" t="s">
        <v>23</v>
      </c>
      <c r="O66" t="s">
        <v>232</v>
      </c>
      <c r="P66" t="s">
        <v>229</v>
      </c>
      <c r="Q66" t="s">
        <v>1939</v>
      </c>
    </row>
    <row r="67" spans="1:17">
      <c r="A67" s="600">
        <v>311418</v>
      </c>
      <c r="B67" t="s">
        <v>77</v>
      </c>
      <c r="C67" t="s">
        <v>2474</v>
      </c>
      <c r="D67" t="s">
        <v>2475</v>
      </c>
      <c r="E67" s="605" t="s">
        <v>231</v>
      </c>
      <c r="F67" t="s">
        <v>4177</v>
      </c>
      <c r="G67" t="s">
        <v>2241</v>
      </c>
      <c r="H67" t="s">
        <v>23</v>
      </c>
      <c r="I67" t="s">
        <v>23</v>
      </c>
      <c r="J67" t="s">
        <v>2920</v>
      </c>
      <c r="K67" t="s">
        <v>2921</v>
      </c>
      <c r="L67" t="s">
        <v>2242</v>
      </c>
      <c r="M67" t="s">
        <v>2922</v>
      </c>
      <c r="N67" t="s">
        <v>23</v>
      </c>
      <c r="O67" t="s">
        <v>232</v>
      </c>
      <c r="P67" t="s">
        <v>265</v>
      </c>
      <c r="Q67" t="s">
        <v>1962</v>
      </c>
    </row>
    <row r="68" spans="1:17">
      <c r="A68" s="600">
        <v>311434</v>
      </c>
      <c r="B68" t="s">
        <v>113</v>
      </c>
      <c r="C68" t="s">
        <v>2474</v>
      </c>
      <c r="D68" t="s">
        <v>2475</v>
      </c>
      <c r="E68" s="605" t="s">
        <v>231</v>
      </c>
      <c r="F68" t="s">
        <v>4177</v>
      </c>
      <c r="G68" t="s">
        <v>2243</v>
      </c>
      <c r="H68" t="s">
        <v>23</v>
      </c>
      <c r="I68" t="s">
        <v>23</v>
      </c>
      <c r="J68" t="s">
        <v>2917</v>
      </c>
      <c r="K68" t="s">
        <v>2923</v>
      </c>
      <c r="L68" t="s">
        <v>2244</v>
      </c>
      <c r="M68" t="s">
        <v>2924</v>
      </c>
      <c r="N68" t="s">
        <v>23</v>
      </c>
      <c r="O68" t="s">
        <v>232</v>
      </c>
      <c r="P68" t="s">
        <v>332</v>
      </c>
      <c r="Q68" t="s">
        <v>2820</v>
      </c>
    </row>
    <row r="69" spans="1:17">
      <c r="A69" s="600">
        <v>311525</v>
      </c>
      <c r="B69" t="s">
        <v>181</v>
      </c>
      <c r="C69" t="s">
        <v>2474</v>
      </c>
      <c r="D69" t="s">
        <v>2475</v>
      </c>
      <c r="E69" s="605" t="s">
        <v>231</v>
      </c>
      <c r="F69" t="s">
        <v>4177</v>
      </c>
      <c r="G69" t="s">
        <v>2246</v>
      </c>
      <c r="H69" t="s">
        <v>23</v>
      </c>
      <c r="I69" t="s">
        <v>23</v>
      </c>
      <c r="J69" t="s">
        <v>2925</v>
      </c>
      <c r="K69" t="s">
        <v>2926</v>
      </c>
      <c r="L69" t="s">
        <v>2247</v>
      </c>
      <c r="M69" t="s">
        <v>2927</v>
      </c>
      <c r="N69" t="s">
        <v>23</v>
      </c>
      <c r="O69" t="s">
        <v>232</v>
      </c>
      <c r="P69" t="s">
        <v>2928</v>
      </c>
      <c r="Q69" t="s">
        <v>218</v>
      </c>
    </row>
    <row r="70" spans="1:17">
      <c r="A70" s="600">
        <v>311533</v>
      </c>
      <c r="B70" t="s">
        <v>165</v>
      </c>
      <c r="C70" t="s">
        <v>2474</v>
      </c>
      <c r="D70" t="s">
        <v>2475</v>
      </c>
      <c r="E70" s="605" t="s">
        <v>231</v>
      </c>
      <c r="F70" t="s">
        <v>4177</v>
      </c>
      <c r="G70" t="s">
        <v>2248</v>
      </c>
      <c r="H70" t="s">
        <v>23</v>
      </c>
      <c r="I70" t="s">
        <v>23</v>
      </c>
      <c r="J70" t="s">
        <v>2929</v>
      </c>
      <c r="K70" t="s">
        <v>2930</v>
      </c>
      <c r="L70" t="s">
        <v>2249</v>
      </c>
      <c r="M70" t="s">
        <v>2931</v>
      </c>
      <c r="N70" t="s">
        <v>23</v>
      </c>
      <c r="O70" t="s">
        <v>232</v>
      </c>
      <c r="P70" t="s">
        <v>2678</v>
      </c>
      <c r="Q70" t="s">
        <v>223</v>
      </c>
    </row>
    <row r="71" spans="1:17">
      <c r="A71" s="600">
        <v>311541</v>
      </c>
      <c r="B71" t="s">
        <v>148</v>
      </c>
      <c r="C71" t="s">
        <v>2474</v>
      </c>
      <c r="D71" t="s">
        <v>2475</v>
      </c>
      <c r="E71" s="605" t="s">
        <v>231</v>
      </c>
      <c r="F71" t="s">
        <v>4177</v>
      </c>
      <c r="G71" t="s">
        <v>2250</v>
      </c>
      <c r="H71" t="s">
        <v>23</v>
      </c>
      <c r="I71" t="s">
        <v>23</v>
      </c>
      <c r="J71" t="s">
        <v>2917</v>
      </c>
      <c r="K71" t="s">
        <v>2932</v>
      </c>
      <c r="L71" t="s">
        <v>2251</v>
      </c>
      <c r="M71" t="s">
        <v>2933</v>
      </c>
      <c r="N71" t="s">
        <v>23</v>
      </c>
      <c r="O71" t="s">
        <v>232</v>
      </c>
      <c r="P71" t="s">
        <v>252</v>
      </c>
      <c r="Q71" t="s">
        <v>201</v>
      </c>
    </row>
    <row r="72" spans="1:17">
      <c r="A72" s="600">
        <v>410061</v>
      </c>
      <c r="B72" t="s">
        <v>64</v>
      </c>
      <c r="C72" t="s">
        <v>2474</v>
      </c>
      <c r="D72" t="s">
        <v>2475</v>
      </c>
      <c r="E72" s="605" t="s">
        <v>231</v>
      </c>
      <c r="F72" t="s">
        <v>4177</v>
      </c>
      <c r="G72" t="s">
        <v>2255</v>
      </c>
      <c r="H72" t="s">
        <v>23</v>
      </c>
      <c r="I72" t="s">
        <v>23</v>
      </c>
      <c r="J72" t="s">
        <v>2546</v>
      </c>
      <c r="K72" t="s">
        <v>2547</v>
      </c>
      <c r="L72" t="s">
        <v>2256</v>
      </c>
      <c r="M72" t="s">
        <v>2548</v>
      </c>
      <c r="N72" t="s">
        <v>2549</v>
      </c>
      <c r="O72" t="s">
        <v>232</v>
      </c>
      <c r="P72" t="s">
        <v>2934</v>
      </c>
      <c r="Q72" t="s">
        <v>323</v>
      </c>
    </row>
    <row r="73" spans="1:17">
      <c r="A73" s="600">
        <v>410111</v>
      </c>
      <c r="B73" t="s">
        <v>139</v>
      </c>
      <c r="C73" t="s">
        <v>2474</v>
      </c>
      <c r="D73" t="s">
        <v>2475</v>
      </c>
      <c r="E73" s="605" t="s">
        <v>231</v>
      </c>
      <c r="F73" t="s">
        <v>4177</v>
      </c>
      <c r="G73" t="s">
        <v>2257</v>
      </c>
      <c r="H73" t="s">
        <v>2513</v>
      </c>
      <c r="I73" t="s">
        <v>23</v>
      </c>
      <c r="J73" t="s">
        <v>2514</v>
      </c>
      <c r="K73" t="s">
        <v>2515</v>
      </c>
      <c r="L73" t="s">
        <v>2258</v>
      </c>
      <c r="M73" t="s">
        <v>2516</v>
      </c>
      <c r="N73" t="s">
        <v>2517</v>
      </c>
      <c r="O73" t="s">
        <v>232</v>
      </c>
      <c r="P73" t="s">
        <v>2935</v>
      </c>
      <c r="Q73" t="s">
        <v>338</v>
      </c>
    </row>
    <row r="74" spans="1:17">
      <c r="A74" s="600">
        <v>410194</v>
      </c>
      <c r="B74" t="s">
        <v>75</v>
      </c>
      <c r="C74" t="s">
        <v>2474</v>
      </c>
      <c r="D74" t="s">
        <v>2475</v>
      </c>
      <c r="E74" s="605" t="s">
        <v>231</v>
      </c>
      <c r="F74" t="s">
        <v>4177</v>
      </c>
      <c r="G74" t="s">
        <v>2259</v>
      </c>
      <c r="H74" t="s">
        <v>2595</v>
      </c>
      <c r="I74" t="s">
        <v>23</v>
      </c>
      <c r="J74" t="s">
        <v>2596</v>
      </c>
      <c r="K74" t="s">
        <v>2597</v>
      </c>
      <c r="L74" t="s">
        <v>2260</v>
      </c>
      <c r="M74" t="s">
        <v>2598</v>
      </c>
      <c r="N74" t="s">
        <v>2599</v>
      </c>
      <c r="O74" t="s">
        <v>232</v>
      </c>
      <c r="P74" t="s">
        <v>268</v>
      </c>
      <c r="Q74" t="s">
        <v>2936</v>
      </c>
    </row>
    <row r="75" spans="1:17">
      <c r="A75" s="600">
        <v>410715</v>
      </c>
      <c r="B75" t="s">
        <v>84</v>
      </c>
      <c r="C75" t="s">
        <v>2474</v>
      </c>
      <c r="D75" t="s">
        <v>2475</v>
      </c>
      <c r="E75" s="605" t="s">
        <v>231</v>
      </c>
      <c r="F75" t="s">
        <v>4177</v>
      </c>
      <c r="G75" t="s">
        <v>2263</v>
      </c>
      <c r="H75" t="s">
        <v>23</v>
      </c>
      <c r="I75" t="s">
        <v>23</v>
      </c>
      <c r="J75" t="s">
        <v>2937</v>
      </c>
      <c r="K75" t="s">
        <v>2938</v>
      </c>
      <c r="L75" t="s">
        <v>2264</v>
      </c>
      <c r="M75" t="s">
        <v>2939</v>
      </c>
      <c r="N75" t="s">
        <v>23</v>
      </c>
      <c r="O75" t="s">
        <v>232</v>
      </c>
      <c r="P75" t="s">
        <v>2763</v>
      </c>
      <c r="Q75" t="s">
        <v>2805</v>
      </c>
    </row>
    <row r="76" spans="1:17">
      <c r="A76" s="600">
        <v>410913</v>
      </c>
      <c r="B76" t="s">
        <v>94</v>
      </c>
      <c r="C76" t="s">
        <v>2474</v>
      </c>
      <c r="D76" t="s">
        <v>2475</v>
      </c>
      <c r="E76" s="605" t="s">
        <v>231</v>
      </c>
      <c r="F76" t="s">
        <v>4177</v>
      </c>
      <c r="G76" t="s">
        <v>2268</v>
      </c>
      <c r="H76" t="s">
        <v>23</v>
      </c>
      <c r="I76" t="s">
        <v>23</v>
      </c>
      <c r="J76" t="s">
        <v>2940</v>
      </c>
      <c r="K76" t="s">
        <v>2941</v>
      </c>
      <c r="L76" t="s">
        <v>2269</v>
      </c>
      <c r="M76" t="s">
        <v>2942</v>
      </c>
      <c r="N76" t="s">
        <v>23</v>
      </c>
      <c r="O76" t="s">
        <v>232</v>
      </c>
      <c r="P76" t="s">
        <v>272</v>
      </c>
      <c r="Q76" t="s">
        <v>368</v>
      </c>
    </row>
    <row r="77" spans="1:17">
      <c r="A77" s="600">
        <v>411036</v>
      </c>
      <c r="B77" t="s">
        <v>83</v>
      </c>
      <c r="C77" t="s">
        <v>2474</v>
      </c>
      <c r="D77" t="s">
        <v>2475</v>
      </c>
      <c r="E77" s="605" t="s">
        <v>231</v>
      </c>
      <c r="F77" t="s">
        <v>4177</v>
      </c>
      <c r="G77" t="s">
        <v>2271</v>
      </c>
      <c r="H77" t="s">
        <v>23</v>
      </c>
      <c r="I77" t="s">
        <v>23</v>
      </c>
      <c r="J77" t="s">
        <v>2943</v>
      </c>
      <c r="K77" t="s">
        <v>2944</v>
      </c>
      <c r="L77" t="s">
        <v>2272</v>
      </c>
      <c r="M77" t="s">
        <v>2945</v>
      </c>
      <c r="N77" t="s">
        <v>23</v>
      </c>
      <c r="O77" t="s">
        <v>232</v>
      </c>
      <c r="P77" t="s">
        <v>335</v>
      </c>
      <c r="Q77" t="s">
        <v>2751</v>
      </c>
    </row>
    <row r="78" spans="1:17">
      <c r="A78" s="600">
        <v>411275</v>
      </c>
      <c r="B78" t="s">
        <v>195</v>
      </c>
      <c r="C78" t="s">
        <v>2474</v>
      </c>
      <c r="D78" t="s">
        <v>2475</v>
      </c>
      <c r="E78" s="605" t="s">
        <v>231</v>
      </c>
      <c r="F78" t="s">
        <v>4177</v>
      </c>
      <c r="G78" t="s">
        <v>4188</v>
      </c>
      <c r="H78" t="s">
        <v>23</v>
      </c>
      <c r="I78" t="s">
        <v>23</v>
      </c>
      <c r="J78" t="s">
        <v>4189</v>
      </c>
      <c r="K78" t="s">
        <v>4190</v>
      </c>
      <c r="L78" t="s">
        <v>4191</v>
      </c>
      <c r="M78" t="s">
        <v>4192</v>
      </c>
      <c r="N78" t="s">
        <v>23</v>
      </c>
      <c r="O78" t="s">
        <v>232</v>
      </c>
      <c r="P78" t="s">
        <v>4252</v>
      </c>
      <c r="Q78" t="s">
        <v>4184</v>
      </c>
    </row>
    <row r="79" spans="1:17">
      <c r="A79" s="600">
        <v>411275</v>
      </c>
      <c r="B79" t="s">
        <v>195</v>
      </c>
      <c r="C79" t="s">
        <v>2474</v>
      </c>
      <c r="D79" t="s">
        <v>2475</v>
      </c>
      <c r="E79" s="605" t="s">
        <v>231</v>
      </c>
      <c r="F79" t="s">
        <v>4177</v>
      </c>
      <c r="G79" t="s">
        <v>4188</v>
      </c>
      <c r="H79" t="s">
        <v>23</v>
      </c>
      <c r="I79" t="s">
        <v>23</v>
      </c>
      <c r="J79" t="s">
        <v>4189</v>
      </c>
      <c r="K79" t="s">
        <v>4190</v>
      </c>
      <c r="L79" t="s">
        <v>4191</v>
      </c>
      <c r="M79" t="s">
        <v>4192</v>
      </c>
      <c r="N79" t="s">
        <v>23</v>
      </c>
      <c r="O79" t="s">
        <v>232</v>
      </c>
      <c r="P79" t="s">
        <v>4252</v>
      </c>
      <c r="Q79" t="s">
        <v>4184</v>
      </c>
    </row>
    <row r="80" spans="1:17">
      <c r="A80" s="600">
        <v>510548</v>
      </c>
      <c r="B80" t="s">
        <v>22</v>
      </c>
      <c r="C80" t="s">
        <v>2474</v>
      </c>
      <c r="D80" t="s">
        <v>2475</v>
      </c>
      <c r="E80" s="605" t="s">
        <v>231</v>
      </c>
      <c r="F80" t="s">
        <v>4177</v>
      </c>
      <c r="G80" t="s">
        <v>2281</v>
      </c>
      <c r="H80" t="s">
        <v>23</v>
      </c>
      <c r="I80" t="s">
        <v>23</v>
      </c>
      <c r="J80" t="s">
        <v>4208</v>
      </c>
      <c r="K80" t="s">
        <v>2604</v>
      </c>
      <c r="L80" t="s">
        <v>2282</v>
      </c>
      <c r="M80" t="s">
        <v>2605</v>
      </c>
      <c r="N80" t="s">
        <v>2606</v>
      </c>
      <c r="O80" t="s">
        <v>232</v>
      </c>
      <c r="P80" t="s">
        <v>54</v>
      </c>
      <c r="Q80" t="s">
        <v>346</v>
      </c>
    </row>
    <row r="81" spans="1:17">
      <c r="A81" s="600">
        <v>511082</v>
      </c>
      <c r="B81" t="s">
        <v>99</v>
      </c>
      <c r="C81" t="s">
        <v>2474</v>
      </c>
      <c r="D81" t="s">
        <v>2475</v>
      </c>
      <c r="E81" s="605" t="s">
        <v>231</v>
      </c>
      <c r="F81" t="s">
        <v>4177</v>
      </c>
      <c r="G81" t="s">
        <v>2296</v>
      </c>
      <c r="H81" t="s">
        <v>23</v>
      </c>
      <c r="I81" t="s">
        <v>23</v>
      </c>
      <c r="J81" t="s">
        <v>2946</v>
      </c>
      <c r="K81" t="s">
        <v>2947</v>
      </c>
      <c r="L81" t="s">
        <v>2297</v>
      </c>
      <c r="M81" t="s">
        <v>2948</v>
      </c>
      <c r="N81" t="s">
        <v>23</v>
      </c>
      <c r="O81" t="s">
        <v>232</v>
      </c>
      <c r="P81" t="s">
        <v>2949</v>
      </c>
      <c r="Q81" t="s">
        <v>333</v>
      </c>
    </row>
    <row r="82" spans="1:17">
      <c r="A82" s="600">
        <v>511132</v>
      </c>
      <c r="B82" t="s">
        <v>187</v>
      </c>
      <c r="C82" t="s">
        <v>2474</v>
      </c>
      <c r="D82" t="s">
        <v>2475</v>
      </c>
      <c r="E82" s="605" t="s">
        <v>231</v>
      </c>
      <c r="F82" t="s">
        <v>4177</v>
      </c>
      <c r="G82" t="s">
        <v>2204</v>
      </c>
      <c r="H82" t="s">
        <v>23</v>
      </c>
      <c r="I82" t="s">
        <v>23</v>
      </c>
      <c r="J82" t="s">
        <v>2950</v>
      </c>
      <c r="K82" t="s">
        <v>2951</v>
      </c>
      <c r="L82" t="s">
        <v>2299</v>
      </c>
      <c r="M82" t="s">
        <v>2952</v>
      </c>
      <c r="N82" t="s">
        <v>23</v>
      </c>
      <c r="O82" t="s">
        <v>232</v>
      </c>
      <c r="P82" t="s">
        <v>2953</v>
      </c>
      <c r="Q82" t="s">
        <v>218</v>
      </c>
    </row>
    <row r="83" spans="1:17">
      <c r="A83" s="600">
        <v>511140</v>
      </c>
      <c r="B83" t="s">
        <v>110</v>
      </c>
      <c r="C83" t="s">
        <v>2474</v>
      </c>
      <c r="D83" t="s">
        <v>2475</v>
      </c>
      <c r="E83" s="605" t="s">
        <v>231</v>
      </c>
      <c r="F83" t="s">
        <v>4177</v>
      </c>
      <c r="G83" t="s">
        <v>2300</v>
      </c>
      <c r="H83" t="s">
        <v>23</v>
      </c>
      <c r="I83" t="s">
        <v>23</v>
      </c>
      <c r="J83" t="s">
        <v>2946</v>
      </c>
      <c r="K83" t="s">
        <v>2954</v>
      </c>
      <c r="L83" t="s">
        <v>2301</v>
      </c>
      <c r="M83" t="s">
        <v>2955</v>
      </c>
      <c r="N83" t="s">
        <v>23</v>
      </c>
      <c r="O83" t="s">
        <v>232</v>
      </c>
      <c r="P83" t="s">
        <v>305</v>
      </c>
      <c r="Q83" t="s">
        <v>1950</v>
      </c>
    </row>
    <row r="84" spans="1:17">
      <c r="A84" s="600">
        <v>511223</v>
      </c>
      <c r="B84" t="s">
        <v>121</v>
      </c>
      <c r="C84" t="s">
        <v>2474</v>
      </c>
      <c r="D84" t="s">
        <v>2475</v>
      </c>
      <c r="E84" s="605" t="s">
        <v>231</v>
      </c>
      <c r="F84" t="s">
        <v>4177</v>
      </c>
      <c r="G84" t="s">
        <v>2304</v>
      </c>
      <c r="H84" t="s">
        <v>23</v>
      </c>
      <c r="I84" t="s">
        <v>23</v>
      </c>
      <c r="J84" t="s">
        <v>2956</v>
      </c>
      <c r="K84" t="s">
        <v>2957</v>
      </c>
      <c r="L84" t="s">
        <v>2305</v>
      </c>
      <c r="M84" t="s">
        <v>2958</v>
      </c>
      <c r="N84" t="s">
        <v>23</v>
      </c>
      <c r="O84" t="s">
        <v>232</v>
      </c>
      <c r="P84" t="s">
        <v>1931</v>
      </c>
      <c r="Q84" t="s">
        <v>339</v>
      </c>
    </row>
    <row r="85" spans="1:17">
      <c r="A85" s="600">
        <v>511256</v>
      </c>
      <c r="B85" t="s">
        <v>141</v>
      </c>
      <c r="C85" t="s">
        <v>2474</v>
      </c>
      <c r="D85" t="s">
        <v>2475</v>
      </c>
      <c r="E85" s="605" t="s">
        <v>231</v>
      </c>
      <c r="F85" t="s">
        <v>4177</v>
      </c>
      <c r="G85" t="s">
        <v>2306</v>
      </c>
      <c r="H85" t="s">
        <v>23</v>
      </c>
      <c r="I85" t="s">
        <v>23</v>
      </c>
      <c r="J85" t="s">
        <v>2959</v>
      </c>
      <c r="K85" t="s">
        <v>2960</v>
      </c>
      <c r="L85" t="s">
        <v>2307</v>
      </c>
      <c r="M85" t="s">
        <v>2961</v>
      </c>
      <c r="N85" t="s">
        <v>23</v>
      </c>
      <c r="O85" t="s">
        <v>232</v>
      </c>
      <c r="P85" t="s">
        <v>2962</v>
      </c>
      <c r="Q85" t="s">
        <v>117</v>
      </c>
    </row>
    <row r="86" spans="1:17">
      <c r="A86" s="600">
        <v>511330</v>
      </c>
      <c r="B86" t="s">
        <v>188</v>
      </c>
      <c r="C86" t="s">
        <v>2474</v>
      </c>
      <c r="D86" t="s">
        <v>2475</v>
      </c>
      <c r="E86" s="605" t="s">
        <v>231</v>
      </c>
      <c r="F86" t="s">
        <v>4177</v>
      </c>
      <c r="G86" t="s">
        <v>2308</v>
      </c>
      <c r="H86" t="s">
        <v>23</v>
      </c>
      <c r="I86" t="s">
        <v>23</v>
      </c>
      <c r="J86" t="s">
        <v>2771</v>
      </c>
      <c r="K86" t="s">
        <v>2772</v>
      </c>
      <c r="L86" t="s">
        <v>2309</v>
      </c>
      <c r="M86" t="s">
        <v>2773</v>
      </c>
      <c r="N86" t="s">
        <v>23</v>
      </c>
      <c r="O86" t="s">
        <v>232</v>
      </c>
      <c r="P86" t="s">
        <v>2963</v>
      </c>
      <c r="Q86" t="s">
        <v>218</v>
      </c>
    </row>
    <row r="87" spans="1:17">
      <c r="A87" s="600">
        <v>511330</v>
      </c>
      <c r="B87" t="s">
        <v>188</v>
      </c>
      <c r="C87" t="s">
        <v>2474</v>
      </c>
      <c r="D87" t="s">
        <v>2475</v>
      </c>
      <c r="E87" s="605" t="s">
        <v>231</v>
      </c>
      <c r="F87" t="s">
        <v>4177</v>
      </c>
      <c r="G87" t="s">
        <v>2308</v>
      </c>
      <c r="H87" t="s">
        <v>23</v>
      </c>
      <c r="I87" t="s">
        <v>23</v>
      </c>
      <c r="J87" t="s">
        <v>2771</v>
      </c>
      <c r="K87" t="s">
        <v>2772</v>
      </c>
      <c r="L87" t="s">
        <v>2309</v>
      </c>
      <c r="M87" t="s">
        <v>2773</v>
      </c>
      <c r="N87" t="s">
        <v>23</v>
      </c>
      <c r="O87" t="s">
        <v>232</v>
      </c>
      <c r="P87" t="s">
        <v>2963</v>
      </c>
      <c r="Q87" t="s">
        <v>218</v>
      </c>
    </row>
    <row r="88" spans="1:17">
      <c r="A88" s="600">
        <v>610314</v>
      </c>
      <c r="B88" t="s">
        <v>51</v>
      </c>
      <c r="C88" t="s">
        <v>2474</v>
      </c>
      <c r="D88" t="s">
        <v>2475</v>
      </c>
      <c r="E88" s="605" t="s">
        <v>231</v>
      </c>
      <c r="F88" t="s">
        <v>4177</v>
      </c>
      <c r="G88" t="s">
        <v>2310</v>
      </c>
      <c r="H88" t="s">
        <v>23</v>
      </c>
      <c r="I88" t="s">
        <v>23</v>
      </c>
      <c r="J88" t="s">
        <v>2964</v>
      </c>
      <c r="K88" t="s">
        <v>2965</v>
      </c>
      <c r="L88" t="s">
        <v>2311</v>
      </c>
      <c r="M88" t="s">
        <v>2966</v>
      </c>
      <c r="N88" t="s">
        <v>23</v>
      </c>
      <c r="O88" t="s">
        <v>232</v>
      </c>
      <c r="P88" t="s">
        <v>2589</v>
      </c>
      <c r="Q88" t="s">
        <v>2794</v>
      </c>
    </row>
    <row r="89" spans="1:17">
      <c r="A89" s="600">
        <v>610462</v>
      </c>
      <c r="B89" t="s">
        <v>107</v>
      </c>
      <c r="C89" t="s">
        <v>2474</v>
      </c>
      <c r="D89" t="s">
        <v>2475</v>
      </c>
      <c r="E89" s="605" t="s">
        <v>231</v>
      </c>
      <c r="F89" t="s">
        <v>4177</v>
      </c>
      <c r="G89" t="s">
        <v>2291</v>
      </c>
      <c r="H89" t="s">
        <v>23</v>
      </c>
      <c r="I89" t="s">
        <v>23</v>
      </c>
      <c r="J89" t="s">
        <v>2967</v>
      </c>
      <c r="K89" t="s">
        <v>2968</v>
      </c>
      <c r="L89" t="s">
        <v>2316</v>
      </c>
      <c r="M89" t="s">
        <v>2969</v>
      </c>
      <c r="N89" t="s">
        <v>23</v>
      </c>
      <c r="O89" t="s">
        <v>232</v>
      </c>
      <c r="P89" t="s">
        <v>350</v>
      </c>
      <c r="Q89" t="s">
        <v>2970</v>
      </c>
    </row>
    <row r="90" spans="1:17">
      <c r="A90" s="600">
        <v>610579</v>
      </c>
      <c r="B90" t="s">
        <v>41</v>
      </c>
      <c r="C90" t="s">
        <v>2474</v>
      </c>
      <c r="D90" t="s">
        <v>2475</v>
      </c>
      <c r="E90" s="605" t="s">
        <v>231</v>
      </c>
      <c r="F90" t="s">
        <v>4177</v>
      </c>
      <c r="G90" t="s">
        <v>2319</v>
      </c>
      <c r="H90" t="s">
        <v>23</v>
      </c>
      <c r="I90" t="s">
        <v>23</v>
      </c>
      <c r="J90" t="s">
        <v>2971</v>
      </c>
      <c r="K90" t="s">
        <v>2972</v>
      </c>
      <c r="L90" t="s">
        <v>2320</v>
      </c>
      <c r="M90" t="s">
        <v>2973</v>
      </c>
      <c r="N90" t="s">
        <v>23</v>
      </c>
      <c r="O90" t="s">
        <v>232</v>
      </c>
      <c r="P90" t="s">
        <v>226</v>
      </c>
      <c r="Q90" t="s">
        <v>1939</v>
      </c>
    </row>
    <row r="91" spans="1:17">
      <c r="A91" s="600">
        <v>610595</v>
      </c>
      <c r="B91" t="s">
        <v>89</v>
      </c>
      <c r="C91" t="s">
        <v>2474</v>
      </c>
      <c r="D91" t="s">
        <v>2475</v>
      </c>
      <c r="E91" s="605" t="s">
        <v>231</v>
      </c>
      <c r="F91" t="s">
        <v>4177</v>
      </c>
      <c r="G91" t="s">
        <v>2321</v>
      </c>
      <c r="H91" t="s">
        <v>23</v>
      </c>
      <c r="I91" t="s">
        <v>23</v>
      </c>
      <c r="J91" t="s">
        <v>2971</v>
      </c>
      <c r="K91" t="s">
        <v>2974</v>
      </c>
      <c r="L91" t="s">
        <v>2322</v>
      </c>
      <c r="M91" t="s">
        <v>2975</v>
      </c>
      <c r="N91" t="s">
        <v>23</v>
      </c>
      <c r="O91" t="s">
        <v>232</v>
      </c>
      <c r="P91" t="s">
        <v>282</v>
      </c>
      <c r="Q91" t="s">
        <v>343</v>
      </c>
    </row>
    <row r="92" spans="1:17">
      <c r="A92" s="600">
        <v>610603</v>
      </c>
      <c r="B92" t="s">
        <v>185</v>
      </c>
      <c r="C92" t="s">
        <v>2474</v>
      </c>
      <c r="D92" t="s">
        <v>2475</v>
      </c>
      <c r="E92" s="605" t="s">
        <v>231</v>
      </c>
      <c r="F92" t="s">
        <v>4177</v>
      </c>
      <c r="G92" t="s">
        <v>2323</v>
      </c>
      <c r="H92" t="s">
        <v>23</v>
      </c>
      <c r="I92" t="s">
        <v>23</v>
      </c>
      <c r="J92" t="s">
        <v>2976</v>
      </c>
      <c r="K92" t="s">
        <v>2977</v>
      </c>
      <c r="L92" t="s">
        <v>2324</v>
      </c>
      <c r="M92" t="s">
        <v>2978</v>
      </c>
      <c r="N92" t="s">
        <v>23</v>
      </c>
      <c r="O92" t="s">
        <v>232</v>
      </c>
      <c r="P92" t="s">
        <v>2979</v>
      </c>
      <c r="Q92" t="s">
        <v>218</v>
      </c>
    </row>
    <row r="93" spans="1:17">
      <c r="A93" s="600">
        <v>610603</v>
      </c>
      <c r="B93" t="s">
        <v>185</v>
      </c>
      <c r="C93" t="s">
        <v>2474</v>
      </c>
      <c r="D93" t="s">
        <v>2475</v>
      </c>
      <c r="E93" s="605" t="s">
        <v>231</v>
      </c>
      <c r="F93" t="s">
        <v>4177</v>
      </c>
      <c r="G93" t="s">
        <v>2323</v>
      </c>
      <c r="H93" t="s">
        <v>23</v>
      </c>
      <c r="I93" t="s">
        <v>23</v>
      </c>
      <c r="J93" t="s">
        <v>2976</v>
      </c>
      <c r="K93" t="s">
        <v>2977</v>
      </c>
      <c r="L93" t="s">
        <v>2324</v>
      </c>
      <c r="M93" t="s">
        <v>2978</v>
      </c>
      <c r="N93" t="s">
        <v>23</v>
      </c>
      <c r="O93" t="s">
        <v>232</v>
      </c>
      <c r="P93" t="s">
        <v>2979</v>
      </c>
      <c r="Q93" t="s">
        <v>218</v>
      </c>
    </row>
    <row r="94" spans="1:17">
      <c r="A94" s="600">
        <v>710668</v>
      </c>
      <c r="B94" t="s">
        <v>34</v>
      </c>
      <c r="C94" t="s">
        <v>2474</v>
      </c>
      <c r="D94" t="s">
        <v>2475</v>
      </c>
      <c r="E94" s="605" t="s">
        <v>231</v>
      </c>
      <c r="F94" t="s">
        <v>4177</v>
      </c>
      <c r="G94" t="s">
        <v>2327</v>
      </c>
      <c r="H94" t="s">
        <v>23</v>
      </c>
      <c r="I94" t="s">
        <v>23</v>
      </c>
      <c r="J94" t="s">
        <v>2980</v>
      </c>
      <c r="K94" t="s">
        <v>2981</v>
      </c>
      <c r="L94" t="s">
        <v>2328</v>
      </c>
      <c r="M94" t="s">
        <v>2982</v>
      </c>
      <c r="N94" t="s">
        <v>23</v>
      </c>
      <c r="O94" t="s">
        <v>232</v>
      </c>
      <c r="P94" t="s">
        <v>38</v>
      </c>
      <c r="Q94" t="s">
        <v>1939</v>
      </c>
    </row>
    <row r="95" spans="1:17">
      <c r="A95" s="600">
        <v>710783</v>
      </c>
      <c r="B95" t="s">
        <v>53</v>
      </c>
      <c r="C95" t="s">
        <v>2474</v>
      </c>
      <c r="D95" t="s">
        <v>2475</v>
      </c>
      <c r="E95" s="605" t="s">
        <v>231</v>
      </c>
      <c r="F95" t="s">
        <v>4177</v>
      </c>
      <c r="G95" t="s">
        <v>2330</v>
      </c>
      <c r="H95" t="s">
        <v>23</v>
      </c>
      <c r="I95" t="s">
        <v>23</v>
      </c>
      <c r="J95" t="s">
        <v>2983</v>
      </c>
      <c r="K95" t="s">
        <v>2984</v>
      </c>
      <c r="L95" t="s">
        <v>2331</v>
      </c>
      <c r="M95" t="s">
        <v>4253</v>
      </c>
      <c r="N95" t="s">
        <v>23</v>
      </c>
      <c r="O95" t="s">
        <v>232</v>
      </c>
      <c r="P95" t="s">
        <v>1926</v>
      </c>
      <c r="Q95" t="s">
        <v>2794</v>
      </c>
    </row>
    <row r="96" spans="1:17">
      <c r="A96" s="600">
        <v>710882</v>
      </c>
      <c r="B96" t="s">
        <v>101</v>
      </c>
      <c r="C96" t="s">
        <v>2474</v>
      </c>
      <c r="D96" t="s">
        <v>2475</v>
      </c>
      <c r="E96" s="605" t="s">
        <v>231</v>
      </c>
      <c r="F96" t="s">
        <v>4177</v>
      </c>
      <c r="G96" t="s">
        <v>2337</v>
      </c>
      <c r="H96" t="s">
        <v>23</v>
      </c>
      <c r="I96" t="s">
        <v>23</v>
      </c>
      <c r="J96" t="s">
        <v>2985</v>
      </c>
      <c r="K96" t="s">
        <v>2986</v>
      </c>
      <c r="L96" t="s">
        <v>2338</v>
      </c>
      <c r="M96" t="s">
        <v>2987</v>
      </c>
      <c r="N96" t="s">
        <v>23</v>
      </c>
      <c r="O96" t="s">
        <v>232</v>
      </c>
      <c r="P96" t="s">
        <v>264</v>
      </c>
      <c r="Q96" t="s">
        <v>2988</v>
      </c>
    </row>
    <row r="97" spans="1:17">
      <c r="A97" s="600">
        <v>710957</v>
      </c>
      <c r="B97" t="s">
        <v>144</v>
      </c>
      <c r="C97" t="s">
        <v>2474</v>
      </c>
      <c r="D97" t="s">
        <v>2475</v>
      </c>
      <c r="E97" s="605" t="s">
        <v>231</v>
      </c>
      <c r="F97" t="s">
        <v>4177</v>
      </c>
      <c r="G97" t="s">
        <v>2341</v>
      </c>
      <c r="H97" t="s">
        <v>23</v>
      </c>
      <c r="I97" t="s">
        <v>23</v>
      </c>
      <c r="J97" t="s">
        <v>2989</v>
      </c>
      <c r="K97" t="s">
        <v>2990</v>
      </c>
      <c r="L97" t="s">
        <v>2342</v>
      </c>
      <c r="M97" t="s">
        <v>2991</v>
      </c>
      <c r="N97" t="s">
        <v>23</v>
      </c>
      <c r="O97" t="s">
        <v>232</v>
      </c>
      <c r="P97" t="s">
        <v>2992</v>
      </c>
      <c r="Q97" t="s">
        <v>72</v>
      </c>
    </row>
    <row r="98" spans="1:17">
      <c r="A98" s="600">
        <v>810542</v>
      </c>
      <c r="B98" t="s">
        <v>122</v>
      </c>
      <c r="C98" t="s">
        <v>2474</v>
      </c>
      <c r="D98" t="s">
        <v>2475</v>
      </c>
      <c r="E98" s="605" t="s">
        <v>231</v>
      </c>
      <c r="F98" t="s">
        <v>4177</v>
      </c>
      <c r="G98" t="s">
        <v>2265</v>
      </c>
      <c r="H98" t="s">
        <v>23</v>
      </c>
      <c r="I98" t="s">
        <v>23</v>
      </c>
      <c r="J98" t="s">
        <v>2689</v>
      </c>
      <c r="K98" t="s">
        <v>2993</v>
      </c>
      <c r="L98" t="s">
        <v>2343</v>
      </c>
      <c r="M98" t="s">
        <v>2994</v>
      </c>
      <c r="N98" t="s">
        <v>23</v>
      </c>
      <c r="O98" t="s">
        <v>232</v>
      </c>
      <c r="P98" t="s">
        <v>308</v>
      </c>
      <c r="Q98" t="s">
        <v>344</v>
      </c>
    </row>
    <row r="99" spans="1:17">
      <c r="A99" s="600">
        <v>810823</v>
      </c>
      <c r="B99" t="s">
        <v>47</v>
      </c>
      <c r="C99" t="s">
        <v>2474</v>
      </c>
      <c r="D99" t="s">
        <v>2475</v>
      </c>
      <c r="E99" s="605" t="s">
        <v>231</v>
      </c>
      <c r="F99" t="s">
        <v>4177</v>
      </c>
      <c r="G99" t="s">
        <v>2348</v>
      </c>
      <c r="H99" t="s">
        <v>23</v>
      </c>
      <c r="I99" t="s">
        <v>23</v>
      </c>
      <c r="J99" t="s">
        <v>2995</v>
      </c>
      <c r="K99" t="s">
        <v>2996</v>
      </c>
      <c r="L99" t="s">
        <v>2349</v>
      </c>
      <c r="M99" t="s">
        <v>2997</v>
      </c>
      <c r="N99" t="s">
        <v>23</v>
      </c>
      <c r="O99" t="s">
        <v>232</v>
      </c>
      <c r="P99" t="s">
        <v>249</v>
      </c>
      <c r="Q99" t="s">
        <v>1966</v>
      </c>
    </row>
    <row r="100" spans="1:17">
      <c r="A100" s="600">
        <v>810955</v>
      </c>
      <c r="B100" t="s">
        <v>66</v>
      </c>
      <c r="C100" t="s">
        <v>2474</v>
      </c>
      <c r="D100" t="s">
        <v>2475</v>
      </c>
      <c r="E100" s="605" t="s">
        <v>231</v>
      </c>
      <c r="F100" t="s">
        <v>4177</v>
      </c>
      <c r="G100" t="s">
        <v>220</v>
      </c>
      <c r="H100" t="s">
        <v>23</v>
      </c>
      <c r="I100" t="s">
        <v>23</v>
      </c>
      <c r="J100" t="s">
        <v>2998</v>
      </c>
      <c r="K100" t="s">
        <v>2999</v>
      </c>
      <c r="L100" t="s">
        <v>2351</v>
      </c>
      <c r="M100" t="s">
        <v>3000</v>
      </c>
      <c r="N100" t="s">
        <v>23</v>
      </c>
      <c r="O100" t="s">
        <v>232</v>
      </c>
      <c r="P100" t="s">
        <v>295</v>
      </c>
      <c r="Q100" t="s">
        <v>2809</v>
      </c>
    </row>
    <row r="101" spans="1:17">
      <c r="A101" s="600">
        <v>811029</v>
      </c>
      <c r="B101" t="s">
        <v>80</v>
      </c>
      <c r="C101" t="s">
        <v>2474</v>
      </c>
      <c r="D101" t="s">
        <v>2475</v>
      </c>
      <c r="E101" s="605" t="s">
        <v>231</v>
      </c>
      <c r="F101" t="s">
        <v>4177</v>
      </c>
      <c r="G101" t="s">
        <v>2352</v>
      </c>
      <c r="H101" t="s">
        <v>23</v>
      </c>
      <c r="I101" t="s">
        <v>23</v>
      </c>
      <c r="J101" t="s">
        <v>3001</v>
      </c>
      <c r="K101" t="s">
        <v>3002</v>
      </c>
      <c r="L101" t="s">
        <v>2353</v>
      </c>
      <c r="M101" t="s">
        <v>3003</v>
      </c>
      <c r="N101" t="s">
        <v>23</v>
      </c>
      <c r="O101" t="s">
        <v>232</v>
      </c>
      <c r="P101" t="s">
        <v>275</v>
      </c>
      <c r="Q101" t="s">
        <v>1962</v>
      </c>
    </row>
    <row r="102" spans="1:17">
      <c r="A102" s="600">
        <v>811102</v>
      </c>
      <c r="B102" t="s">
        <v>138</v>
      </c>
      <c r="C102" t="s">
        <v>2474</v>
      </c>
      <c r="D102" t="s">
        <v>2475</v>
      </c>
      <c r="E102" s="605" t="s">
        <v>231</v>
      </c>
      <c r="F102" t="s">
        <v>4177</v>
      </c>
      <c r="G102" t="s">
        <v>2354</v>
      </c>
      <c r="H102" t="s">
        <v>23</v>
      </c>
      <c r="I102" t="s">
        <v>23</v>
      </c>
      <c r="J102" t="s">
        <v>2684</v>
      </c>
      <c r="K102" t="s">
        <v>2685</v>
      </c>
      <c r="L102" t="s">
        <v>2355</v>
      </c>
      <c r="M102" t="s">
        <v>2686</v>
      </c>
      <c r="N102" t="s">
        <v>2687</v>
      </c>
      <c r="O102" t="s">
        <v>232</v>
      </c>
      <c r="P102" t="s">
        <v>257</v>
      </c>
      <c r="Q102" t="s">
        <v>245</v>
      </c>
    </row>
    <row r="103" spans="1:17">
      <c r="A103" s="600">
        <v>811110</v>
      </c>
      <c r="B103" t="s">
        <v>92</v>
      </c>
      <c r="C103" t="s">
        <v>2474</v>
      </c>
      <c r="D103" t="s">
        <v>2475</v>
      </c>
      <c r="E103" s="605" t="s">
        <v>231</v>
      </c>
      <c r="F103" t="s">
        <v>4177</v>
      </c>
      <c r="G103" t="s">
        <v>2356</v>
      </c>
      <c r="H103" t="s">
        <v>23</v>
      </c>
      <c r="I103" t="s">
        <v>23</v>
      </c>
      <c r="J103" t="s">
        <v>3004</v>
      </c>
      <c r="K103" t="s">
        <v>3005</v>
      </c>
      <c r="L103" t="s">
        <v>2357</v>
      </c>
      <c r="M103" t="s">
        <v>3006</v>
      </c>
      <c r="N103" t="s">
        <v>23</v>
      </c>
      <c r="O103" t="s">
        <v>232</v>
      </c>
      <c r="P103" t="s">
        <v>283</v>
      </c>
      <c r="Q103" t="s">
        <v>1940</v>
      </c>
    </row>
    <row r="104" spans="1:17">
      <c r="A104" s="600">
        <v>811433</v>
      </c>
      <c r="B104" t="s">
        <v>169</v>
      </c>
      <c r="C104" t="s">
        <v>2474</v>
      </c>
      <c r="D104" t="s">
        <v>2475</v>
      </c>
      <c r="E104" s="605" t="s">
        <v>231</v>
      </c>
      <c r="F104" t="s">
        <v>4177</v>
      </c>
      <c r="G104" t="s">
        <v>2365</v>
      </c>
      <c r="H104" t="s">
        <v>23</v>
      </c>
      <c r="I104" t="s">
        <v>23</v>
      </c>
      <c r="J104" t="s">
        <v>3007</v>
      </c>
      <c r="K104" t="s">
        <v>3008</v>
      </c>
      <c r="L104" t="s">
        <v>2366</v>
      </c>
      <c r="M104" t="s">
        <v>3009</v>
      </c>
      <c r="N104" t="s">
        <v>23</v>
      </c>
      <c r="O104" t="s">
        <v>232</v>
      </c>
      <c r="P104" t="s">
        <v>2683</v>
      </c>
      <c r="Q104" t="s">
        <v>223</v>
      </c>
    </row>
    <row r="105" spans="1:17">
      <c r="A105" s="600">
        <v>811508</v>
      </c>
      <c r="B105" t="s">
        <v>168</v>
      </c>
      <c r="C105" t="s">
        <v>2474</v>
      </c>
      <c r="D105" t="s">
        <v>2475</v>
      </c>
      <c r="E105" s="605" t="s">
        <v>231</v>
      </c>
      <c r="F105" t="s">
        <v>4177</v>
      </c>
      <c r="G105" t="s">
        <v>2369</v>
      </c>
      <c r="H105" t="s">
        <v>23</v>
      </c>
      <c r="I105" t="s">
        <v>23</v>
      </c>
      <c r="J105" t="s">
        <v>3010</v>
      </c>
      <c r="K105" t="s">
        <v>3011</v>
      </c>
      <c r="L105" t="s">
        <v>2370</v>
      </c>
      <c r="M105" t="s">
        <v>3012</v>
      </c>
      <c r="N105" t="s">
        <v>23</v>
      </c>
      <c r="O105" t="s">
        <v>232</v>
      </c>
      <c r="P105" t="s">
        <v>2700</v>
      </c>
      <c r="Q105" t="s">
        <v>223</v>
      </c>
    </row>
    <row r="106" spans="1:17">
      <c r="A106" s="600">
        <v>811524</v>
      </c>
      <c r="B106" t="s">
        <v>137</v>
      </c>
      <c r="C106" t="s">
        <v>2474</v>
      </c>
      <c r="D106" t="s">
        <v>2475</v>
      </c>
      <c r="E106" s="605" t="s">
        <v>231</v>
      </c>
      <c r="F106" t="s">
        <v>4177</v>
      </c>
      <c r="G106" t="s">
        <v>2373</v>
      </c>
      <c r="H106" t="s">
        <v>23</v>
      </c>
      <c r="I106" t="s">
        <v>23</v>
      </c>
      <c r="J106" t="s">
        <v>3013</v>
      </c>
      <c r="K106" t="s">
        <v>3014</v>
      </c>
      <c r="L106" t="s">
        <v>2374</v>
      </c>
      <c r="M106" t="s">
        <v>3015</v>
      </c>
      <c r="N106" t="s">
        <v>23</v>
      </c>
      <c r="O106" t="s">
        <v>232</v>
      </c>
      <c r="P106" t="s">
        <v>300</v>
      </c>
      <c r="Q106" t="s">
        <v>245</v>
      </c>
    </row>
    <row r="107" spans="1:17">
      <c r="A107" s="600">
        <v>811607</v>
      </c>
      <c r="B107" t="s">
        <v>159</v>
      </c>
      <c r="C107" t="s">
        <v>2474</v>
      </c>
      <c r="D107" t="s">
        <v>2475</v>
      </c>
      <c r="E107" s="605" t="s">
        <v>231</v>
      </c>
      <c r="F107" t="s">
        <v>4177</v>
      </c>
      <c r="G107" t="s">
        <v>2377</v>
      </c>
      <c r="H107" t="s">
        <v>23</v>
      </c>
      <c r="I107" t="s">
        <v>23</v>
      </c>
      <c r="J107" t="s">
        <v>2527</v>
      </c>
      <c r="K107" t="s">
        <v>2528</v>
      </c>
      <c r="L107" t="s">
        <v>2378</v>
      </c>
      <c r="M107" t="s">
        <v>2529</v>
      </c>
      <c r="N107" t="s">
        <v>23</v>
      </c>
      <c r="O107" t="s">
        <v>232</v>
      </c>
      <c r="P107" t="s">
        <v>2710</v>
      </c>
      <c r="Q107" t="s">
        <v>167</v>
      </c>
    </row>
    <row r="108" spans="1:17">
      <c r="A108" s="600">
        <v>811607</v>
      </c>
      <c r="B108" t="s">
        <v>159</v>
      </c>
      <c r="C108" t="s">
        <v>2474</v>
      </c>
      <c r="D108" t="s">
        <v>2475</v>
      </c>
      <c r="E108" s="605" t="s">
        <v>231</v>
      </c>
      <c r="F108" t="s">
        <v>4177</v>
      </c>
      <c r="G108" t="s">
        <v>2377</v>
      </c>
      <c r="H108" t="s">
        <v>23</v>
      </c>
      <c r="I108" t="s">
        <v>23</v>
      </c>
      <c r="J108" t="s">
        <v>2527</v>
      </c>
      <c r="K108" t="s">
        <v>2528</v>
      </c>
      <c r="L108" t="s">
        <v>2378</v>
      </c>
      <c r="M108" t="s">
        <v>2529</v>
      </c>
      <c r="N108" t="s">
        <v>23</v>
      </c>
      <c r="O108" t="s">
        <v>232</v>
      </c>
      <c r="P108" t="s">
        <v>2710</v>
      </c>
      <c r="Q108" t="s">
        <v>167</v>
      </c>
    </row>
    <row r="109" spans="1:17">
      <c r="A109" s="600">
        <v>910540</v>
      </c>
      <c r="B109" t="s">
        <v>177</v>
      </c>
      <c r="C109" t="s">
        <v>2474</v>
      </c>
      <c r="D109" t="s">
        <v>2475</v>
      </c>
      <c r="E109" s="605" t="s">
        <v>231</v>
      </c>
      <c r="F109" t="s">
        <v>4177</v>
      </c>
      <c r="G109" t="s">
        <v>2386</v>
      </c>
      <c r="H109" t="s">
        <v>23</v>
      </c>
      <c r="I109" t="s">
        <v>23</v>
      </c>
      <c r="J109" t="s">
        <v>2530</v>
      </c>
      <c r="K109" t="s">
        <v>2531</v>
      </c>
      <c r="L109" t="s">
        <v>2387</v>
      </c>
      <c r="M109" t="s">
        <v>2532</v>
      </c>
      <c r="N109" t="s">
        <v>23</v>
      </c>
      <c r="O109" t="s">
        <v>232</v>
      </c>
      <c r="P109" t="s">
        <v>3016</v>
      </c>
      <c r="Q109" t="s">
        <v>218</v>
      </c>
    </row>
    <row r="110" spans="1:17">
      <c r="A110" s="600">
        <v>910599</v>
      </c>
      <c r="B110" t="s">
        <v>166</v>
      </c>
      <c r="C110" t="s">
        <v>2474</v>
      </c>
      <c r="D110" t="s">
        <v>2475</v>
      </c>
      <c r="E110" s="605" t="s">
        <v>231</v>
      </c>
      <c r="F110" t="s">
        <v>4177</v>
      </c>
      <c r="G110" t="s">
        <v>2392</v>
      </c>
      <c r="H110" t="s">
        <v>23</v>
      </c>
      <c r="I110" t="s">
        <v>23</v>
      </c>
      <c r="J110" t="s">
        <v>2530</v>
      </c>
      <c r="K110" t="s">
        <v>3017</v>
      </c>
      <c r="L110" t="s">
        <v>2393</v>
      </c>
      <c r="M110" t="s">
        <v>3018</v>
      </c>
      <c r="N110" t="s">
        <v>23</v>
      </c>
      <c r="O110" t="s">
        <v>232</v>
      </c>
      <c r="P110" t="s">
        <v>2669</v>
      </c>
      <c r="Q110" t="s">
        <v>223</v>
      </c>
    </row>
    <row r="111" spans="1:17">
      <c r="A111" s="600">
        <v>910631</v>
      </c>
      <c r="B111" t="s">
        <v>200</v>
      </c>
      <c r="C111" t="s">
        <v>2474</v>
      </c>
      <c r="D111" t="s">
        <v>2475</v>
      </c>
      <c r="E111" s="605" t="s">
        <v>231</v>
      </c>
      <c r="F111" t="s">
        <v>4177</v>
      </c>
      <c r="G111" t="s">
        <v>4254</v>
      </c>
      <c r="H111" t="s">
        <v>23</v>
      </c>
      <c r="I111" t="s">
        <v>23</v>
      </c>
      <c r="J111" t="s">
        <v>2530</v>
      </c>
      <c r="K111" t="s">
        <v>4255</v>
      </c>
      <c r="L111" t="s">
        <v>4256</v>
      </c>
      <c r="M111" t="s">
        <v>4257</v>
      </c>
      <c r="N111" t="s">
        <v>23</v>
      </c>
      <c r="O111" t="s">
        <v>232</v>
      </c>
      <c r="P111" t="s">
        <v>4258</v>
      </c>
      <c r="Q111" t="s">
        <v>4179</v>
      </c>
    </row>
    <row r="112" spans="1:17">
      <c r="A112" s="600">
        <v>1010100</v>
      </c>
      <c r="B112" t="s">
        <v>133</v>
      </c>
      <c r="C112" t="s">
        <v>2474</v>
      </c>
      <c r="D112" t="s">
        <v>2475</v>
      </c>
      <c r="E112" s="605" t="s">
        <v>231</v>
      </c>
      <c r="F112" t="s">
        <v>4177</v>
      </c>
      <c r="G112" t="s">
        <v>2400</v>
      </c>
      <c r="H112" t="s">
        <v>23</v>
      </c>
      <c r="I112" t="s">
        <v>23</v>
      </c>
      <c r="J112" t="s">
        <v>2753</v>
      </c>
      <c r="K112" t="s">
        <v>3019</v>
      </c>
      <c r="L112" t="s">
        <v>2401</v>
      </c>
      <c r="M112" t="s">
        <v>3020</v>
      </c>
      <c r="N112" t="s">
        <v>23</v>
      </c>
      <c r="O112" t="s">
        <v>232</v>
      </c>
      <c r="P112" t="s">
        <v>3021</v>
      </c>
      <c r="Q112" t="s">
        <v>323</v>
      </c>
    </row>
    <row r="113" spans="1:17">
      <c r="A113" s="600">
        <v>1010175</v>
      </c>
      <c r="B113" t="s">
        <v>134</v>
      </c>
      <c r="C113" t="s">
        <v>2474</v>
      </c>
      <c r="D113" t="s">
        <v>2475</v>
      </c>
      <c r="E113" s="605" t="s">
        <v>231</v>
      </c>
      <c r="F113" t="s">
        <v>4177</v>
      </c>
      <c r="G113" t="s">
        <v>2405</v>
      </c>
      <c r="H113" t="s">
        <v>23</v>
      </c>
      <c r="I113" t="s">
        <v>23</v>
      </c>
      <c r="J113" t="s">
        <v>3022</v>
      </c>
      <c r="K113" t="s">
        <v>3023</v>
      </c>
      <c r="L113" t="s">
        <v>2406</v>
      </c>
      <c r="M113" t="s">
        <v>3024</v>
      </c>
      <c r="N113" t="s">
        <v>23</v>
      </c>
      <c r="O113" t="s">
        <v>232</v>
      </c>
      <c r="P113" t="s">
        <v>253</v>
      </c>
      <c r="Q113" t="s">
        <v>3025</v>
      </c>
    </row>
    <row r="114" spans="1:17">
      <c r="A114" s="600">
        <v>1110272</v>
      </c>
      <c r="B114" t="s">
        <v>162</v>
      </c>
      <c r="C114" t="s">
        <v>2474</v>
      </c>
      <c r="D114" t="s">
        <v>2475</v>
      </c>
      <c r="E114" s="605" t="s">
        <v>231</v>
      </c>
      <c r="F114" t="s">
        <v>4177</v>
      </c>
      <c r="G114" t="s">
        <v>2409</v>
      </c>
      <c r="H114" t="s">
        <v>23</v>
      </c>
      <c r="I114" t="s">
        <v>23</v>
      </c>
      <c r="J114" t="s">
        <v>2533</v>
      </c>
      <c r="K114" t="s">
        <v>2534</v>
      </c>
      <c r="L114" t="s">
        <v>2410</v>
      </c>
      <c r="M114" t="s">
        <v>2535</v>
      </c>
      <c r="N114" t="s">
        <v>23</v>
      </c>
      <c r="O114" t="s">
        <v>232</v>
      </c>
      <c r="P114" t="s">
        <v>3026</v>
      </c>
      <c r="Q114" t="s">
        <v>223</v>
      </c>
    </row>
    <row r="115" spans="1:17">
      <c r="A115" s="600">
        <v>1110280</v>
      </c>
      <c r="B115" t="s">
        <v>191</v>
      </c>
      <c r="C115" t="s">
        <v>2474</v>
      </c>
      <c r="D115" t="s">
        <v>2475</v>
      </c>
      <c r="E115" s="605" t="s">
        <v>231</v>
      </c>
      <c r="F115" t="s">
        <v>4177</v>
      </c>
      <c r="G115" t="s">
        <v>2411</v>
      </c>
      <c r="H115" t="s">
        <v>3027</v>
      </c>
      <c r="I115" t="s">
        <v>23</v>
      </c>
      <c r="J115" t="s">
        <v>3028</v>
      </c>
      <c r="K115" t="s">
        <v>3029</v>
      </c>
      <c r="L115" t="s">
        <v>2412</v>
      </c>
      <c r="M115" t="s">
        <v>3030</v>
      </c>
      <c r="N115" t="s">
        <v>23</v>
      </c>
      <c r="O115" t="s">
        <v>232</v>
      </c>
      <c r="P115" t="s">
        <v>3031</v>
      </c>
      <c r="Q115" t="s">
        <v>69</v>
      </c>
    </row>
    <row r="116" spans="1:17">
      <c r="A116" s="600">
        <v>1110306</v>
      </c>
      <c r="B116" t="s">
        <v>130</v>
      </c>
      <c r="C116" t="s">
        <v>2474</v>
      </c>
      <c r="D116" t="s">
        <v>2475</v>
      </c>
      <c r="E116" s="605" t="s">
        <v>231</v>
      </c>
      <c r="F116" t="s">
        <v>4177</v>
      </c>
      <c r="G116" t="s">
        <v>2413</v>
      </c>
      <c r="H116" t="s">
        <v>2638</v>
      </c>
      <c r="I116" t="s">
        <v>23</v>
      </c>
      <c r="J116" t="s">
        <v>2639</v>
      </c>
      <c r="K116" t="s">
        <v>2640</v>
      </c>
      <c r="L116" t="s">
        <v>2414</v>
      </c>
      <c r="M116" t="s">
        <v>2641</v>
      </c>
      <c r="N116" t="s">
        <v>2642</v>
      </c>
      <c r="O116" t="s">
        <v>232</v>
      </c>
      <c r="P116" t="s">
        <v>334</v>
      </c>
      <c r="Q116" t="s">
        <v>1965</v>
      </c>
    </row>
    <row r="117" spans="1:17">
      <c r="A117" s="600">
        <v>1110314</v>
      </c>
      <c r="B117" t="s">
        <v>120</v>
      </c>
      <c r="C117" t="s">
        <v>2474</v>
      </c>
      <c r="D117" t="s">
        <v>2475</v>
      </c>
      <c r="E117" s="605" t="s">
        <v>231</v>
      </c>
      <c r="F117" t="s">
        <v>4177</v>
      </c>
      <c r="G117" t="s">
        <v>2415</v>
      </c>
      <c r="H117" t="s">
        <v>23</v>
      </c>
      <c r="I117" t="s">
        <v>23</v>
      </c>
      <c r="J117" t="s">
        <v>3032</v>
      </c>
      <c r="K117" t="s">
        <v>3033</v>
      </c>
      <c r="L117" t="s">
        <v>2416</v>
      </c>
      <c r="M117" t="s">
        <v>3034</v>
      </c>
      <c r="N117" t="s">
        <v>23</v>
      </c>
      <c r="O117" t="s">
        <v>232</v>
      </c>
      <c r="P117" t="s">
        <v>1930</v>
      </c>
      <c r="Q117" t="s">
        <v>317</v>
      </c>
    </row>
    <row r="118" spans="1:17">
      <c r="A118" s="600">
        <v>1110330</v>
      </c>
      <c r="B118" t="s">
        <v>125</v>
      </c>
      <c r="C118" t="s">
        <v>2474</v>
      </c>
      <c r="D118" t="s">
        <v>2475</v>
      </c>
      <c r="E118" s="605" t="s">
        <v>231</v>
      </c>
      <c r="F118" t="s">
        <v>4177</v>
      </c>
      <c r="G118" t="s">
        <v>2417</v>
      </c>
      <c r="H118" t="s">
        <v>23</v>
      </c>
      <c r="I118" t="s">
        <v>23</v>
      </c>
      <c r="J118" t="s">
        <v>3035</v>
      </c>
      <c r="K118" t="s">
        <v>3036</v>
      </c>
      <c r="L118" t="s">
        <v>2418</v>
      </c>
      <c r="M118" t="s">
        <v>3037</v>
      </c>
      <c r="N118" t="s">
        <v>23</v>
      </c>
      <c r="O118" t="s">
        <v>232</v>
      </c>
      <c r="P118" t="s">
        <v>304</v>
      </c>
      <c r="Q118" t="s">
        <v>322</v>
      </c>
    </row>
    <row r="119" spans="1:17">
      <c r="A119" s="600">
        <v>1110355</v>
      </c>
      <c r="B119" t="s">
        <v>149</v>
      </c>
      <c r="C119" t="s">
        <v>2474</v>
      </c>
      <c r="D119" t="s">
        <v>2475</v>
      </c>
      <c r="E119" s="605" t="s">
        <v>231</v>
      </c>
      <c r="F119" t="s">
        <v>4177</v>
      </c>
      <c r="G119" t="s">
        <v>2419</v>
      </c>
      <c r="H119" t="s">
        <v>23</v>
      </c>
      <c r="I119" t="s">
        <v>23</v>
      </c>
      <c r="J119" t="s">
        <v>3038</v>
      </c>
      <c r="K119" t="s">
        <v>3039</v>
      </c>
      <c r="L119" t="s">
        <v>2420</v>
      </c>
      <c r="M119" t="s">
        <v>3040</v>
      </c>
      <c r="N119" t="s">
        <v>23</v>
      </c>
      <c r="O119" t="s">
        <v>232</v>
      </c>
      <c r="P119" t="s">
        <v>352</v>
      </c>
      <c r="Q119" t="s">
        <v>208</v>
      </c>
    </row>
    <row r="120" spans="1:17">
      <c r="A120" s="600">
        <v>1210106</v>
      </c>
      <c r="B120" t="s">
        <v>184</v>
      </c>
      <c r="C120" t="s">
        <v>2474</v>
      </c>
      <c r="D120" t="s">
        <v>2475</v>
      </c>
      <c r="E120" s="605" t="s">
        <v>231</v>
      </c>
      <c r="F120" t="s">
        <v>4177</v>
      </c>
      <c r="G120" t="s">
        <v>2423</v>
      </c>
      <c r="H120" t="s">
        <v>23</v>
      </c>
      <c r="I120" t="s">
        <v>23</v>
      </c>
      <c r="J120" t="s">
        <v>3041</v>
      </c>
      <c r="K120" t="s">
        <v>3042</v>
      </c>
      <c r="L120" t="s">
        <v>2424</v>
      </c>
      <c r="M120" t="s">
        <v>3043</v>
      </c>
      <c r="N120" t="s">
        <v>233</v>
      </c>
      <c r="O120" t="s">
        <v>232</v>
      </c>
      <c r="P120" t="s">
        <v>3044</v>
      </c>
      <c r="Q120" t="s">
        <v>218</v>
      </c>
    </row>
    <row r="121" spans="1:17">
      <c r="A121" s="600">
        <v>1210106</v>
      </c>
      <c r="B121" t="s">
        <v>184</v>
      </c>
      <c r="C121" t="s">
        <v>2474</v>
      </c>
      <c r="D121" t="s">
        <v>2475</v>
      </c>
      <c r="E121" s="605" t="s">
        <v>231</v>
      </c>
      <c r="F121" t="s">
        <v>4177</v>
      </c>
      <c r="G121" t="s">
        <v>2423</v>
      </c>
      <c r="H121" t="s">
        <v>23</v>
      </c>
      <c r="I121" t="s">
        <v>23</v>
      </c>
      <c r="J121" t="s">
        <v>3041</v>
      </c>
      <c r="K121" t="s">
        <v>3042</v>
      </c>
      <c r="L121" t="s">
        <v>2424</v>
      </c>
      <c r="M121" t="s">
        <v>3043</v>
      </c>
      <c r="N121" t="s">
        <v>233</v>
      </c>
      <c r="O121" t="s">
        <v>232</v>
      </c>
      <c r="P121" t="s">
        <v>3044</v>
      </c>
      <c r="Q121" t="s">
        <v>218</v>
      </c>
    </row>
    <row r="122" spans="1:17">
      <c r="A122" s="600">
        <v>1210122</v>
      </c>
      <c r="B122" t="s">
        <v>103</v>
      </c>
      <c r="C122" t="s">
        <v>2474</v>
      </c>
      <c r="D122" t="s">
        <v>2475</v>
      </c>
      <c r="E122" s="605" t="s">
        <v>231</v>
      </c>
      <c r="F122" t="s">
        <v>4177</v>
      </c>
      <c r="G122" t="s">
        <v>2425</v>
      </c>
      <c r="H122" t="s">
        <v>23</v>
      </c>
      <c r="I122" t="s">
        <v>23</v>
      </c>
      <c r="J122" t="s">
        <v>2774</v>
      </c>
      <c r="K122" t="s">
        <v>2775</v>
      </c>
      <c r="L122" t="s">
        <v>2426</v>
      </c>
      <c r="M122" t="s">
        <v>2776</v>
      </c>
      <c r="N122" t="s">
        <v>23</v>
      </c>
      <c r="O122" t="s">
        <v>232</v>
      </c>
      <c r="P122" t="s">
        <v>287</v>
      </c>
      <c r="Q122" t="s">
        <v>361</v>
      </c>
    </row>
    <row r="123" spans="1:17">
      <c r="A123" s="600">
        <v>1210189</v>
      </c>
      <c r="B123" t="s">
        <v>179</v>
      </c>
      <c r="C123" t="s">
        <v>2474</v>
      </c>
      <c r="D123" t="s">
        <v>2475</v>
      </c>
      <c r="E123" s="605" t="s">
        <v>231</v>
      </c>
      <c r="F123" t="s">
        <v>4177</v>
      </c>
      <c r="G123" t="s">
        <v>2427</v>
      </c>
      <c r="H123" t="s">
        <v>23</v>
      </c>
      <c r="I123" t="s">
        <v>23</v>
      </c>
      <c r="J123" t="s">
        <v>3045</v>
      </c>
      <c r="K123" t="s">
        <v>3046</v>
      </c>
      <c r="L123" t="s">
        <v>2428</v>
      </c>
      <c r="M123" t="s">
        <v>3047</v>
      </c>
      <c r="N123" t="s">
        <v>60</v>
      </c>
      <c r="O123" t="s">
        <v>232</v>
      </c>
      <c r="P123" t="s">
        <v>3048</v>
      </c>
      <c r="Q123" t="s">
        <v>218</v>
      </c>
    </row>
    <row r="124" spans="1:17">
      <c r="A124" s="600">
        <v>1310088</v>
      </c>
      <c r="B124" t="s">
        <v>86</v>
      </c>
      <c r="C124" t="s">
        <v>2474</v>
      </c>
      <c r="D124" t="s">
        <v>2475</v>
      </c>
      <c r="E124" s="605" t="s">
        <v>231</v>
      </c>
      <c r="F124" t="s">
        <v>4177</v>
      </c>
      <c r="G124" t="s">
        <v>2432</v>
      </c>
      <c r="H124" t="s">
        <v>23</v>
      </c>
      <c r="I124" t="s">
        <v>23</v>
      </c>
      <c r="J124" t="s">
        <v>3049</v>
      </c>
      <c r="K124" t="s">
        <v>3050</v>
      </c>
      <c r="L124" t="s">
        <v>2433</v>
      </c>
      <c r="M124" t="s">
        <v>3051</v>
      </c>
      <c r="N124" t="s">
        <v>23</v>
      </c>
      <c r="O124" t="s">
        <v>232</v>
      </c>
      <c r="P124" t="s">
        <v>278</v>
      </c>
      <c r="Q124" t="s">
        <v>2805</v>
      </c>
    </row>
    <row r="125" spans="1:17">
      <c r="A125" s="600">
        <v>1310112</v>
      </c>
      <c r="B125" t="s">
        <v>27</v>
      </c>
      <c r="C125" t="s">
        <v>2474</v>
      </c>
      <c r="D125" t="s">
        <v>2475</v>
      </c>
      <c r="E125" s="605" t="s">
        <v>231</v>
      </c>
      <c r="F125" t="s">
        <v>4177</v>
      </c>
      <c r="G125" t="s">
        <v>2434</v>
      </c>
      <c r="H125" t="s">
        <v>23</v>
      </c>
      <c r="I125" t="s">
        <v>23</v>
      </c>
      <c r="J125" t="s">
        <v>3049</v>
      </c>
      <c r="K125" t="s">
        <v>3052</v>
      </c>
      <c r="L125" t="s">
        <v>2435</v>
      </c>
      <c r="M125" t="s">
        <v>3053</v>
      </c>
      <c r="N125" t="s">
        <v>23</v>
      </c>
      <c r="O125" t="s">
        <v>232</v>
      </c>
      <c r="P125" t="s">
        <v>40</v>
      </c>
      <c r="Q125" t="s">
        <v>348</v>
      </c>
    </row>
    <row r="126" spans="1:17">
      <c r="A126" s="600">
        <v>1310203</v>
      </c>
      <c r="B126" t="s">
        <v>146</v>
      </c>
      <c r="C126" t="s">
        <v>2474</v>
      </c>
      <c r="D126" t="s">
        <v>2475</v>
      </c>
      <c r="E126" s="605" t="s">
        <v>231</v>
      </c>
      <c r="F126" t="s">
        <v>4177</v>
      </c>
      <c r="G126" t="s">
        <v>2437</v>
      </c>
      <c r="H126" t="s">
        <v>23</v>
      </c>
      <c r="I126" t="s">
        <v>23</v>
      </c>
      <c r="J126" t="s">
        <v>3054</v>
      </c>
      <c r="K126" t="s">
        <v>3055</v>
      </c>
      <c r="L126" t="s">
        <v>2438</v>
      </c>
      <c r="M126" t="s">
        <v>3056</v>
      </c>
      <c r="N126" t="s">
        <v>23</v>
      </c>
      <c r="O126" t="s">
        <v>232</v>
      </c>
      <c r="P126" t="s">
        <v>3057</v>
      </c>
      <c r="Q126" t="s">
        <v>74</v>
      </c>
    </row>
    <row r="127" spans="1:17">
      <c r="A127" s="600">
        <v>2010133</v>
      </c>
      <c r="B127" t="s">
        <v>91</v>
      </c>
      <c r="C127" t="s">
        <v>2474</v>
      </c>
      <c r="D127" t="s">
        <v>2475</v>
      </c>
      <c r="E127" s="605" t="s">
        <v>231</v>
      </c>
      <c r="F127" t="s">
        <v>4177</v>
      </c>
      <c r="G127" t="s">
        <v>2440</v>
      </c>
      <c r="H127" t="s">
        <v>23</v>
      </c>
      <c r="I127" t="s">
        <v>23</v>
      </c>
      <c r="J127" t="s">
        <v>3058</v>
      </c>
      <c r="K127" t="s">
        <v>3059</v>
      </c>
      <c r="L127" t="s">
        <v>2441</v>
      </c>
      <c r="M127" t="s">
        <v>3060</v>
      </c>
      <c r="N127" t="s">
        <v>23</v>
      </c>
      <c r="O127" t="s">
        <v>232</v>
      </c>
      <c r="P127" t="s">
        <v>290</v>
      </c>
      <c r="Q127" t="s">
        <v>3061</v>
      </c>
    </row>
    <row r="128" spans="1:17">
      <c r="A128" s="600">
        <v>2210659</v>
      </c>
      <c r="B128" t="s">
        <v>87</v>
      </c>
      <c r="C128" t="s">
        <v>2474</v>
      </c>
      <c r="D128" t="s">
        <v>2475</v>
      </c>
      <c r="E128" s="605" t="s">
        <v>231</v>
      </c>
      <c r="F128" t="s">
        <v>4177</v>
      </c>
      <c r="G128" t="s">
        <v>2444</v>
      </c>
      <c r="H128" t="s">
        <v>23</v>
      </c>
      <c r="I128" t="s">
        <v>23</v>
      </c>
      <c r="J128" t="s">
        <v>2536</v>
      </c>
      <c r="K128" t="s">
        <v>3062</v>
      </c>
      <c r="L128" t="s">
        <v>2445</v>
      </c>
      <c r="M128" t="s">
        <v>3063</v>
      </c>
      <c r="N128" t="s">
        <v>23</v>
      </c>
      <c r="O128" t="s">
        <v>232</v>
      </c>
      <c r="P128" t="s">
        <v>286</v>
      </c>
      <c r="Q128" t="s">
        <v>1938</v>
      </c>
    </row>
    <row r="129" spans="1:17">
      <c r="A129" s="600">
        <v>2310244</v>
      </c>
      <c r="B129" t="s">
        <v>90</v>
      </c>
      <c r="C129" t="s">
        <v>2474</v>
      </c>
      <c r="D129" t="s">
        <v>2475</v>
      </c>
      <c r="E129" s="605" t="s">
        <v>231</v>
      </c>
      <c r="F129" t="s">
        <v>4177</v>
      </c>
      <c r="G129" t="s">
        <v>2450</v>
      </c>
      <c r="H129" t="s">
        <v>23</v>
      </c>
      <c r="I129" t="s">
        <v>23</v>
      </c>
      <c r="J129" t="s">
        <v>3064</v>
      </c>
      <c r="K129" t="s">
        <v>3065</v>
      </c>
      <c r="L129" t="s">
        <v>2451</v>
      </c>
      <c r="M129" t="s">
        <v>3066</v>
      </c>
      <c r="N129" t="s">
        <v>23</v>
      </c>
      <c r="O129" t="s">
        <v>232</v>
      </c>
      <c r="P129" t="s">
        <v>312</v>
      </c>
      <c r="Q129" t="s">
        <v>3067</v>
      </c>
    </row>
    <row r="130" spans="1:17">
      <c r="A130" s="600">
        <v>2310541</v>
      </c>
      <c r="B130" t="s">
        <v>192</v>
      </c>
      <c r="C130" t="s">
        <v>2474</v>
      </c>
      <c r="D130" t="s">
        <v>2475</v>
      </c>
      <c r="E130" s="605" t="s">
        <v>231</v>
      </c>
      <c r="F130" t="s">
        <v>4177</v>
      </c>
      <c r="G130" t="s">
        <v>2452</v>
      </c>
      <c r="H130" t="s">
        <v>23</v>
      </c>
      <c r="I130" t="s">
        <v>23</v>
      </c>
      <c r="J130" t="s">
        <v>3068</v>
      </c>
      <c r="K130" t="s">
        <v>3069</v>
      </c>
      <c r="L130" t="s">
        <v>2453</v>
      </c>
      <c r="M130" t="s">
        <v>3070</v>
      </c>
      <c r="N130" t="s">
        <v>23</v>
      </c>
      <c r="O130" t="s">
        <v>232</v>
      </c>
      <c r="P130" t="s">
        <v>4259</v>
      </c>
      <c r="Q130" t="s">
        <v>4183</v>
      </c>
    </row>
    <row r="131" spans="1:17">
      <c r="A131" s="600">
        <v>2611419</v>
      </c>
      <c r="B131" t="s">
        <v>43</v>
      </c>
      <c r="C131" t="s">
        <v>2474</v>
      </c>
      <c r="D131" t="s">
        <v>2475</v>
      </c>
      <c r="E131" s="605" t="s">
        <v>231</v>
      </c>
      <c r="F131" t="s">
        <v>4177</v>
      </c>
      <c r="G131" t="s">
        <v>2456</v>
      </c>
      <c r="H131" t="s">
        <v>23</v>
      </c>
      <c r="I131" t="s">
        <v>23</v>
      </c>
      <c r="J131" t="s">
        <v>3071</v>
      </c>
      <c r="K131" t="s">
        <v>3072</v>
      </c>
      <c r="L131" t="s">
        <v>2457</v>
      </c>
      <c r="M131" t="s">
        <v>3073</v>
      </c>
      <c r="N131" t="s">
        <v>23</v>
      </c>
      <c r="O131" t="s">
        <v>232</v>
      </c>
      <c r="P131" t="s">
        <v>246</v>
      </c>
      <c r="Q131" t="s">
        <v>1966</v>
      </c>
    </row>
    <row r="132" spans="1:17">
      <c r="A132" s="600">
        <v>2611583</v>
      </c>
      <c r="B132" t="s">
        <v>104</v>
      </c>
      <c r="C132" t="s">
        <v>2474</v>
      </c>
      <c r="D132" t="s">
        <v>2475</v>
      </c>
      <c r="E132" s="605" t="s">
        <v>231</v>
      </c>
      <c r="F132" t="s">
        <v>4177</v>
      </c>
      <c r="G132" t="s">
        <v>2458</v>
      </c>
      <c r="H132" t="s">
        <v>23</v>
      </c>
      <c r="I132" t="s">
        <v>23</v>
      </c>
      <c r="J132" t="s">
        <v>3074</v>
      </c>
      <c r="K132" t="s">
        <v>3075</v>
      </c>
      <c r="L132" t="s">
        <v>2459</v>
      </c>
      <c r="M132" t="s">
        <v>3076</v>
      </c>
      <c r="N132" t="s">
        <v>23</v>
      </c>
      <c r="O132" t="s">
        <v>232</v>
      </c>
      <c r="P132" t="s">
        <v>1964</v>
      </c>
      <c r="Q132" t="s">
        <v>361</v>
      </c>
    </row>
    <row r="133" spans="1:17">
      <c r="A133">
        <v>2611641</v>
      </c>
      <c r="B133" t="s">
        <v>170</v>
      </c>
      <c r="C133" t="s">
        <v>2474</v>
      </c>
      <c r="D133" t="s">
        <v>2475</v>
      </c>
      <c r="E133" s="605" t="s">
        <v>231</v>
      </c>
      <c r="F133" t="s">
        <v>4177</v>
      </c>
      <c r="G133" t="s">
        <v>2460</v>
      </c>
      <c r="H133" t="s">
        <v>23</v>
      </c>
      <c r="I133" t="s">
        <v>23</v>
      </c>
      <c r="J133" t="s">
        <v>3074</v>
      </c>
      <c r="K133" t="s">
        <v>3077</v>
      </c>
      <c r="L133" t="s">
        <v>2461</v>
      </c>
      <c r="M133" t="s">
        <v>3078</v>
      </c>
      <c r="N133" t="s">
        <v>23</v>
      </c>
      <c r="O133" t="s">
        <v>232</v>
      </c>
      <c r="P133" t="s">
        <v>3079</v>
      </c>
      <c r="Q133" t="s">
        <v>204</v>
      </c>
    </row>
    <row r="134" spans="1:17">
      <c r="A134">
        <v>2611641</v>
      </c>
      <c r="B134" t="s">
        <v>170</v>
      </c>
      <c r="C134" t="s">
        <v>2474</v>
      </c>
      <c r="D134" t="s">
        <v>2475</v>
      </c>
      <c r="E134" s="605" t="s">
        <v>231</v>
      </c>
      <c r="F134" t="s">
        <v>4177</v>
      </c>
      <c r="G134" t="s">
        <v>2460</v>
      </c>
      <c r="H134" t="s">
        <v>23</v>
      </c>
      <c r="I134" t="s">
        <v>23</v>
      </c>
      <c r="J134" t="s">
        <v>3074</v>
      </c>
      <c r="K134" t="s">
        <v>3077</v>
      </c>
      <c r="L134" t="s">
        <v>2461</v>
      </c>
      <c r="M134" t="s">
        <v>3078</v>
      </c>
      <c r="N134" t="s">
        <v>23</v>
      </c>
      <c r="O134" t="s">
        <v>232</v>
      </c>
      <c r="P134" t="s">
        <v>3079</v>
      </c>
      <c r="Q134" t="s">
        <v>204</v>
      </c>
    </row>
    <row r="135" spans="1:17">
      <c r="A135">
        <v>8010038</v>
      </c>
      <c r="B135" t="s">
        <v>129</v>
      </c>
      <c r="C135" t="s">
        <v>2474</v>
      </c>
      <c r="D135" t="s">
        <v>2475</v>
      </c>
      <c r="E135" s="605" t="s">
        <v>231</v>
      </c>
      <c r="F135" t="s">
        <v>4177</v>
      </c>
      <c r="G135" t="s">
        <v>2470</v>
      </c>
      <c r="H135" t="s">
        <v>2758</v>
      </c>
      <c r="I135" t="s">
        <v>23</v>
      </c>
      <c r="J135" t="s">
        <v>2759</v>
      </c>
      <c r="K135" t="s">
        <v>2760</v>
      </c>
      <c r="L135" t="s">
        <v>2471</v>
      </c>
      <c r="M135" t="s">
        <v>2761</v>
      </c>
      <c r="N135" t="s">
        <v>2762</v>
      </c>
      <c r="O135" t="s">
        <v>232</v>
      </c>
      <c r="P135" t="s">
        <v>296</v>
      </c>
      <c r="Q135" t="s">
        <v>367</v>
      </c>
    </row>
    <row r="136" spans="1:17">
      <c r="A136">
        <v>8010046</v>
      </c>
      <c r="B136" t="s">
        <v>32</v>
      </c>
      <c r="C136" t="s">
        <v>2474</v>
      </c>
      <c r="D136" t="s">
        <v>2475</v>
      </c>
      <c r="E136" s="605" t="s">
        <v>231</v>
      </c>
      <c r="F136" t="s">
        <v>4177</v>
      </c>
      <c r="G136" t="s">
        <v>2472</v>
      </c>
      <c r="H136" t="s">
        <v>2725</v>
      </c>
      <c r="I136" t="s">
        <v>23</v>
      </c>
      <c r="J136" t="s">
        <v>2502</v>
      </c>
      <c r="K136" t="s">
        <v>2726</v>
      </c>
      <c r="L136" t="s">
        <v>2473</v>
      </c>
      <c r="M136" t="s">
        <v>2727</v>
      </c>
      <c r="N136" t="s">
        <v>2728</v>
      </c>
      <c r="O136" t="s">
        <v>232</v>
      </c>
      <c r="P136" t="s">
        <v>25</v>
      </c>
      <c r="Q136" t="s">
        <v>348</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00B050"/>
  </sheetPr>
  <dimension ref="A1:Q3"/>
  <sheetViews>
    <sheetView workbookViewId="0">
      <selection activeCell="A4" sqref="A4"/>
    </sheetView>
  </sheetViews>
  <sheetFormatPr defaultRowHeight="18.75"/>
  <cols>
    <col min="2" max="2" width="4.75" customWidth="1"/>
    <col min="3" max="3" width="5.625" customWidth="1"/>
    <col min="5" max="5" width="25.5" style="605" customWidth="1"/>
    <col min="6" max="6" width="4.875" customWidth="1"/>
    <col min="7" max="7" width="13.75" customWidth="1"/>
    <col min="8" max="8" width="4.375" customWidth="1"/>
    <col min="9" max="9" width="4.5" customWidth="1"/>
  </cols>
  <sheetData>
    <row r="1" spans="1:17">
      <c r="A1" s="600">
        <v>115991</v>
      </c>
      <c r="B1" t="s">
        <v>22</v>
      </c>
      <c r="C1" t="s">
        <v>2474</v>
      </c>
      <c r="D1" t="s">
        <v>2475</v>
      </c>
      <c r="E1" s="605" t="s">
        <v>237</v>
      </c>
      <c r="F1" t="s">
        <v>4177</v>
      </c>
      <c r="G1" t="s">
        <v>2095</v>
      </c>
      <c r="H1" t="s">
        <v>23</v>
      </c>
      <c r="I1" t="s">
        <v>23</v>
      </c>
      <c r="J1" t="s">
        <v>2502</v>
      </c>
      <c r="K1" t="s">
        <v>3080</v>
      </c>
      <c r="L1" t="s">
        <v>2096</v>
      </c>
      <c r="M1" t="s">
        <v>3081</v>
      </c>
      <c r="N1" t="s">
        <v>23</v>
      </c>
      <c r="O1" t="s">
        <v>238</v>
      </c>
      <c r="P1" t="s">
        <v>42</v>
      </c>
      <c r="Q1" t="s">
        <v>322</v>
      </c>
    </row>
    <row r="2" spans="1:17">
      <c r="A2" s="2"/>
    </row>
    <row r="3" spans="1:17">
      <c r="A3" s="2"/>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79"/>
  <sheetViews>
    <sheetView workbookViewId="0">
      <selection activeCell="A4" sqref="A4"/>
    </sheetView>
  </sheetViews>
  <sheetFormatPr defaultRowHeight="18.75"/>
  <cols>
    <col min="2" max="2" width="5.75" customWidth="1"/>
    <col min="3" max="3" width="5.25" customWidth="1"/>
    <col min="5" max="5" width="57.75" style="605" customWidth="1"/>
    <col min="6" max="6" width="7.75" customWidth="1"/>
    <col min="7" max="7" width="16.375" customWidth="1"/>
    <col min="8" max="8" width="9.75" customWidth="1"/>
  </cols>
  <sheetData>
    <row r="1" spans="1:17">
      <c r="A1" s="600">
        <v>110075</v>
      </c>
      <c r="B1" t="s">
        <v>34</v>
      </c>
      <c r="C1" t="s">
        <v>2474</v>
      </c>
      <c r="D1" t="s">
        <v>2475</v>
      </c>
      <c r="E1" s="605" t="s">
        <v>1972</v>
      </c>
      <c r="F1" t="s">
        <v>4177</v>
      </c>
      <c r="G1" t="s">
        <v>1986</v>
      </c>
      <c r="H1" t="s">
        <v>2550</v>
      </c>
      <c r="I1" t="s">
        <v>23</v>
      </c>
      <c r="J1" t="s">
        <v>2500</v>
      </c>
      <c r="K1" t="s">
        <v>2551</v>
      </c>
      <c r="L1" t="s">
        <v>1987</v>
      </c>
      <c r="M1" t="s">
        <v>2552</v>
      </c>
      <c r="N1" t="s">
        <v>2553</v>
      </c>
      <c r="O1" t="s">
        <v>1973</v>
      </c>
      <c r="P1" t="s">
        <v>1941</v>
      </c>
      <c r="Q1" t="s">
        <v>4184</v>
      </c>
    </row>
    <row r="2" spans="1:17">
      <c r="A2" s="600">
        <v>112147</v>
      </c>
      <c r="B2" t="s">
        <v>22</v>
      </c>
      <c r="C2" t="s">
        <v>2474</v>
      </c>
      <c r="D2" t="s">
        <v>2475</v>
      </c>
      <c r="E2" s="605" t="s">
        <v>1970</v>
      </c>
      <c r="F2" t="s">
        <v>4177</v>
      </c>
      <c r="G2" t="s">
        <v>1996</v>
      </c>
      <c r="H2" t="s">
        <v>2559</v>
      </c>
      <c r="I2" t="s">
        <v>23</v>
      </c>
      <c r="J2" t="s">
        <v>2560</v>
      </c>
      <c r="K2" t="s">
        <v>2561</v>
      </c>
      <c r="L2" t="s">
        <v>1997</v>
      </c>
      <c r="M2" t="s">
        <v>2562</v>
      </c>
      <c r="N2" t="s">
        <v>2563</v>
      </c>
      <c r="O2" t="s">
        <v>1971</v>
      </c>
      <c r="P2" t="s">
        <v>61</v>
      </c>
      <c r="Q2" t="s">
        <v>4186</v>
      </c>
    </row>
    <row r="3" spans="1:17">
      <c r="A3" s="600">
        <v>112337</v>
      </c>
      <c r="B3" t="s">
        <v>32</v>
      </c>
      <c r="C3" t="s">
        <v>2474</v>
      </c>
      <c r="D3" t="s">
        <v>2475</v>
      </c>
      <c r="E3" s="605" t="s">
        <v>1968</v>
      </c>
      <c r="F3" t="s">
        <v>4177</v>
      </c>
      <c r="G3" t="s">
        <v>1998</v>
      </c>
      <c r="H3" t="s">
        <v>23</v>
      </c>
      <c r="I3" t="s">
        <v>23</v>
      </c>
      <c r="J3" t="s">
        <v>2657</v>
      </c>
      <c r="K3" t="s">
        <v>2658</v>
      </c>
      <c r="L3" t="s">
        <v>1999</v>
      </c>
      <c r="M3" t="s">
        <v>2659</v>
      </c>
      <c r="N3" t="s">
        <v>2660</v>
      </c>
      <c r="O3" t="s">
        <v>1969</v>
      </c>
      <c r="P3" t="s">
        <v>54</v>
      </c>
      <c r="Q3" t="s">
        <v>4184</v>
      </c>
    </row>
    <row r="4" spans="1:17">
      <c r="A4" s="600">
        <v>112980</v>
      </c>
      <c r="B4" t="s">
        <v>112</v>
      </c>
      <c r="C4" t="s">
        <v>2474</v>
      </c>
      <c r="D4" t="s">
        <v>2475</v>
      </c>
      <c r="E4" s="605" t="s">
        <v>4260</v>
      </c>
      <c r="F4" t="s">
        <v>4177</v>
      </c>
      <c r="G4" t="s">
        <v>2008</v>
      </c>
      <c r="H4" t="s">
        <v>23</v>
      </c>
      <c r="I4" t="s">
        <v>23</v>
      </c>
      <c r="J4" t="s">
        <v>2477</v>
      </c>
      <c r="K4" t="s">
        <v>4261</v>
      </c>
      <c r="L4" t="s">
        <v>2009</v>
      </c>
      <c r="M4" t="s">
        <v>4262</v>
      </c>
      <c r="N4" t="s">
        <v>234</v>
      </c>
      <c r="O4" t="s">
        <v>4263</v>
      </c>
      <c r="P4" t="s">
        <v>2679</v>
      </c>
      <c r="Q4" t="s">
        <v>4184</v>
      </c>
    </row>
    <row r="5" spans="1:17">
      <c r="A5" s="600">
        <v>113335</v>
      </c>
      <c r="B5" t="s">
        <v>43</v>
      </c>
      <c r="C5" t="s">
        <v>2474</v>
      </c>
      <c r="D5" t="s">
        <v>2475</v>
      </c>
      <c r="E5" s="605" t="s">
        <v>4260</v>
      </c>
      <c r="F5" t="s">
        <v>4177</v>
      </c>
      <c r="G5" t="s">
        <v>2014</v>
      </c>
      <c r="H5" t="s">
        <v>23</v>
      </c>
      <c r="I5" t="s">
        <v>23</v>
      </c>
      <c r="J5" t="s">
        <v>2657</v>
      </c>
      <c r="K5" t="s">
        <v>4264</v>
      </c>
      <c r="L5" t="s">
        <v>2015</v>
      </c>
      <c r="M5" t="s">
        <v>4265</v>
      </c>
      <c r="N5" t="s">
        <v>23</v>
      </c>
      <c r="O5" t="s">
        <v>4263</v>
      </c>
      <c r="P5" t="s">
        <v>254</v>
      </c>
      <c r="Q5" t="s">
        <v>4186</v>
      </c>
    </row>
    <row r="6" spans="1:17">
      <c r="A6" s="600">
        <v>113434</v>
      </c>
      <c r="B6" t="s">
        <v>100</v>
      </c>
      <c r="C6" t="s">
        <v>2474</v>
      </c>
      <c r="D6" t="s">
        <v>2475</v>
      </c>
      <c r="E6" s="605" t="s">
        <v>4260</v>
      </c>
      <c r="F6" t="s">
        <v>4177</v>
      </c>
      <c r="G6" t="s">
        <v>2020</v>
      </c>
      <c r="H6" t="s">
        <v>23</v>
      </c>
      <c r="I6" t="s">
        <v>23</v>
      </c>
      <c r="J6" t="s">
        <v>2500</v>
      </c>
      <c r="K6" t="s">
        <v>3186</v>
      </c>
      <c r="L6" t="s">
        <v>2021</v>
      </c>
      <c r="M6" t="s">
        <v>3187</v>
      </c>
      <c r="N6" t="s">
        <v>234</v>
      </c>
      <c r="O6" t="s">
        <v>4263</v>
      </c>
      <c r="P6" t="s">
        <v>4266</v>
      </c>
      <c r="Q6" t="s">
        <v>4184</v>
      </c>
    </row>
    <row r="7" spans="1:17">
      <c r="A7" s="600">
        <v>113657</v>
      </c>
      <c r="B7" t="s">
        <v>94</v>
      </c>
      <c r="C7" t="s">
        <v>2474</v>
      </c>
      <c r="D7" t="s">
        <v>2475</v>
      </c>
      <c r="E7" s="605" t="s">
        <v>4260</v>
      </c>
      <c r="F7" t="s">
        <v>4177</v>
      </c>
      <c r="G7" t="s">
        <v>2026</v>
      </c>
      <c r="H7" t="s">
        <v>23</v>
      </c>
      <c r="I7" t="s">
        <v>23</v>
      </c>
      <c r="J7" t="s">
        <v>3216</v>
      </c>
      <c r="K7" t="s">
        <v>3217</v>
      </c>
      <c r="L7" t="s">
        <v>2027</v>
      </c>
      <c r="M7" t="s">
        <v>3218</v>
      </c>
      <c r="N7" t="s">
        <v>23</v>
      </c>
      <c r="O7" t="s">
        <v>4263</v>
      </c>
      <c r="P7" t="s">
        <v>352</v>
      </c>
      <c r="Q7" t="s">
        <v>4184</v>
      </c>
    </row>
    <row r="8" spans="1:17">
      <c r="A8" s="600">
        <v>113665</v>
      </c>
      <c r="B8" t="s">
        <v>110</v>
      </c>
      <c r="C8" t="s">
        <v>2474</v>
      </c>
      <c r="D8" t="s">
        <v>2475</v>
      </c>
      <c r="E8" s="605" t="s">
        <v>4260</v>
      </c>
      <c r="F8" t="s">
        <v>4177</v>
      </c>
      <c r="G8" t="s">
        <v>2028</v>
      </c>
      <c r="H8" t="s">
        <v>23</v>
      </c>
      <c r="I8" t="s">
        <v>23</v>
      </c>
      <c r="J8" t="s">
        <v>2665</v>
      </c>
      <c r="K8" t="s">
        <v>4267</v>
      </c>
      <c r="L8" t="s">
        <v>2029</v>
      </c>
      <c r="M8" t="s">
        <v>4268</v>
      </c>
      <c r="N8" t="s">
        <v>234</v>
      </c>
      <c r="O8" t="s">
        <v>4263</v>
      </c>
      <c r="P8" t="s">
        <v>4269</v>
      </c>
      <c r="Q8" t="s">
        <v>4184</v>
      </c>
    </row>
    <row r="9" spans="1:17">
      <c r="A9" s="600">
        <v>113681</v>
      </c>
      <c r="B9" t="s">
        <v>83</v>
      </c>
      <c r="C9" t="s">
        <v>2474</v>
      </c>
      <c r="D9" t="s">
        <v>2475</v>
      </c>
      <c r="E9" s="605" t="s">
        <v>4260</v>
      </c>
      <c r="F9" t="s">
        <v>4177</v>
      </c>
      <c r="G9" t="s">
        <v>2030</v>
      </c>
      <c r="H9" t="s">
        <v>23</v>
      </c>
      <c r="I9" t="s">
        <v>23</v>
      </c>
      <c r="J9" t="s">
        <v>4270</v>
      </c>
      <c r="K9" t="s">
        <v>4271</v>
      </c>
      <c r="L9" t="s">
        <v>2031</v>
      </c>
      <c r="M9" t="s">
        <v>4272</v>
      </c>
      <c r="N9" t="s">
        <v>23</v>
      </c>
      <c r="O9" t="s">
        <v>4263</v>
      </c>
      <c r="P9" t="s">
        <v>4273</v>
      </c>
      <c r="Q9" t="s">
        <v>4184</v>
      </c>
    </row>
    <row r="10" spans="1:17">
      <c r="A10" s="600">
        <v>113871</v>
      </c>
      <c r="B10" t="s">
        <v>88</v>
      </c>
      <c r="C10" t="s">
        <v>2474</v>
      </c>
      <c r="D10" t="s">
        <v>2475</v>
      </c>
      <c r="E10" s="605" t="s">
        <v>4260</v>
      </c>
      <c r="F10" t="s">
        <v>4177</v>
      </c>
      <c r="G10" t="s">
        <v>2034</v>
      </c>
      <c r="H10" t="s">
        <v>23</v>
      </c>
      <c r="I10" t="s">
        <v>23</v>
      </c>
      <c r="J10" t="s">
        <v>2477</v>
      </c>
      <c r="K10" t="s">
        <v>4274</v>
      </c>
      <c r="L10" t="s">
        <v>2035</v>
      </c>
      <c r="M10" t="s">
        <v>4275</v>
      </c>
      <c r="N10" t="s">
        <v>23</v>
      </c>
      <c r="O10" t="s">
        <v>4263</v>
      </c>
      <c r="P10" t="s">
        <v>4276</v>
      </c>
      <c r="Q10" t="s">
        <v>4184</v>
      </c>
    </row>
    <row r="11" spans="1:17">
      <c r="A11" s="600">
        <v>114317</v>
      </c>
      <c r="B11" t="s">
        <v>116</v>
      </c>
      <c r="C11" t="s">
        <v>2474</v>
      </c>
      <c r="D11" t="s">
        <v>2475</v>
      </c>
      <c r="E11" s="605" t="s">
        <v>4260</v>
      </c>
      <c r="F11" t="s">
        <v>4177</v>
      </c>
      <c r="G11" t="s">
        <v>2039</v>
      </c>
      <c r="H11" t="s">
        <v>23</v>
      </c>
      <c r="I11" t="s">
        <v>23</v>
      </c>
      <c r="J11" t="s">
        <v>4277</v>
      </c>
      <c r="K11" t="s">
        <v>4278</v>
      </c>
      <c r="L11" t="s">
        <v>2040</v>
      </c>
      <c r="M11" t="s">
        <v>4279</v>
      </c>
      <c r="N11" t="s">
        <v>23</v>
      </c>
      <c r="O11" t="s">
        <v>4263</v>
      </c>
      <c r="P11" t="s">
        <v>260</v>
      </c>
      <c r="Q11" t="s">
        <v>3202</v>
      </c>
    </row>
    <row r="12" spans="1:17">
      <c r="A12" s="600">
        <v>114622</v>
      </c>
      <c r="B12" t="s">
        <v>99</v>
      </c>
      <c r="C12" t="s">
        <v>2474</v>
      </c>
      <c r="D12" t="s">
        <v>2475</v>
      </c>
      <c r="E12" s="605" t="s">
        <v>4260</v>
      </c>
      <c r="F12" t="s">
        <v>4177</v>
      </c>
      <c r="G12" t="s">
        <v>2047</v>
      </c>
      <c r="H12" t="s">
        <v>23</v>
      </c>
      <c r="I12" t="s">
        <v>23</v>
      </c>
      <c r="J12" t="s">
        <v>2855</v>
      </c>
      <c r="K12" t="s">
        <v>4280</v>
      </c>
      <c r="L12" t="s">
        <v>2048</v>
      </c>
      <c r="M12" t="s">
        <v>4281</v>
      </c>
      <c r="N12" t="s">
        <v>23</v>
      </c>
      <c r="O12" t="s">
        <v>4263</v>
      </c>
      <c r="P12" t="s">
        <v>4282</v>
      </c>
      <c r="Q12" t="s">
        <v>4184</v>
      </c>
    </row>
    <row r="13" spans="1:17">
      <c r="A13">
        <v>114655</v>
      </c>
      <c r="B13" t="s">
        <v>34</v>
      </c>
      <c r="C13" t="s">
        <v>2474</v>
      </c>
      <c r="D13" t="s">
        <v>2475</v>
      </c>
      <c r="E13" s="605" t="s">
        <v>4260</v>
      </c>
      <c r="F13" t="s">
        <v>4177</v>
      </c>
      <c r="G13" t="s">
        <v>2049</v>
      </c>
      <c r="H13" t="s">
        <v>23</v>
      </c>
      <c r="I13" t="s">
        <v>23</v>
      </c>
      <c r="J13" t="s">
        <v>2477</v>
      </c>
      <c r="K13" t="s">
        <v>3184</v>
      </c>
      <c r="L13" t="s">
        <v>2050</v>
      </c>
      <c r="M13" t="s">
        <v>3185</v>
      </c>
      <c r="N13" t="s">
        <v>23</v>
      </c>
      <c r="O13" t="s">
        <v>4263</v>
      </c>
      <c r="P13" t="s">
        <v>300</v>
      </c>
      <c r="Q13" t="s">
        <v>26</v>
      </c>
    </row>
    <row r="14" spans="1:17">
      <c r="A14">
        <v>114721</v>
      </c>
      <c r="B14" t="s">
        <v>115</v>
      </c>
      <c r="C14" t="s">
        <v>2474</v>
      </c>
      <c r="D14" t="s">
        <v>2475</v>
      </c>
      <c r="E14" s="605" t="s">
        <v>4260</v>
      </c>
      <c r="F14" t="s">
        <v>4177</v>
      </c>
      <c r="G14" t="s">
        <v>2051</v>
      </c>
      <c r="H14" t="s">
        <v>23</v>
      </c>
      <c r="I14" t="s">
        <v>23</v>
      </c>
      <c r="J14" t="s">
        <v>3094</v>
      </c>
      <c r="K14" t="s">
        <v>4283</v>
      </c>
      <c r="L14" t="s">
        <v>2052</v>
      </c>
      <c r="M14" t="s">
        <v>4284</v>
      </c>
      <c r="N14" t="s">
        <v>23</v>
      </c>
      <c r="O14" t="s">
        <v>4263</v>
      </c>
      <c r="P14" t="s">
        <v>4285</v>
      </c>
      <c r="Q14" t="s">
        <v>3202</v>
      </c>
    </row>
    <row r="15" spans="1:17">
      <c r="A15">
        <v>114754</v>
      </c>
      <c r="B15" t="s">
        <v>27</v>
      </c>
      <c r="C15" t="s">
        <v>2474</v>
      </c>
      <c r="D15" t="s">
        <v>2475</v>
      </c>
      <c r="E15" s="605" t="s">
        <v>1972</v>
      </c>
      <c r="F15" t="s">
        <v>4177</v>
      </c>
      <c r="G15" t="s">
        <v>2053</v>
      </c>
      <c r="H15" t="s">
        <v>23</v>
      </c>
      <c r="I15" t="s">
        <v>23</v>
      </c>
      <c r="J15" t="s">
        <v>2477</v>
      </c>
      <c r="K15" t="s">
        <v>2478</v>
      </c>
      <c r="L15" t="s">
        <v>2054</v>
      </c>
      <c r="M15" t="s">
        <v>2479</v>
      </c>
      <c r="N15" t="s">
        <v>2480</v>
      </c>
      <c r="O15" t="s">
        <v>1973</v>
      </c>
      <c r="P15" t="s">
        <v>30</v>
      </c>
      <c r="Q15" t="s">
        <v>4184</v>
      </c>
    </row>
    <row r="16" spans="1:17">
      <c r="A16">
        <v>114846</v>
      </c>
      <c r="B16" t="s">
        <v>106</v>
      </c>
      <c r="C16" t="s">
        <v>2474</v>
      </c>
      <c r="D16" t="s">
        <v>2475</v>
      </c>
      <c r="E16" s="605" t="s">
        <v>4260</v>
      </c>
      <c r="F16" t="s">
        <v>4177</v>
      </c>
      <c r="G16" t="s">
        <v>2058</v>
      </c>
      <c r="H16" t="s">
        <v>23</v>
      </c>
      <c r="I16" t="s">
        <v>23</v>
      </c>
      <c r="J16" t="s">
        <v>2739</v>
      </c>
      <c r="K16" t="s">
        <v>4286</v>
      </c>
      <c r="L16" t="s">
        <v>2059</v>
      </c>
      <c r="M16" t="s">
        <v>4287</v>
      </c>
      <c r="N16" t="s">
        <v>23</v>
      </c>
      <c r="O16" t="s">
        <v>4263</v>
      </c>
      <c r="P16" t="s">
        <v>4288</v>
      </c>
      <c r="Q16" t="s">
        <v>4184</v>
      </c>
    </row>
    <row r="17" spans="1:17">
      <c r="A17">
        <v>115306</v>
      </c>
      <c r="B17" t="s">
        <v>118</v>
      </c>
      <c r="C17" t="s">
        <v>2474</v>
      </c>
      <c r="D17" t="s">
        <v>2475</v>
      </c>
      <c r="E17" s="605" t="s">
        <v>4260</v>
      </c>
      <c r="F17" t="s">
        <v>4177</v>
      </c>
      <c r="G17" t="s">
        <v>4230</v>
      </c>
      <c r="H17" t="s">
        <v>23</v>
      </c>
      <c r="I17" t="s">
        <v>23</v>
      </c>
      <c r="J17" t="s">
        <v>2800</v>
      </c>
      <c r="K17" t="s">
        <v>2801</v>
      </c>
      <c r="L17" t="s">
        <v>2802</v>
      </c>
      <c r="M17" t="s">
        <v>2802</v>
      </c>
      <c r="N17" t="s">
        <v>23</v>
      </c>
      <c r="O17" t="s">
        <v>4263</v>
      </c>
      <c r="P17" t="s">
        <v>2656</v>
      </c>
      <c r="Q17" t="s">
        <v>3202</v>
      </c>
    </row>
    <row r="18" spans="1:17">
      <c r="A18">
        <v>115330</v>
      </c>
      <c r="B18" t="s">
        <v>76</v>
      </c>
      <c r="C18" t="s">
        <v>2474</v>
      </c>
      <c r="D18" t="s">
        <v>2475</v>
      </c>
      <c r="E18" s="605" t="s">
        <v>4260</v>
      </c>
      <c r="F18" t="s">
        <v>4177</v>
      </c>
      <c r="G18" t="s">
        <v>2066</v>
      </c>
      <c r="H18" t="s">
        <v>23</v>
      </c>
      <c r="I18" t="s">
        <v>23</v>
      </c>
      <c r="J18" t="s">
        <v>2869</v>
      </c>
      <c r="K18" t="s">
        <v>4289</v>
      </c>
      <c r="L18" t="s">
        <v>2067</v>
      </c>
      <c r="M18" t="s">
        <v>4290</v>
      </c>
      <c r="N18" t="s">
        <v>23</v>
      </c>
      <c r="O18" t="s">
        <v>4263</v>
      </c>
      <c r="P18" t="s">
        <v>4291</v>
      </c>
      <c r="Q18" t="s">
        <v>4184</v>
      </c>
    </row>
    <row r="19" spans="1:17">
      <c r="A19">
        <v>115652</v>
      </c>
      <c r="B19" t="s">
        <v>77</v>
      </c>
      <c r="C19" t="s">
        <v>2474</v>
      </c>
      <c r="D19" t="s">
        <v>2475</v>
      </c>
      <c r="E19" s="605" t="s">
        <v>4260</v>
      </c>
      <c r="F19" t="s">
        <v>4177</v>
      </c>
      <c r="G19" t="s">
        <v>2076</v>
      </c>
      <c r="H19" t="s">
        <v>23</v>
      </c>
      <c r="I19" t="s">
        <v>23</v>
      </c>
      <c r="J19" t="s">
        <v>4292</v>
      </c>
      <c r="K19" t="s">
        <v>4293</v>
      </c>
      <c r="L19" t="s">
        <v>2077</v>
      </c>
      <c r="M19" t="s">
        <v>4294</v>
      </c>
      <c r="N19" t="s">
        <v>23</v>
      </c>
      <c r="O19" t="s">
        <v>4263</v>
      </c>
      <c r="P19" t="s">
        <v>297</v>
      </c>
      <c r="Q19" t="s">
        <v>4184</v>
      </c>
    </row>
    <row r="20" spans="1:17">
      <c r="A20">
        <v>115728</v>
      </c>
      <c r="B20" t="s">
        <v>62</v>
      </c>
      <c r="C20" t="s">
        <v>2474</v>
      </c>
      <c r="D20" t="s">
        <v>2475</v>
      </c>
      <c r="E20" s="605" t="s">
        <v>4260</v>
      </c>
      <c r="F20" t="s">
        <v>4177</v>
      </c>
      <c r="G20" t="s">
        <v>2080</v>
      </c>
      <c r="H20" t="s">
        <v>3195</v>
      </c>
      <c r="I20" t="s">
        <v>23</v>
      </c>
      <c r="J20" t="s">
        <v>2665</v>
      </c>
      <c r="K20" t="s">
        <v>3196</v>
      </c>
      <c r="L20" t="s">
        <v>2081</v>
      </c>
      <c r="M20" t="s">
        <v>2081</v>
      </c>
      <c r="N20" t="s">
        <v>23</v>
      </c>
      <c r="O20" t="s">
        <v>4263</v>
      </c>
      <c r="P20" t="s">
        <v>4295</v>
      </c>
      <c r="Q20" t="s">
        <v>4184</v>
      </c>
    </row>
    <row r="21" spans="1:17">
      <c r="A21">
        <v>115991</v>
      </c>
      <c r="B21" t="s">
        <v>27</v>
      </c>
      <c r="C21" t="s">
        <v>2474</v>
      </c>
      <c r="D21" t="s">
        <v>2475</v>
      </c>
      <c r="E21" s="605" t="s">
        <v>4296</v>
      </c>
      <c r="F21" t="s">
        <v>4177</v>
      </c>
      <c r="G21" t="s">
        <v>2095</v>
      </c>
      <c r="H21" t="s">
        <v>23</v>
      </c>
      <c r="I21" t="s">
        <v>23</v>
      </c>
      <c r="J21" t="s">
        <v>2502</v>
      </c>
      <c r="K21" t="s">
        <v>3080</v>
      </c>
      <c r="L21" t="s">
        <v>2096</v>
      </c>
      <c r="M21" t="s">
        <v>3081</v>
      </c>
      <c r="N21" t="s">
        <v>23</v>
      </c>
      <c r="O21" t="s">
        <v>4297</v>
      </c>
      <c r="P21" t="s">
        <v>36</v>
      </c>
      <c r="Q21" t="s">
        <v>4196</v>
      </c>
    </row>
    <row r="22" spans="1:17">
      <c r="A22">
        <v>116064</v>
      </c>
      <c r="B22" t="s">
        <v>22</v>
      </c>
      <c r="C22" t="s">
        <v>2474</v>
      </c>
      <c r="D22" t="s">
        <v>2475</v>
      </c>
      <c r="E22" s="605" t="s">
        <v>4296</v>
      </c>
      <c r="F22" t="s">
        <v>4177</v>
      </c>
      <c r="G22" t="s">
        <v>2099</v>
      </c>
      <c r="H22" t="s">
        <v>23</v>
      </c>
      <c r="I22" t="s">
        <v>23</v>
      </c>
      <c r="J22" t="s">
        <v>2487</v>
      </c>
      <c r="K22" t="s">
        <v>2488</v>
      </c>
      <c r="L22" t="s">
        <v>2100</v>
      </c>
      <c r="M22" t="s">
        <v>2489</v>
      </c>
      <c r="N22" t="s">
        <v>35</v>
      </c>
      <c r="O22" t="s">
        <v>4297</v>
      </c>
      <c r="P22" t="s">
        <v>48</v>
      </c>
      <c r="Q22" t="s">
        <v>4196</v>
      </c>
    </row>
    <row r="23" spans="1:17">
      <c r="A23">
        <v>116338</v>
      </c>
      <c r="B23" t="s">
        <v>85</v>
      </c>
      <c r="C23" t="s">
        <v>2474</v>
      </c>
      <c r="D23" t="s">
        <v>2475</v>
      </c>
      <c r="E23" s="605" t="s">
        <v>4260</v>
      </c>
      <c r="F23" t="s">
        <v>4177</v>
      </c>
      <c r="G23" t="s">
        <v>2116</v>
      </c>
      <c r="H23" t="s">
        <v>23</v>
      </c>
      <c r="I23" t="s">
        <v>23</v>
      </c>
      <c r="J23" t="s">
        <v>2490</v>
      </c>
      <c r="K23" t="s">
        <v>2491</v>
      </c>
      <c r="L23" t="s">
        <v>2117</v>
      </c>
      <c r="M23" t="s">
        <v>2492</v>
      </c>
      <c r="N23" t="s">
        <v>23</v>
      </c>
      <c r="O23" t="s">
        <v>4263</v>
      </c>
      <c r="P23" t="s">
        <v>4298</v>
      </c>
      <c r="Q23" t="s">
        <v>4184</v>
      </c>
    </row>
    <row r="24" spans="1:17">
      <c r="A24">
        <v>116502</v>
      </c>
      <c r="B24" t="s">
        <v>75</v>
      </c>
      <c r="C24" t="s">
        <v>2474</v>
      </c>
      <c r="D24" t="s">
        <v>2475</v>
      </c>
      <c r="E24" s="605" t="s">
        <v>4260</v>
      </c>
      <c r="F24" t="s">
        <v>4177</v>
      </c>
      <c r="G24" t="s">
        <v>2123</v>
      </c>
      <c r="H24" t="s">
        <v>23</v>
      </c>
      <c r="I24" t="s">
        <v>23</v>
      </c>
      <c r="J24" t="s">
        <v>2720</v>
      </c>
      <c r="K24" t="s">
        <v>2847</v>
      </c>
      <c r="L24" t="s">
        <v>2124</v>
      </c>
      <c r="M24" t="s">
        <v>2848</v>
      </c>
      <c r="N24" t="s">
        <v>23</v>
      </c>
      <c r="O24" t="s">
        <v>4263</v>
      </c>
      <c r="P24" t="s">
        <v>4299</v>
      </c>
      <c r="Q24" t="s">
        <v>4184</v>
      </c>
    </row>
    <row r="25" spans="1:17">
      <c r="A25">
        <v>116783</v>
      </c>
      <c r="B25" t="s">
        <v>123</v>
      </c>
      <c r="C25" t="s">
        <v>2474</v>
      </c>
      <c r="D25" t="s">
        <v>2475</v>
      </c>
      <c r="E25" s="605" t="s">
        <v>4260</v>
      </c>
      <c r="F25" t="s">
        <v>4177</v>
      </c>
      <c r="G25" t="s">
        <v>2139</v>
      </c>
      <c r="H25" t="s">
        <v>23</v>
      </c>
      <c r="I25" t="s">
        <v>23</v>
      </c>
      <c r="J25" t="s">
        <v>2858</v>
      </c>
      <c r="K25" t="s">
        <v>2859</v>
      </c>
      <c r="L25" t="s">
        <v>2140</v>
      </c>
      <c r="M25" t="s">
        <v>2860</v>
      </c>
      <c r="N25" t="s">
        <v>23</v>
      </c>
      <c r="O25" t="s">
        <v>4263</v>
      </c>
      <c r="P25" t="s">
        <v>2778</v>
      </c>
      <c r="Q25" t="s">
        <v>4226</v>
      </c>
    </row>
    <row r="26" spans="1:17">
      <c r="A26">
        <v>117104</v>
      </c>
      <c r="B26" t="s">
        <v>103</v>
      </c>
      <c r="C26" t="s">
        <v>2474</v>
      </c>
      <c r="D26" t="s">
        <v>2475</v>
      </c>
      <c r="E26" s="605" t="s">
        <v>4260</v>
      </c>
      <c r="F26" t="s">
        <v>4177</v>
      </c>
      <c r="G26" t="s">
        <v>2164</v>
      </c>
      <c r="H26" t="s">
        <v>23</v>
      </c>
      <c r="I26" t="s">
        <v>23</v>
      </c>
      <c r="J26" t="s">
        <v>4300</v>
      </c>
      <c r="K26" t="s">
        <v>4301</v>
      </c>
      <c r="L26" t="s">
        <v>2165</v>
      </c>
      <c r="M26" t="s">
        <v>23</v>
      </c>
      <c r="N26" t="s">
        <v>23</v>
      </c>
      <c r="O26" t="s">
        <v>4263</v>
      </c>
      <c r="P26" t="s">
        <v>4302</v>
      </c>
      <c r="Q26" t="s">
        <v>4184</v>
      </c>
    </row>
    <row r="27" spans="1:17">
      <c r="A27">
        <v>210586</v>
      </c>
      <c r="B27" t="s">
        <v>29</v>
      </c>
      <c r="C27" t="s">
        <v>2474</v>
      </c>
      <c r="D27" t="s">
        <v>2475</v>
      </c>
      <c r="E27" s="605" t="s">
        <v>1972</v>
      </c>
      <c r="F27" t="s">
        <v>4177</v>
      </c>
      <c r="G27" t="s">
        <v>2172</v>
      </c>
      <c r="H27" t="s">
        <v>2568</v>
      </c>
      <c r="I27" t="s">
        <v>23</v>
      </c>
      <c r="J27" t="s">
        <v>2569</v>
      </c>
      <c r="K27" t="s">
        <v>2570</v>
      </c>
      <c r="L27" t="s">
        <v>2173</v>
      </c>
      <c r="M27" t="s">
        <v>2571</v>
      </c>
      <c r="N27" t="s">
        <v>2572</v>
      </c>
      <c r="O27" t="s">
        <v>1973</v>
      </c>
      <c r="P27" t="s">
        <v>52</v>
      </c>
      <c r="Q27" t="s">
        <v>4184</v>
      </c>
    </row>
    <row r="28" spans="1:17">
      <c r="A28">
        <v>210875</v>
      </c>
      <c r="B28" t="s">
        <v>92</v>
      </c>
      <c r="C28" t="s">
        <v>2474</v>
      </c>
      <c r="D28" t="s">
        <v>2475</v>
      </c>
      <c r="E28" s="605" t="s">
        <v>4260</v>
      </c>
      <c r="F28" t="s">
        <v>4177</v>
      </c>
      <c r="G28" t="s">
        <v>2183</v>
      </c>
      <c r="H28" t="s">
        <v>23</v>
      </c>
      <c r="I28" t="s">
        <v>23</v>
      </c>
      <c r="J28" t="s">
        <v>2890</v>
      </c>
      <c r="K28" t="s">
        <v>2891</v>
      </c>
      <c r="L28" t="s">
        <v>2184</v>
      </c>
      <c r="M28" t="s">
        <v>2892</v>
      </c>
      <c r="N28" t="s">
        <v>23</v>
      </c>
      <c r="O28" t="s">
        <v>4263</v>
      </c>
      <c r="P28" t="s">
        <v>4303</v>
      </c>
      <c r="Q28" t="s">
        <v>4184</v>
      </c>
    </row>
    <row r="29" spans="1:17">
      <c r="A29">
        <v>210941</v>
      </c>
      <c r="B29" t="s">
        <v>101</v>
      </c>
      <c r="C29" t="s">
        <v>2474</v>
      </c>
      <c r="D29" t="s">
        <v>2475</v>
      </c>
      <c r="E29" s="605" t="s">
        <v>4260</v>
      </c>
      <c r="F29" t="s">
        <v>4177</v>
      </c>
      <c r="G29" t="s">
        <v>2185</v>
      </c>
      <c r="H29" t="s">
        <v>23</v>
      </c>
      <c r="I29" t="s">
        <v>23</v>
      </c>
      <c r="J29" t="s">
        <v>2671</v>
      </c>
      <c r="K29" t="s">
        <v>4304</v>
      </c>
      <c r="L29" t="s">
        <v>2186</v>
      </c>
      <c r="M29" t="s">
        <v>4305</v>
      </c>
      <c r="N29" t="s">
        <v>23</v>
      </c>
      <c r="O29" t="s">
        <v>4263</v>
      </c>
      <c r="P29" t="s">
        <v>2885</v>
      </c>
      <c r="Q29" t="s">
        <v>4184</v>
      </c>
    </row>
    <row r="30" spans="1:17">
      <c r="A30">
        <v>210966</v>
      </c>
      <c r="B30" t="s">
        <v>66</v>
      </c>
      <c r="C30" t="s">
        <v>2474</v>
      </c>
      <c r="D30" t="s">
        <v>2475</v>
      </c>
      <c r="E30" s="605" t="s">
        <v>4260</v>
      </c>
      <c r="F30" t="s">
        <v>4177</v>
      </c>
      <c r="G30" t="s">
        <v>2187</v>
      </c>
      <c r="H30" t="s">
        <v>23</v>
      </c>
      <c r="I30" t="s">
        <v>23</v>
      </c>
      <c r="J30" t="s">
        <v>4306</v>
      </c>
      <c r="K30" t="s">
        <v>4307</v>
      </c>
      <c r="L30" t="s">
        <v>2188</v>
      </c>
      <c r="M30" t="s">
        <v>4308</v>
      </c>
      <c r="N30" t="s">
        <v>4309</v>
      </c>
      <c r="O30" t="s">
        <v>4263</v>
      </c>
      <c r="P30" t="s">
        <v>4310</v>
      </c>
      <c r="Q30" t="s">
        <v>4184</v>
      </c>
    </row>
    <row r="31" spans="1:17">
      <c r="A31">
        <v>211105</v>
      </c>
      <c r="B31" t="s">
        <v>98</v>
      </c>
      <c r="C31" t="s">
        <v>2474</v>
      </c>
      <c r="D31" t="s">
        <v>2475</v>
      </c>
      <c r="E31" s="605" t="s">
        <v>4260</v>
      </c>
      <c r="F31" t="s">
        <v>4177</v>
      </c>
      <c r="G31" t="s">
        <v>2190</v>
      </c>
      <c r="H31" t="s">
        <v>23</v>
      </c>
      <c r="I31" t="s">
        <v>23</v>
      </c>
      <c r="J31" t="s">
        <v>2894</v>
      </c>
      <c r="K31" t="s">
        <v>2895</v>
      </c>
      <c r="L31" t="s">
        <v>2191</v>
      </c>
      <c r="M31" t="s">
        <v>2896</v>
      </c>
      <c r="N31" t="s">
        <v>23</v>
      </c>
      <c r="O31" t="s">
        <v>4263</v>
      </c>
      <c r="P31" t="s">
        <v>251</v>
      </c>
      <c r="Q31" t="s">
        <v>4184</v>
      </c>
    </row>
    <row r="32" spans="1:17">
      <c r="A32">
        <v>310766</v>
      </c>
      <c r="B32" t="s">
        <v>22</v>
      </c>
      <c r="C32" t="s">
        <v>2474</v>
      </c>
      <c r="D32" t="s">
        <v>2475</v>
      </c>
      <c r="E32" s="605" t="s">
        <v>4260</v>
      </c>
      <c r="F32" t="s">
        <v>4177</v>
      </c>
      <c r="G32" t="s">
        <v>2211</v>
      </c>
      <c r="H32" t="s">
        <v>23</v>
      </c>
      <c r="I32" t="s">
        <v>23</v>
      </c>
      <c r="J32" t="s">
        <v>3210</v>
      </c>
      <c r="K32" t="s">
        <v>3211</v>
      </c>
      <c r="L32" t="s">
        <v>2212</v>
      </c>
      <c r="M32" t="s">
        <v>3212</v>
      </c>
      <c r="N32" t="s">
        <v>23</v>
      </c>
      <c r="O32" t="s">
        <v>4263</v>
      </c>
      <c r="P32" t="s">
        <v>2934</v>
      </c>
      <c r="Q32" t="s">
        <v>26</v>
      </c>
    </row>
    <row r="33" spans="1:17">
      <c r="A33">
        <v>310808</v>
      </c>
      <c r="B33" t="s">
        <v>49</v>
      </c>
      <c r="C33" t="s">
        <v>2474</v>
      </c>
      <c r="D33" t="s">
        <v>2475</v>
      </c>
      <c r="E33" s="605" t="s">
        <v>4260</v>
      </c>
      <c r="F33" t="s">
        <v>4177</v>
      </c>
      <c r="G33" t="s">
        <v>2213</v>
      </c>
      <c r="H33" t="s">
        <v>23</v>
      </c>
      <c r="I33" t="s">
        <v>23</v>
      </c>
      <c r="J33" t="s">
        <v>2907</v>
      </c>
      <c r="K33" t="s">
        <v>2908</v>
      </c>
      <c r="L33" t="s">
        <v>2214</v>
      </c>
      <c r="M33" t="s">
        <v>2909</v>
      </c>
      <c r="N33" t="s">
        <v>23</v>
      </c>
      <c r="O33" t="s">
        <v>4263</v>
      </c>
      <c r="P33" t="s">
        <v>4311</v>
      </c>
      <c r="Q33" t="s">
        <v>4184</v>
      </c>
    </row>
    <row r="34" spans="1:17">
      <c r="A34">
        <v>310949</v>
      </c>
      <c r="B34" t="s">
        <v>87</v>
      </c>
      <c r="C34" t="s">
        <v>2474</v>
      </c>
      <c r="D34" t="s">
        <v>2475</v>
      </c>
      <c r="E34" s="605" t="s">
        <v>4260</v>
      </c>
      <c r="F34" t="s">
        <v>4177</v>
      </c>
      <c r="G34" t="s">
        <v>2219</v>
      </c>
      <c r="H34" t="s">
        <v>23</v>
      </c>
      <c r="I34" t="s">
        <v>23</v>
      </c>
      <c r="J34" t="s">
        <v>4312</v>
      </c>
      <c r="K34" t="s">
        <v>4313</v>
      </c>
      <c r="L34" t="s">
        <v>2220</v>
      </c>
      <c r="M34" t="s">
        <v>4314</v>
      </c>
      <c r="N34" t="s">
        <v>23</v>
      </c>
      <c r="O34" t="s">
        <v>4263</v>
      </c>
      <c r="P34" t="s">
        <v>3057</v>
      </c>
      <c r="Q34" t="s">
        <v>4184</v>
      </c>
    </row>
    <row r="35" spans="1:17">
      <c r="A35">
        <v>311095</v>
      </c>
      <c r="B35" t="s">
        <v>124</v>
      </c>
      <c r="C35" t="s">
        <v>2474</v>
      </c>
      <c r="D35" t="s">
        <v>2475</v>
      </c>
      <c r="E35" s="605" t="s">
        <v>4260</v>
      </c>
      <c r="F35" t="s">
        <v>4177</v>
      </c>
      <c r="G35" t="s">
        <v>2221</v>
      </c>
      <c r="H35" t="s">
        <v>23</v>
      </c>
      <c r="I35" t="s">
        <v>23</v>
      </c>
      <c r="J35" t="s">
        <v>3207</v>
      </c>
      <c r="K35" t="s">
        <v>3208</v>
      </c>
      <c r="L35" t="s">
        <v>2222</v>
      </c>
      <c r="M35" t="s">
        <v>3209</v>
      </c>
      <c r="N35" t="s">
        <v>23</v>
      </c>
      <c r="O35" t="s">
        <v>4263</v>
      </c>
      <c r="P35" t="s">
        <v>2688</v>
      </c>
      <c r="Q35" t="s">
        <v>3181</v>
      </c>
    </row>
    <row r="36" spans="1:17">
      <c r="A36">
        <v>311103</v>
      </c>
      <c r="B36" t="s">
        <v>57</v>
      </c>
      <c r="C36" t="s">
        <v>2474</v>
      </c>
      <c r="D36" t="s">
        <v>2475</v>
      </c>
      <c r="E36" s="605" t="s">
        <v>4260</v>
      </c>
      <c r="F36" t="s">
        <v>4177</v>
      </c>
      <c r="G36" t="s">
        <v>2223</v>
      </c>
      <c r="H36" t="s">
        <v>23</v>
      </c>
      <c r="I36" t="s">
        <v>23</v>
      </c>
      <c r="J36" t="s">
        <v>2768</v>
      </c>
      <c r="K36" t="s">
        <v>2769</v>
      </c>
      <c r="L36" t="s">
        <v>2224</v>
      </c>
      <c r="M36" t="s">
        <v>2770</v>
      </c>
      <c r="N36" t="s">
        <v>23</v>
      </c>
      <c r="O36" t="s">
        <v>4263</v>
      </c>
      <c r="P36" t="s">
        <v>4315</v>
      </c>
      <c r="Q36" t="s">
        <v>4184</v>
      </c>
    </row>
    <row r="37" spans="1:17">
      <c r="A37">
        <v>311111</v>
      </c>
      <c r="B37" t="s">
        <v>122</v>
      </c>
      <c r="C37" t="s">
        <v>2474</v>
      </c>
      <c r="D37" t="s">
        <v>2475</v>
      </c>
      <c r="E37" s="605" t="s">
        <v>4260</v>
      </c>
      <c r="F37" t="s">
        <v>4177</v>
      </c>
      <c r="G37" t="s">
        <v>2225</v>
      </c>
      <c r="H37" t="s">
        <v>23</v>
      </c>
      <c r="I37" t="s">
        <v>23</v>
      </c>
      <c r="J37" t="s">
        <v>3204</v>
      </c>
      <c r="K37" t="s">
        <v>3205</v>
      </c>
      <c r="L37" t="s">
        <v>2226</v>
      </c>
      <c r="M37" t="s">
        <v>3206</v>
      </c>
      <c r="N37" t="s">
        <v>23</v>
      </c>
      <c r="O37" t="s">
        <v>4263</v>
      </c>
      <c r="P37" t="s">
        <v>4316</v>
      </c>
      <c r="Q37" t="s">
        <v>3181</v>
      </c>
    </row>
    <row r="38" spans="1:17">
      <c r="A38">
        <v>311186</v>
      </c>
      <c r="B38" t="s">
        <v>29</v>
      </c>
      <c r="C38" t="s">
        <v>2474</v>
      </c>
      <c r="D38" t="s">
        <v>2475</v>
      </c>
      <c r="E38" s="605" t="s">
        <v>4296</v>
      </c>
      <c r="F38" t="s">
        <v>4177</v>
      </c>
      <c r="G38" t="s">
        <v>2229</v>
      </c>
      <c r="H38" t="s">
        <v>23</v>
      </c>
      <c r="I38" t="s">
        <v>23</v>
      </c>
      <c r="J38" t="s">
        <v>4317</v>
      </c>
      <c r="K38" t="s">
        <v>4318</v>
      </c>
      <c r="L38" t="s">
        <v>2230</v>
      </c>
      <c r="M38" t="s">
        <v>4319</v>
      </c>
      <c r="N38" t="s">
        <v>23</v>
      </c>
      <c r="O38" t="s">
        <v>4297</v>
      </c>
      <c r="P38" t="s">
        <v>38</v>
      </c>
      <c r="Q38" t="s">
        <v>4184</v>
      </c>
    </row>
    <row r="39" spans="1:17">
      <c r="A39">
        <v>311343</v>
      </c>
      <c r="B39" t="s">
        <v>34</v>
      </c>
      <c r="C39" t="s">
        <v>2474</v>
      </c>
      <c r="D39" t="s">
        <v>2475</v>
      </c>
      <c r="E39" s="605" t="s">
        <v>1968</v>
      </c>
      <c r="F39" t="s">
        <v>4177</v>
      </c>
      <c r="G39" t="s">
        <v>2233</v>
      </c>
      <c r="H39" t="s">
        <v>23</v>
      </c>
      <c r="I39" t="s">
        <v>23</v>
      </c>
      <c r="J39" t="s">
        <v>2585</v>
      </c>
      <c r="K39" t="s">
        <v>2586</v>
      </c>
      <c r="L39" t="s">
        <v>2234</v>
      </c>
      <c r="M39" t="s">
        <v>2587</v>
      </c>
      <c r="N39" t="s">
        <v>2588</v>
      </c>
      <c r="O39" t="s">
        <v>1969</v>
      </c>
      <c r="P39" t="s">
        <v>40</v>
      </c>
      <c r="Q39" t="s">
        <v>4179</v>
      </c>
    </row>
    <row r="40" spans="1:17">
      <c r="A40">
        <v>311533</v>
      </c>
      <c r="B40" t="s">
        <v>27</v>
      </c>
      <c r="C40" t="s">
        <v>2474</v>
      </c>
      <c r="D40" t="s">
        <v>2475</v>
      </c>
      <c r="E40" s="605" t="s">
        <v>4260</v>
      </c>
      <c r="F40" t="s">
        <v>4177</v>
      </c>
      <c r="G40" t="s">
        <v>2248</v>
      </c>
      <c r="H40" t="s">
        <v>23</v>
      </c>
      <c r="I40" t="s">
        <v>23</v>
      </c>
      <c r="J40" t="s">
        <v>2929</v>
      </c>
      <c r="K40" t="s">
        <v>2930</v>
      </c>
      <c r="L40" t="s">
        <v>2249</v>
      </c>
      <c r="M40" t="s">
        <v>2931</v>
      </c>
      <c r="N40" t="s">
        <v>23</v>
      </c>
      <c r="O40" t="s">
        <v>4263</v>
      </c>
      <c r="P40" t="s">
        <v>253</v>
      </c>
      <c r="Q40" t="s">
        <v>26</v>
      </c>
    </row>
    <row r="41" spans="1:17">
      <c r="A41">
        <v>311541</v>
      </c>
      <c r="B41" t="s">
        <v>79</v>
      </c>
      <c r="C41" t="s">
        <v>2474</v>
      </c>
      <c r="D41" t="s">
        <v>2475</v>
      </c>
      <c r="E41" s="605" t="s">
        <v>4260</v>
      </c>
      <c r="F41" t="s">
        <v>4177</v>
      </c>
      <c r="G41" t="s">
        <v>2250</v>
      </c>
      <c r="H41" t="s">
        <v>23</v>
      </c>
      <c r="I41" t="s">
        <v>23</v>
      </c>
      <c r="J41" t="s">
        <v>2917</v>
      </c>
      <c r="K41" t="s">
        <v>2932</v>
      </c>
      <c r="L41" t="s">
        <v>2251</v>
      </c>
      <c r="M41" t="s">
        <v>2933</v>
      </c>
      <c r="N41" t="s">
        <v>23</v>
      </c>
      <c r="O41" t="s">
        <v>4263</v>
      </c>
      <c r="P41" t="s">
        <v>294</v>
      </c>
      <c r="Q41" t="s">
        <v>4184</v>
      </c>
    </row>
    <row r="42" spans="1:17">
      <c r="A42">
        <v>311558</v>
      </c>
      <c r="B42" t="s">
        <v>41</v>
      </c>
      <c r="C42" t="s">
        <v>2474</v>
      </c>
      <c r="D42" t="s">
        <v>2475</v>
      </c>
      <c r="E42" s="605" t="s">
        <v>4260</v>
      </c>
      <c r="F42" t="s">
        <v>4177</v>
      </c>
      <c r="G42" t="s">
        <v>2252</v>
      </c>
      <c r="H42" t="s">
        <v>23</v>
      </c>
      <c r="I42" t="s">
        <v>23</v>
      </c>
      <c r="J42" t="s">
        <v>2917</v>
      </c>
      <c r="K42" t="s">
        <v>3197</v>
      </c>
      <c r="L42" t="s">
        <v>2253</v>
      </c>
      <c r="M42" t="s">
        <v>3198</v>
      </c>
      <c r="N42" t="s">
        <v>23</v>
      </c>
      <c r="O42" t="s">
        <v>4263</v>
      </c>
      <c r="P42" t="s">
        <v>2935</v>
      </c>
      <c r="Q42" t="s">
        <v>26</v>
      </c>
    </row>
    <row r="43" spans="1:17">
      <c r="A43">
        <v>311566</v>
      </c>
      <c r="B43" t="s">
        <v>111</v>
      </c>
      <c r="C43" t="s">
        <v>2474</v>
      </c>
      <c r="D43" t="s">
        <v>2475</v>
      </c>
      <c r="E43" s="605" t="s">
        <v>4260</v>
      </c>
      <c r="F43" t="s">
        <v>4177</v>
      </c>
      <c r="G43" t="s">
        <v>2168</v>
      </c>
      <c r="H43" t="s">
        <v>23</v>
      </c>
      <c r="I43" t="s">
        <v>23</v>
      </c>
      <c r="J43" t="s">
        <v>3188</v>
      </c>
      <c r="K43" t="s">
        <v>3189</v>
      </c>
      <c r="L43" t="s">
        <v>2254</v>
      </c>
      <c r="M43" t="s">
        <v>3190</v>
      </c>
      <c r="N43" t="s">
        <v>23</v>
      </c>
      <c r="O43" t="s">
        <v>4263</v>
      </c>
      <c r="P43" t="s">
        <v>4320</v>
      </c>
      <c r="Q43" t="s">
        <v>4184</v>
      </c>
    </row>
    <row r="44" spans="1:17">
      <c r="A44">
        <v>411036</v>
      </c>
      <c r="B44" t="s">
        <v>89</v>
      </c>
      <c r="C44" t="s">
        <v>2474</v>
      </c>
      <c r="D44" t="s">
        <v>2475</v>
      </c>
      <c r="E44" s="605" t="s">
        <v>4260</v>
      </c>
      <c r="F44" t="s">
        <v>4177</v>
      </c>
      <c r="G44" t="s">
        <v>2271</v>
      </c>
      <c r="H44" t="s">
        <v>23</v>
      </c>
      <c r="I44" t="s">
        <v>23</v>
      </c>
      <c r="J44" t="s">
        <v>2943</v>
      </c>
      <c r="K44" t="s">
        <v>2944</v>
      </c>
      <c r="L44" t="s">
        <v>2272</v>
      </c>
      <c r="M44" t="s">
        <v>2945</v>
      </c>
      <c r="N44" t="s">
        <v>23</v>
      </c>
      <c r="O44" t="s">
        <v>4263</v>
      </c>
      <c r="P44" t="s">
        <v>4321</v>
      </c>
      <c r="Q44" t="s">
        <v>4184</v>
      </c>
    </row>
    <row r="45" spans="1:17">
      <c r="A45">
        <v>411119</v>
      </c>
      <c r="B45" t="s">
        <v>27</v>
      </c>
      <c r="C45" t="s">
        <v>2474</v>
      </c>
      <c r="D45" t="s">
        <v>2475</v>
      </c>
      <c r="E45" s="605" t="s">
        <v>1968</v>
      </c>
      <c r="F45" t="s">
        <v>4177</v>
      </c>
      <c r="G45" t="s">
        <v>2273</v>
      </c>
      <c r="H45" t="s">
        <v>23</v>
      </c>
      <c r="I45" t="s">
        <v>23</v>
      </c>
      <c r="J45" t="s">
        <v>2600</v>
      </c>
      <c r="K45" t="s">
        <v>2601</v>
      </c>
      <c r="L45" t="s">
        <v>2274</v>
      </c>
      <c r="M45" t="s">
        <v>2602</v>
      </c>
      <c r="N45" t="s">
        <v>2603</v>
      </c>
      <c r="O45" t="s">
        <v>1969</v>
      </c>
      <c r="P45" t="s">
        <v>58</v>
      </c>
      <c r="Q45" t="s">
        <v>4184</v>
      </c>
    </row>
    <row r="46" spans="1:17">
      <c r="A46">
        <v>510662</v>
      </c>
      <c r="B46" t="s">
        <v>32</v>
      </c>
      <c r="C46" t="s">
        <v>2474</v>
      </c>
      <c r="D46" t="s">
        <v>2475</v>
      </c>
      <c r="E46" s="605" t="s">
        <v>1972</v>
      </c>
      <c r="F46" t="s">
        <v>4177</v>
      </c>
      <c r="G46" t="s">
        <v>2287</v>
      </c>
      <c r="H46" t="s">
        <v>23</v>
      </c>
      <c r="I46" t="s">
        <v>23</v>
      </c>
      <c r="J46" t="s">
        <v>2614</v>
      </c>
      <c r="K46" t="s">
        <v>2615</v>
      </c>
      <c r="L46" t="s">
        <v>2288</v>
      </c>
      <c r="M46" t="s">
        <v>2616</v>
      </c>
      <c r="N46" t="s">
        <v>2650</v>
      </c>
      <c r="O46" t="s">
        <v>1973</v>
      </c>
      <c r="P46" t="s">
        <v>229</v>
      </c>
      <c r="Q46" t="s">
        <v>4184</v>
      </c>
    </row>
    <row r="47" spans="1:17">
      <c r="A47">
        <v>510688</v>
      </c>
      <c r="B47" t="s">
        <v>22</v>
      </c>
      <c r="C47" t="s">
        <v>2474</v>
      </c>
      <c r="D47" t="s">
        <v>2475</v>
      </c>
      <c r="E47" s="605" t="s">
        <v>1968</v>
      </c>
      <c r="F47" t="s">
        <v>4177</v>
      </c>
      <c r="G47" t="s">
        <v>2289</v>
      </c>
      <c r="H47" t="s">
        <v>23</v>
      </c>
      <c r="I47" t="s">
        <v>23</v>
      </c>
      <c r="J47" t="s">
        <v>2618</v>
      </c>
      <c r="K47" t="s">
        <v>2619</v>
      </c>
      <c r="L47" t="s">
        <v>2290</v>
      </c>
      <c r="M47" t="s">
        <v>2620</v>
      </c>
      <c r="N47" t="s">
        <v>2621</v>
      </c>
      <c r="O47" t="s">
        <v>1969</v>
      </c>
      <c r="P47" t="s">
        <v>61</v>
      </c>
      <c r="Q47" t="s">
        <v>26</v>
      </c>
    </row>
    <row r="48" spans="1:17">
      <c r="A48">
        <v>510944</v>
      </c>
      <c r="B48" t="s">
        <v>82</v>
      </c>
      <c r="C48" t="s">
        <v>2474</v>
      </c>
      <c r="D48" t="s">
        <v>2475</v>
      </c>
      <c r="E48" s="605" t="s">
        <v>4260</v>
      </c>
      <c r="F48" t="s">
        <v>4177</v>
      </c>
      <c r="G48" t="s">
        <v>2292</v>
      </c>
      <c r="H48" t="s">
        <v>23</v>
      </c>
      <c r="I48" t="s">
        <v>23</v>
      </c>
      <c r="J48" t="s">
        <v>2524</v>
      </c>
      <c r="K48" t="s">
        <v>2525</v>
      </c>
      <c r="L48" t="s">
        <v>2293</v>
      </c>
      <c r="M48" t="s">
        <v>2526</v>
      </c>
      <c r="N48" t="s">
        <v>23</v>
      </c>
      <c r="O48" t="s">
        <v>4263</v>
      </c>
      <c r="P48" t="s">
        <v>4322</v>
      </c>
      <c r="Q48" t="s">
        <v>4184</v>
      </c>
    </row>
    <row r="49" spans="1:17">
      <c r="A49">
        <v>511181</v>
      </c>
      <c r="B49" t="s">
        <v>93</v>
      </c>
      <c r="C49" t="s">
        <v>2474</v>
      </c>
      <c r="D49" t="s">
        <v>2475</v>
      </c>
      <c r="E49" s="605" t="s">
        <v>4260</v>
      </c>
      <c r="F49" t="s">
        <v>4177</v>
      </c>
      <c r="G49" t="s">
        <v>2302</v>
      </c>
      <c r="H49" t="s">
        <v>23</v>
      </c>
      <c r="I49" t="s">
        <v>23</v>
      </c>
      <c r="J49" t="s">
        <v>4323</v>
      </c>
      <c r="K49" t="s">
        <v>4324</v>
      </c>
      <c r="L49" t="s">
        <v>2303</v>
      </c>
      <c r="M49" t="s">
        <v>4325</v>
      </c>
      <c r="N49" t="s">
        <v>23</v>
      </c>
      <c r="O49" t="s">
        <v>4263</v>
      </c>
      <c r="P49" t="s">
        <v>252</v>
      </c>
      <c r="Q49" t="s">
        <v>4184</v>
      </c>
    </row>
    <row r="50" spans="1:17">
      <c r="A50">
        <v>511330</v>
      </c>
      <c r="B50" t="s">
        <v>114</v>
      </c>
      <c r="C50" t="s">
        <v>2474</v>
      </c>
      <c r="D50" t="s">
        <v>2475</v>
      </c>
      <c r="E50" s="605" t="s">
        <v>4260</v>
      </c>
      <c r="F50" t="s">
        <v>4177</v>
      </c>
      <c r="G50" t="s">
        <v>2308</v>
      </c>
      <c r="H50" t="s">
        <v>23</v>
      </c>
      <c r="I50" t="s">
        <v>23</v>
      </c>
      <c r="J50" t="s">
        <v>2771</v>
      </c>
      <c r="K50" t="s">
        <v>2772</v>
      </c>
      <c r="L50" t="s">
        <v>2309</v>
      </c>
      <c r="M50" t="s">
        <v>2773</v>
      </c>
      <c r="N50" t="s">
        <v>23</v>
      </c>
      <c r="O50" t="s">
        <v>4263</v>
      </c>
      <c r="P50" t="s">
        <v>355</v>
      </c>
      <c r="Q50" t="s">
        <v>3203</v>
      </c>
    </row>
    <row r="51" spans="1:17">
      <c r="A51">
        <v>610314</v>
      </c>
      <c r="B51" t="s">
        <v>121</v>
      </c>
      <c r="C51" t="s">
        <v>2474</v>
      </c>
      <c r="D51" t="s">
        <v>2475</v>
      </c>
      <c r="E51" s="605" t="s">
        <v>4260</v>
      </c>
      <c r="F51" t="s">
        <v>4177</v>
      </c>
      <c r="G51" t="s">
        <v>2310</v>
      </c>
      <c r="H51" t="s">
        <v>23</v>
      </c>
      <c r="I51" t="s">
        <v>23</v>
      </c>
      <c r="J51" t="s">
        <v>2964</v>
      </c>
      <c r="K51" t="s">
        <v>2965</v>
      </c>
      <c r="L51" t="s">
        <v>2311</v>
      </c>
      <c r="M51" t="s">
        <v>2966</v>
      </c>
      <c r="N51" t="s">
        <v>23</v>
      </c>
      <c r="O51" t="s">
        <v>4263</v>
      </c>
      <c r="P51" t="s">
        <v>2705</v>
      </c>
      <c r="Q51" t="s">
        <v>3202</v>
      </c>
    </row>
    <row r="52" spans="1:17">
      <c r="A52">
        <v>610371</v>
      </c>
      <c r="B52" t="s">
        <v>59</v>
      </c>
      <c r="C52" t="s">
        <v>2474</v>
      </c>
      <c r="D52" t="s">
        <v>2475</v>
      </c>
      <c r="E52" s="605" t="s">
        <v>4260</v>
      </c>
      <c r="F52" t="s">
        <v>4177</v>
      </c>
      <c r="G52" t="s">
        <v>2312</v>
      </c>
      <c r="H52" t="s">
        <v>23</v>
      </c>
      <c r="I52" t="s">
        <v>23</v>
      </c>
      <c r="J52" t="s">
        <v>2622</v>
      </c>
      <c r="K52" t="s">
        <v>4326</v>
      </c>
      <c r="L52" t="s">
        <v>2313</v>
      </c>
      <c r="M52" t="s">
        <v>4327</v>
      </c>
      <c r="N52" t="s">
        <v>23</v>
      </c>
      <c r="O52" t="s">
        <v>4263</v>
      </c>
      <c r="P52" t="s">
        <v>256</v>
      </c>
      <c r="Q52" t="s">
        <v>4184</v>
      </c>
    </row>
    <row r="53" spans="1:17">
      <c r="A53">
        <v>610520</v>
      </c>
      <c r="B53" t="s">
        <v>41</v>
      </c>
      <c r="C53" t="s">
        <v>2474</v>
      </c>
      <c r="D53" t="s">
        <v>2475</v>
      </c>
      <c r="E53" s="605" t="s">
        <v>1972</v>
      </c>
      <c r="F53" t="s">
        <v>4177</v>
      </c>
      <c r="G53" t="s">
        <v>2317</v>
      </c>
      <c r="H53" t="s">
        <v>23</v>
      </c>
      <c r="I53" t="s">
        <v>23</v>
      </c>
      <c r="J53" t="s">
        <v>2622</v>
      </c>
      <c r="K53" t="s">
        <v>2623</v>
      </c>
      <c r="L53" t="s">
        <v>2318</v>
      </c>
      <c r="M53" t="s">
        <v>2624</v>
      </c>
      <c r="N53" t="s">
        <v>2625</v>
      </c>
      <c r="O53" t="s">
        <v>1973</v>
      </c>
      <c r="P53" t="s">
        <v>226</v>
      </c>
      <c r="Q53" t="s">
        <v>4179</v>
      </c>
    </row>
    <row r="54" spans="1:17">
      <c r="A54">
        <v>610579</v>
      </c>
      <c r="B54" t="s">
        <v>37</v>
      </c>
      <c r="C54" t="s">
        <v>2474</v>
      </c>
      <c r="D54" t="s">
        <v>2475</v>
      </c>
      <c r="E54" s="605" t="s">
        <v>4260</v>
      </c>
      <c r="F54" t="s">
        <v>4177</v>
      </c>
      <c r="G54" t="s">
        <v>2319</v>
      </c>
      <c r="H54" t="s">
        <v>23</v>
      </c>
      <c r="I54" t="s">
        <v>23</v>
      </c>
      <c r="J54" t="s">
        <v>2971</v>
      </c>
      <c r="K54" t="s">
        <v>2972</v>
      </c>
      <c r="L54" t="s">
        <v>2320</v>
      </c>
      <c r="M54" t="s">
        <v>2973</v>
      </c>
      <c r="N54" t="s">
        <v>23</v>
      </c>
      <c r="O54" t="s">
        <v>4263</v>
      </c>
      <c r="P54" t="s">
        <v>4328</v>
      </c>
      <c r="Q54" t="s">
        <v>26</v>
      </c>
    </row>
    <row r="55" spans="1:17">
      <c r="A55">
        <v>610603</v>
      </c>
      <c r="B55" t="s">
        <v>84</v>
      </c>
      <c r="C55" t="s">
        <v>2474</v>
      </c>
      <c r="D55" t="s">
        <v>2475</v>
      </c>
      <c r="E55" s="605" t="s">
        <v>4260</v>
      </c>
      <c r="F55" t="s">
        <v>4177</v>
      </c>
      <c r="G55" t="s">
        <v>2323</v>
      </c>
      <c r="H55" t="s">
        <v>23</v>
      </c>
      <c r="I55" t="s">
        <v>23</v>
      </c>
      <c r="J55" t="s">
        <v>2976</v>
      </c>
      <c r="K55" t="s">
        <v>2977</v>
      </c>
      <c r="L55" t="s">
        <v>2324</v>
      </c>
      <c r="M55" t="s">
        <v>2978</v>
      </c>
      <c r="N55" t="s">
        <v>23</v>
      </c>
      <c r="O55" t="s">
        <v>4263</v>
      </c>
      <c r="P55" t="s">
        <v>4329</v>
      </c>
      <c r="Q55" t="s">
        <v>4184</v>
      </c>
    </row>
    <row r="56" spans="1:17">
      <c r="A56">
        <v>710817</v>
      </c>
      <c r="B56" t="s">
        <v>39</v>
      </c>
      <c r="C56" t="s">
        <v>2474</v>
      </c>
      <c r="D56" t="s">
        <v>2475</v>
      </c>
      <c r="E56" s="605" t="s">
        <v>4260</v>
      </c>
      <c r="F56" t="s">
        <v>4177</v>
      </c>
      <c r="G56" t="s">
        <v>2334</v>
      </c>
      <c r="H56" t="s">
        <v>23</v>
      </c>
      <c r="I56" t="s">
        <v>23</v>
      </c>
      <c r="J56" t="s">
        <v>2980</v>
      </c>
      <c r="K56" t="s">
        <v>4197</v>
      </c>
      <c r="L56" t="s">
        <v>2335</v>
      </c>
      <c r="M56" t="s">
        <v>4198</v>
      </c>
      <c r="N56" t="s">
        <v>4199</v>
      </c>
      <c r="O56" t="s">
        <v>4263</v>
      </c>
      <c r="P56" t="s">
        <v>4330</v>
      </c>
      <c r="Q56" t="s">
        <v>26</v>
      </c>
    </row>
    <row r="57" spans="1:17">
      <c r="A57">
        <v>810716</v>
      </c>
      <c r="B57" t="s">
        <v>120</v>
      </c>
      <c r="C57" t="s">
        <v>2474</v>
      </c>
      <c r="D57" t="s">
        <v>2475</v>
      </c>
      <c r="E57" s="605" t="s">
        <v>4260</v>
      </c>
      <c r="F57" t="s">
        <v>4177</v>
      </c>
      <c r="G57" t="s">
        <v>2266</v>
      </c>
      <c r="H57" t="s">
        <v>23</v>
      </c>
      <c r="I57" t="s">
        <v>23</v>
      </c>
      <c r="J57" t="s">
        <v>3199</v>
      </c>
      <c r="K57" t="s">
        <v>3200</v>
      </c>
      <c r="L57" t="s">
        <v>2347</v>
      </c>
      <c r="M57" t="s">
        <v>3201</v>
      </c>
      <c r="N57" t="s">
        <v>23</v>
      </c>
      <c r="O57" t="s">
        <v>4263</v>
      </c>
      <c r="P57" t="s">
        <v>2710</v>
      </c>
      <c r="Q57" t="s">
        <v>3202</v>
      </c>
    </row>
    <row r="58" spans="1:17">
      <c r="A58">
        <v>811433</v>
      </c>
      <c r="B58" t="s">
        <v>86</v>
      </c>
      <c r="C58" t="s">
        <v>2474</v>
      </c>
      <c r="D58" t="s">
        <v>2475</v>
      </c>
      <c r="E58" s="605" t="s">
        <v>4260</v>
      </c>
      <c r="F58" t="s">
        <v>4177</v>
      </c>
      <c r="G58" t="s">
        <v>2365</v>
      </c>
      <c r="H58" t="s">
        <v>23</v>
      </c>
      <c r="I58" t="s">
        <v>23</v>
      </c>
      <c r="J58" t="s">
        <v>3007</v>
      </c>
      <c r="K58" t="s">
        <v>3008</v>
      </c>
      <c r="L58" t="s">
        <v>2366</v>
      </c>
      <c r="M58" t="s">
        <v>3009</v>
      </c>
      <c r="N58" t="s">
        <v>23</v>
      </c>
      <c r="O58" t="s">
        <v>4263</v>
      </c>
      <c r="P58" t="s">
        <v>2861</v>
      </c>
      <c r="Q58" t="s">
        <v>4184</v>
      </c>
    </row>
    <row r="59" spans="1:17">
      <c r="A59">
        <v>811524</v>
      </c>
      <c r="B59" t="s">
        <v>80</v>
      </c>
      <c r="C59" t="s">
        <v>2474</v>
      </c>
      <c r="D59" t="s">
        <v>2475</v>
      </c>
      <c r="E59" s="605" t="s">
        <v>4260</v>
      </c>
      <c r="F59" t="s">
        <v>4177</v>
      </c>
      <c r="G59" t="s">
        <v>2373</v>
      </c>
      <c r="H59" t="s">
        <v>23</v>
      </c>
      <c r="I59" t="s">
        <v>23</v>
      </c>
      <c r="J59" t="s">
        <v>3013</v>
      </c>
      <c r="K59" t="s">
        <v>3014</v>
      </c>
      <c r="L59" t="s">
        <v>2374</v>
      </c>
      <c r="M59" t="s">
        <v>3015</v>
      </c>
      <c r="N59" t="s">
        <v>23</v>
      </c>
      <c r="O59" t="s">
        <v>4263</v>
      </c>
      <c r="P59" t="s">
        <v>2992</v>
      </c>
      <c r="Q59" t="s">
        <v>4184</v>
      </c>
    </row>
    <row r="60" spans="1:17">
      <c r="A60">
        <v>811540</v>
      </c>
      <c r="B60" t="s">
        <v>104</v>
      </c>
      <c r="C60" t="s">
        <v>2474</v>
      </c>
      <c r="D60" t="s">
        <v>2475</v>
      </c>
      <c r="E60" s="605" t="s">
        <v>4260</v>
      </c>
      <c r="F60" t="s">
        <v>4177</v>
      </c>
      <c r="G60" t="s">
        <v>2375</v>
      </c>
      <c r="H60" t="s">
        <v>23</v>
      </c>
      <c r="I60" t="s">
        <v>23</v>
      </c>
      <c r="J60" t="s">
        <v>2998</v>
      </c>
      <c r="K60" t="s">
        <v>4331</v>
      </c>
      <c r="L60" t="s">
        <v>2376</v>
      </c>
      <c r="M60" t="s">
        <v>4332</v>
      </c>
      <c r="N60" t="s">
        <v>23</v>
      </c>
      <c r="O60" t="s">
        <v>4263</v>
      </c>
      <c r="P60" t="s">
        <v>4333</v>
      </c>
      <c r="Q60" t="s">
        <v>4184</v>
      </c>
    </row>
    <row r="61" spans="1:17">
      <c r="A61">
        <v>811607</v>
      </c>
      <c r="B61" t="s">
        <v>29</v>
      </c>
      <c r="C61" t="s">
        <v>2474</v>
      </c>
      <c r="D61" t="s">
        <v>2475</v>
      </c>
      <c r="E61" s="605" t="s">
        <v>4260</v>
      </c>
      <c r="F61" t="s">
        <v>4177</v>
      </c>
      <c r="G61" t="s">
        <v>2377</v>
      </c>
      <c r="H61" t="s">
        <v>23</v>
      </c>
      <c r="I61" t="s">
        <v>23</v>
      </c>
      <c r="J61" t="s">
        <v>2527</v>
      </c>
      <c r="K61" t="s">
        <v>2528</v>
      </c>
      <c r="L61" t="s">
        <v>2378</v>
      </c>
      <c r="M61" t="s">
        <v>2529</v>
      </c>
      <c r="N61" t="s">
        <v>23</v>
      </c>
      <c r="O61" t="s">
        <v>4263</v>
      </c>
      <c r="P61" t="s">
        <v>4334</v>
      </c>
      <c r="Q61" t="s">
        <v>26</v>
      </c>
    </row>
    <row r="62" spans="1:17">
      <c r="A62">
        <v>910474</v>
      </c>
      <c r="B62" t="s">
        <v>22</v>
      </c>
      <c r="C62" t="s">
        <v>2474</v>
      </c>
      <c r="D62" t="s">
        <v>2475</v>
      </c>
      <c r="E62" s="605" t="s">
        <v>1972</v>
      </c>
      <c r="F62" t="s">
        <v>4177</v>
      </c>
      <c r="G62" t="s">
        <v>2383</v>
      </c>
      <c r="H62" t="s">
        <v>23</v>
      </c>
      <c r="I62" t="s">
        <v>23</v>
      </c>
      <c r="J62" t="s">
        <v>2701</v>
      </c>
      <c r="K62" t="s">
        <v>2702</v>
      </c>
      <c r="L62" t="s">
        <v>2384</v>
      </c>
      <c r="M62" t="s">
        <v>2703</v>
      </c>
      <c r="N62" t="s">
        <v>2704</v>
      </c>
      <c r="O62" t="s">
        <v>1973</v>
      </c>
      <c r="P62" t="s">
        <v>63</v>
      </c>
      <c r="Q62" t="s">
        <v>4186</v>
      </c>
    </row>
    <row r="63" spans="1:17">
      <c r="A63">
        <v>910540</v>
      </c>
      <c r="B63" t="s">
        <v>32</v>
      </c>
      <c r="C63" t="s">
        <v>2474</v>
      </c>
      <c r="D63" t="s">
        <v>2475</v>
      </c>
      <c r="E63" s="605" t="s">
        <v>4260</v>
      </c>
      <c r="F63" t="s">
        <v>4177</v>
      </c>
      <c r="G63" t="s">
        <v>2386</v>
      </c>
      <c r="H63" t="s">
        <v>23</v>
      </c>
      <c r="I63" t="s">
        <v>23</v>
      </c>
      <c r="J63" t="s">
        <v>2530</v>
      </c>
      <c r="K63" t="s">
        <v>2531</v>
      </c>
      <c r="L63" t="s">
        <v>2387</v>
      </c>
      <c r="M63" t="s">
        <v>2532</v>
      </c>
      <c r="N63" t="s">
        <v>23</v>
      </c>
      <c r="O63" t="s">
        <v>4263</v>
      </c>
      <c r="P63" t="s">
        <v>261</v>
      </c>
      <c r="Q63" t="s">
        <v>26</v>
      </c>
    </row>
    <row r="64" spans="1:17">
      <c r="A64">
        <v>910581</v>
      </c>
      <c r="B64" t="s">
        <v>109</v>
      </c>
      <c r="C64" t="s">
        <v>2474</v>
      </c>
      <c r="D64" t="s">
        <v>2475</v>
      </c>
      <c r="E64" s="605" t="s">
        <v>4260</v>
      </c>
      <c r="F64" t="s">
        <v>4177</v>
      </c>
      <c r="G64" t="s">
        <v>2390</v>
      </c>
      <c r="H64" t="s">
        <v>23</v>
      </c>
      <c r="I64" t="s">
        <v>23</v>
      </c>
      <c r="J64" t="s">
        <v>2530</v>
      </c>
      <c r="K64" t="s">
        <v>4335</v>
      </c>
      <c r="L64" t="s">
        <v>2391</v>
      </c>
      <c r="M64" t="s">
        <v>4336</v>
      </c>
      <c r="N64" t="s">
        <v>4337</v>
      </c>
      <c r="O64" t="s">
        <v>4263</v>
      </c>
      <c r="P64" t="s">
        <v>250</v>
      </c>
      <c r="Q64" t="s">
        <v>4184</v>
      </c>
    </row>
    <row r="65" spans="1:17">
      <c r="A65">
        <v>910599</v>
      </c>
      <c r="B65" t="s">
        <v>113</v>
      </c>
      <c r="C65" t="s">
        <v>2474</v>
      </c>
      <c r="D65" t="s">
        <v>2475</v>
      </c>
      <c r="E65" s="605" t="s">
        <v>4260</v>
      </c>
      <c r="F65" t="s">
        <v>4177</v>
      </c>
      <c r="G65" t="s">
        <v>2392</v>
      </c>
      <c r="H65" t="s">
        <v>23</v>
      </c>
      <c r="I65" t="s">
        <v>23</v>
      </c>
      <c r="J65" t="s">
        <v>2530</v>
      </c>
      <c r="K65" t="s">
        <v>3017</v>
      </c>
      <c r="L65" t="s">
        <v>2393</v>
      </c>
      <c r="M65" t="s">
        <v>3018</v>
      </c>
      <c r="N65" t="s">
        <v>23</v>
      </c>
      <c r="O65" t="s">
        <v>4263</v>
      </c>
      <c r="P65" t="s">
        <v>259</v>
      </c>
      <c r="Q65" t="s">
        <v>4184</v>
      </c>
    </row>
    <row r="66" spans="1:17">
      <c r="A66">
        <v>1010092</v>
      </c>
      <c r="B66" t="s">
        <v>37</v>
      </c>
      <c r="C66" t="s">
        <v>2474</v>
      </c>
      <c r="D66" t="s">
        <v>2475</v>
      </c>
      <c r="E66" s="605" t="s">
        <v>1972</v>
      </c>
      <c r="F66" t="s">
        <v>4177</v>
      </c>
      <c r="G66" t="s">
        <v>2398</v>
      </c>
      <c r="H66" t="s">
        <v>23</v>
      </c>
      <c r="I66" t="s">
        <v>23</v>
      </c>
      <c r="J66" t="s">
        <v>2753</v>
      </c>
      <c r="K66" t="s">
        <v>2754</v>
      </c>
      <c r="L66" t="s">
        <v>2399</v>
      </c>
      <c r="M66" t="s">
        <v>2755</v>
      </c>
      <c r="N66" t="s">
        <v>2756</v>
      </c>
      <c r="O66" t="s">
        <v>1973</v>
      </c>
      <c r="P66" t="s">
        <v>1942</v>
      </c>
      <c r="Q66" t="s">
        <v>3203</v>
      </c>
    </row>
    <row r="67" spans="1:17">
      <c r="A67">
        <v>1010100</v>
      </c>
      <c r="B67" t="s">
        <v>55</v>
      </c>
      <c r="C67" t="s">
        <v>2474</v>
      </c>
      <c r="D67" t="s">
        <v>2475</v>
      </c>
      <c r="E67" s="605" t="s">
        <v>4260</v>
      </c>
      <c r="F67" t="s">
        <v>4177</v>
      </c>
      <c r="G67" t="s">
        <v>2400</v>
      </c>
      <c r="H67" t="s">
        <v>23</v>
      </c>
      <c r="I67" t="s">
        <v>23</v>
      </c>
      <c r="J67" t="s">
        <v>2753</v>
      </c>
      <c r="K67" t="s">
        <v>3019</v>
      </c>
      <c r="L67" t="s">
        <v>2401</v>
      </c>
      <c r="M67" t="s">
        <v>3020</v>
      </c>
      <c r="N67" t="s">
        <v>23</v>
      </c>
      <c r="O67" t="s">
        <v>4263</v>
      </c>
      <c r="P67" t="s">
        <v>4338</v>
      </c>
      <c r="Q67" t="s">
        <v>4184</v>
      </c>
    </row>
    <row r="68" spans="1:17">
      <c r="A68">
        <v>1010167</v>
      </c>
      <c r="B68" t="s">
        <v>22</v>
      </c>
      <c r="C68" t="s">
        <v>2474</v>
      </c>
      <c r="D68" t="s">
        <v>2475</v>
      </c>
      <c r="E68" s="605" t="s">
        <v>4339</v>
      </c>
      <c r="F68" t="s">
        <v>4177</v>
      </c>
      <c r="G68" t="s">
        <v>2403</v>
      </c>
      <c r="H68" t="s">
        <v>23</v>
      </c>
      <c r="I68" t="s">
        <v>23</v>
      </c>
      <c r="J68" t="s">
        <v>2706</v>
      </c>
      <c r="K68" t="s">
        <v>3105</v>
      </c>
      <c r="L68" t="s">
        <v>2404</v>
      </c>
      <c r="M68" t="s">
        <v>3106</v>
      </c>
      <c r="N68" t="s">
        <v>35</v>
      </c>
      <c r="O68" t="s">
        <v>4340</v>
      </c>
      <c r="P68" t="s">
        <v>46</v>
      </c>
      <c r="Q68" t="s">
        <v>4184</v>
      </c>
    </row>
    <row r="69" spans="1:17">
      <c r="A69">
        <v>1110371</v>
      </c>
      <c r="B69" t="s">
        <v>95</v>
      </c>
      <c r="C69" t="s">
        <v>2474</v>
      </c>
      <c r="D69" t="s">
        <v>2475</v>
      </c>
      <c r="E69" s="605" t="s">
        <v>4260</v>
      </c>
      <c r="F69" t="s">
        <v>4177</v>
      </c>
      <c r="G69" t="s">
        <v>2421</v>
      </c>
      <c r="H69" t="s">
        <v>23</v>
      </c>
      <c r="I69" t="s">
        <v>23</v>
      </c>
      <c r="J69" t="s">
        <v>4341</v>
      </c>
      <c r="K69" t="s">
        <v>4342</v>
      </c>
      <c r="L69" t="s">
        <v>2422</v>
      </c>
      <c r="M69" t="s">
        <v>4343</v>
      </c>
      <c r="N69" t="s">
        <v>23</v>
      </c>
      <c r="O69" t="s">
        <v>4263</v>
      </c>
      <c r="P69" t="s">
        <v>4344</v>
      </c>
      <c r="Q69" t="s">
        <v>4184</v>
      </c>
    </row>
    <row r="70" spans="1:17">
      <c r="A70">
        <v>1210239</v>
      </c>
      <c r="B70" t="s">
        <v>39</v>
      </c>
      <c r="C70" t="s">
        <v>2474</v>
      </c>
      <c r="D70" t="s">
        <v>2475</v>
      </c>
      <c r="E70" s="605" t="s">
        <v>1972</v>
      </c>
      <c r="F70" t="s">
        <v>4177</v>
      </c>
      <c r="G70" t="s">
        <v>2429</v>
      </c>
      <c r="H70" t="s">
        <v>2643</v>
      </c>
      <c r="I70" t="s">
        <v>23</v>
      </c>
      <c r="J70" t="s">
        <v>2644</v>
      </c>
      <c r="K70" t="s">
        <v>2645</v>
      </c>
      <c r="L70" t="s">
        <v>2430</v>
      </c>
      <c r="M70" t="s">
        <v>2646</v>
      </c>
      <c r="N70" t="s">
        <v>4213</v>
      </c>
      <c r="O70" t="s">
        <v>1973</v>
      </c>
      <c r="P70" t="s">
        <v>1943</v>
      </c>
      <c r="Q70" t="s">
        <v>4179</v>
      </c>
    </row>
    <row r="71" spans="1:17">
      <c r="A71">
        <v>1310088</v>
      </c>
      <c r="B71" t="s">
        <v>45</v>
      </c>
      <c r="C71" t="s">
        <v>2474</v>
      </c>
      <c r="D71" t="s">
        <v>2475</v>
      </c>
      <c r="E71" s="605" t="s">
        <v>4260</v>
      </c>
      <c r="F71" t="s">
        <v>4177</v>
      </c>
      <c r="G71" t="s">
        <v>2432</v>
      </c>
      <c r="H71" t="s">
        <v>23</v>
      </c>
      <c r="I71" t="s">
        <v>23</v>
      </c>
      <c r="J71" t="s">
        <v>3049</v>
      </c>
      <c r="K71" t="s">
        <v>3050</v>
      </c>
      <c r="L71" t="s">
        <v>2433</v>
      </c>
      <c r="M71" t="s">
        <v>3051</v>
      </c>
      <c r="N71" t="s">
        <v>23</v>
      </c>
      <c r="O71" t="s">
        <v>4263</v>
      </c>
      <c r="P71" t="s">
        <v>4345</v>
      </c>
      <c r="Q71" t="s">
        <v>4184</v>
      </c>
    </row>
    <row r="72" spans="1:17">
      <c r="A72">
        <v>2010133</v>
      </c>
      <c r="B72" t="s">
        <v>107</v>
      </c>
      <c r="C72" t="s">
        <v>2474</v>
      </c>
      <c r="D72" t="s">
        <v>2475</v>
      </c>
      <c r="E72" s="605" t="s">
        <v>4260</v>
      </c>
      <c r="F72" t="s">
        <v>4177</v>
      </c>
      <c r="G72" t="s">
        <v>2440</v>
      </c>
      <c r="H72" t="s">
        <v>23</v>
      </c>
      <c r="I72" t="s">
        <v>23</v>
      </c>
      <c r="J72" t="s">
        <v>3058</v>
      </c>
      <c r="K72" t="s">
        <v>3059</v>
      </c>
      <c r="L72" t="s">
        <v>2441</v>
      </c>
      <c r="M72" t="s">
        <v>3060</v>
      </c>
      <c r="N72" t="s">
        <v>23</v>
      </c>
      <c r="O72" t="s">
        <v>4263</v>
      </c>
      <c r="P72" t="s">
        <v>4346</v>
      </c>
      <c r="Q72" t="s">
        <v>4184</v>
      </c>
    </row>
    <row r="73" spans="1:17">
      <c r="A73">
        <v>2310178</v>
      </c>
      <c r="B73" t="s">
        <v>29</v>
      </c>
      <c r="C73" t="s">
        <v>2474</v>
      </c>
      <c r="D73" t="s">
        <v>2475</v>
      </c>
      <c r="E73" s="605" t="s">
        <v>1968</v>
      </c>
      <c r="F73" t="s">
        <v>4177</v>
      </c>
      <c r="G73" t="s">
        <v>2448</v>
      </c>
      <c r="H73" t="s">
        <v>23</v>
      </c>
      <c r="I73" t="s">
        <v>23</v>
      </c>
      <c r="J73" t="s">
        <v>2647</v>
      </c>
      <c r="K73" t="s">
        <v>2648</v>
      </c>
      <c r="L73" t="s">
        <v>2449</v>
      </c>
      <c r="M73" t="s">
        <v>2649</v>
      </c>
      <c r="N73" t="s">
        <v>2650</v>
      </c>
      <c r="O73" t="s">
        <v>1969</v>
      </c>
      <c r="P73" t="s">
        <v>46</v>
      </c>
      <c r="Q73" t="s">
        <v>4184</v>
      </c>
    </row>
    <row r="74" spans="1:17">
      <c r="A74">
        <v>2310541</v>
      </c>
      <c r="B74" t="s">
        <v>47</v>
      </c>
      <c r="C74" t="s">
        <v>2474</v>
      </c>
      <c r="D74" t="s">
        <v>2475</v>
      </c>
      <c r="E74" s="605" t="s">
        <v>4260</v>
      </c>
      <c r="F74" t="s">
        <v>4177</v>
      </c>
      <c r="G74" t="s">
        <v>2452</v>
      </c>
      <c r="H74" t="s">
        <v>23</v>
      </c>
      <c r="I74" t="s">
        <v>23</v>
      </c>
      <c r="J74" t="s">
        <v>3068</v>
      </c>
      <c r="K74" t="s">
        <v>3069</v>
      </c>
      <c r="L74" t="s">
        <v>2453</v>
      </c>
      <c r="M74" t="s">
        <v>3070</v>
      </c>
      <c r="N74" t="s">
        <v>23</v>
      </c>
      <c r="O74" t="s">
        <v>4263</v>
      </c>
      <c r="P74" t="s">
        <v>2962</v>
      </c>
      <c r="Q74" t="s">
        <v>4184</v>
      </c>
    </row>
    <row r="75" spans="1:17">
      <c r="A75">
        <v>2310566</v>
      </c>
      <c r="B75" t="s">
        <v>53</v>
      </c>
      <c r="C75" t="s">
        <v>2474</v>
      </c>
      <c r="D75" t="s">
        <v>2475</v>
      </c>
      <c r="E75" s="605" t="s">
        <v>4260</v>
      </c>
      <c r="F75" t="s">
        <v>4177</v>
      </c>
      <c r="G75" t="s">
        <v>2454</v>
      </c>
      <c r="H75" t="s">
        <v>23</v>
      </c>
      <c r="I75" t="s">
        <v>23</v>
      </c>
      <c r="J75" t="s">
        <v>4347</v>
      </c>
      <c r="K75" t="s">
        <v>4348</v>
      </c>
      <c r="L75" t="s">
        <v>2455</v>
      </c>
      <c r="M75" t="s">
        <v>4349</v>
      </c>
      <c r="N75" t="s">
        <v>23</v>
      </c>
      <c r="O75" t="s">
        <v>4263</v>
      </c>
      <c r="P75" t="s">
        <v>4350</v>
      </c>
      <c r="Q75" t="s">
        <v>4184</v>
      </c>
    </row>
    <row r="76" spans="1:17">
      <c r="A76">
        <v>2611583</v>
      </c>
      <c r="B76" t="s">
        <v>51</v>
      </c>
      <c r="C76" t="s">
        <v>2474</v>
      </c>
      <c r="D76" t="s">
        <v>2475</v>
      </c>
      <c r="E76" s="605" t="s">
        <v>4260</v>
      </c>
      <c r="F76" t="s">
        <v>4177</v>
      </c>
      <c r="G76" t="s">
        <v>2458</v>
      </c>
      <c r="H76" t="s">
        <v>23</v>
      </c>
      <c r="I76" t="s">
        <v>23</v>
      </c>
      <c r="J76" t="s">
        <v>3074</v>
      </c>
      <c r="K76" t="s">
        <v>3075</v>
      </c>
      <c r="L76" t="s">
        <v>2459</v>
      </c>
      <c r="M76" t="s">
        <v>3076</v>
      </c>
      <c r="N76" t="s">
        <v>23</v>
      </c>
      <c r="O76" t="s">
        <v>4263</v>
      </c>
      <c r="P76" t="s">
        <v>4351</v>
      </c>
      <c r="Q76" t="s">
        <v>4184</v>
      </c>
    </row>
    <row r="77" spans="1:17">
      <c r="A77">
        <v>2611658</v>
      </c>
      <c r="B77" t="s">
        <v>90</v>
      </c>
      <c r="C77" t="s">
        <v>2474</v>
      </c>
      <c r="D77" t="s">
        <v>2475</v>
      </c>
      <c r="E77" s="605" t="s">
        <v>4260</v>
      </c>
      <c r="F77" t="s">
        <v>4177</v>
      </c>
      <c r="G77" t="s">
        <v>2462</v>
      </c>
      <c r="H77" t="s">
        <v>23</v>
      </c>
      <c r="I77" t="s">
        <v>23</v>
      </c>
      <c r="J77" t="s">
        <v>4352</v>
      </c>
      <c r="K77" t="s">
        <v>4353</v>
      </c>
      <c r="L77" t="s">
        <v>2463</v>
      </c>
      <c r="M77" t="s">
        <v>4354</v>
      </c>
      <c r="N77" t="s">
        <v>23</v>
      </c>
      <c r="O77" t="s">
        <v>4263</v>
      </c>
      <c r="P77" t="s">
        <v>2865</v>
      </c>
      <c r="Q77" t="s">
        <v>4184</v>
      </c>
    </row>
    <row r="78" spans="1:17">
      <c r="A78">
        <v>2611674</v>
      </c>
      <c r="B78" t="s">
        <v>97</v>
      </c>
      <c r="C78" t="s">
        <v>2474</v>
      </c>
      <c r="D78" t="s">
        <v>2475</v>
      </c>
      <c r="E78" s="605" t="s">
        <v>4260</v>
      </c>
      <c r="F78" t="s">
        <v>4177</v>
      </c>
      <c r="G78" t="s">
        <v>2464</v>
      </c>
      <c r="H78" t="s">
        <v>23</v>
      </c>
      <c r="I78" t="s">
        <v>23</v>
      </c>
      <c r="J78" t="s">
        <v>3074</v>
      </c>
      <c r="K78" t="s">
        <v>3192</v>
      </c>
      <c r="L78" t="s">
        <v>2465</v>
      </c>
      <c r="M78" t="s">
        <v>3193</v>
      </c>
      <c r="N78" t="s">
        <v>23</v>
      </c>
      <c r="O78" t="s">
        <v>4263</v>
      </c>
      <c r="P78" t="s">
        <v>258</v>
      </c>
      <c r="Q78" t="s">
        <v>4184</v>
      </c>
    </row>
    <row r="79" spans="1:17">
      <c r="A79">
        <v>2810524</v>
      </c>
      <c r="B79" t="s">
        <v>91</v>
      </c>
      <c r="C79" t="s">
        <v>2474</v>
      </c>
      <c r="D79" t="s">
        <v>2475</v>
      </c>
      <c r="E79" s="605" t="s">
        <v>4260</v>
      </c>
      <c r="F79" t="s">
        <v>4177</v>
      </c>
      <c r="G79" t="s">
        <v>2468</v>
      </c>
      <c r="H79" t="s">
        <v>23</v>
      </c>
      <c r="I79" t="s">
        <v>23</v>
      </c>
      <c r="J79" t="s">
        <v>3213</v>
      </c>
      <c r="K79" t="s">
        <v>3214</v>
      </c>
      <c r="L79" t="s">
        <v>2469</v>
      </c>
      <c r="M79" t="s">
        <v>3215</v>
      </c>
      <c r="N79" t="s">
        <v>23</v>
      </c>
      <c r="O79" t="s">
        <v>4263</v>
      </c>
      <c r="P79" t="s">
        <v>4355</v>
      </c>
      <c r="Q79" t="s">
        <v>4184</v>
      </c>
    </row>
  </sheetData>
  <sortState xmlns:xlrd2="http://schemas.microsoft.com/office/spreadsheetml/2017/richdata2" ref="A1:R13">
    <sortCondition ref="A1:A13"/>
  </sortState>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0A23-5D69-466C-AFD7-7D1EEFBC8CCD}">
  <sheetPr>
    <tabColor rgb="FF00B050"/>
  </sheetPr>
  <dimension ref="A1:Q17"/>
  <sheetViews>
    <sheetView workbookViewId="0">
      <selection activeCell="A4" sqref="A4"/>
    </sheetView>
  </sheetViews>
  <sheetFormatPr defaultColWidth="8" defaultRowHeight="18.75"/>
  <cols>
    <col min="1" max="1" width="8" style="209"/>
    <col min="2" max="2" width="6.75" style="209" customWidth="1"/>
    <col min="3" max="3" width="4.875" style="209" customWidth="1"/>
    <col min="4" max="4" width="8" style="209"/>
    <col min="5" max="5" width="46.125" style="209" customWidth="1"/>
    <col min="6" max="6" width="6" style="209" customWidth="1"/>
    <col min="7" max="7" width="18.75" style="209" customWidth="1"/>
    <col min="8" max="16384" width="8" style="209"/>
  </cols>
  <sheetData>
    <row r="1" spans="1:17">
      <c r="A1" s="209">
        <v>113434</v>
      </c>
      <c r="B1" s="209" t="s">
        <v>29</v>
      </c>
      <c r="C1" s="209" t="s">
        <v>2474</v>
      </c>
      <c r="D1" s="209" t="s">
        <v>2475</v>
      </c>
      <c r="E1" s="668" t="s">
        <v>3179</v>
      </c>
      <c r="F1" s="209" t="s">
        <v>4177</v>
      </c>
      <c r="G1" s="209" t="s">
        <v>2020</v>
      </c>
      <c r="H1" s="209" t="s">
        <v>23</v>
      </c>
      <c r="I1" s="209" t="s">
        <v>23</v>
      </c>
      <c r="J1" s="209" t="s">
        <v>2500</v>
      </c>
      <c r="K1" s="209" t="s">
        <v>3186</v>
      </c>
      <c r="L1" s="209" t="s">
        <v>2021</v>
      </c>
      <c r="M1" s="209" t="s">
        <v>3187</v>
      </c>
      <c r="N1" s="209" t="s">
        <v>234</v>
      </c>
      <c r="O1" s="209" t="s">
        <v>3180</v>
      </c>
      <c r="P1" s="209" t="s">
        <v>52</v>
      </c>
      <c r="Q1" s="209" t="s">
        <v>117</v>
      </c>
    </row>
    <row r="2" spans="1:17">
      <c r="A2" s="209">
        <v>113657</v>
      </c>
      <c r="B2" s="209" t="s">
        <v>29</v>
      </c>
      <c r="C2" s="209" t="s">
        <v>2474</v>
      </c>
      <c r="D2" s="209" t="s">
        <v>2475</v>
      </c>
      <c r="E2" s="668" t="s">
        <v>3182</v>
      </c>
      <c r="F2" s="209" t="s">
        <v>4177</v>
      </c>
      <c r="G2" s="209" t="s">
        <v>2026</v>
      </c>
      <c r="H2" s="209" t="s">
        <v>23</v>
      </c>
      <c r="I2" s="209" t="s">
        <v>23</v>
      </c>
      <c r="J2" s="209" t="s">
        <v>3216</v>
      </c>
      <c r="K2" s="209" t="s">
        <v>3217</v>
      </c>
      <c r="L2" s="209" t="s">
        <v>2027</v>
      </c>
      <c r="M2" s="209" t="s">
        <v>3218</v>
      </c>
      <c r="N2" s="209" t="s">
        <v>23</v>
      </c>
      <c r="O2" s="209" t="s">
        <v>3183</v>
      </c>
      <c r="P2" s="209" t="s">
        <v>61</v>
      </c>
      <c r="Q2" s="209" t="s">
        <v>3219</v>
      </c>
    </row>
    <row r="3" spans="1:17">
      <c r="A3" s="209">
        <v>114655</v>
      </c>
      <c r="B3" s="209" t="s">
        <v>27</v>
      </c>
      <c r="C3" s="209" t="s">
        <v>2474</v>
      </c>
      <c r="D3" s="209" t="s">
        <v>2475</v>
      </c>
      <c r="E3" s="668" t="s">
        <v>3179</v>
      </c>
      <c r="F3" s="209" t="s">
        <v>4177</v>
      </c>
      <c r="G3" s="209" t="s">
        <v>2049</v>
      </c>
      <c r="H3" s="209" t="s">
        <v>23</v>
      </c>
      <c r="I3" s="209" t="s">
        <v>23</v>
      </c>
      <c r="J3" s="209" t="s">
        <v>2477</v>
      </c>
      <c r="K3" s="209" t="s">
        <v>3184</v>
      </c>
      <c r="L3" s="209" t="s">
        <v>2050</v>
      </c>
      <c r="M3" s="209" t="s">
        <v>3185</v>
      </c>
      <c r="N3" s="209" t="s">
        <v>23</v>
      </c>
      <c r="O3" s="209" t="s">
        <v>3180</v>
      </c>
      <c r="P3" s="209" t="s">
        <v>63</v>
      </c>
      <c r="Q3" s="209" t="s">
        <v>325</v>
      </c>
    </row>
    <row r="4" spans="1:17">
      <c r="A4" s="209">
        <v>115728</v>
      </c>
      <c r="B4" s="209" t="s">
        <v>41</v>
      </c>
      <c r="C4" s="209" t="s">
        <v>2474</v>
      </c>
      <c r="D4" s="209" t="s">
        <v>2475</v>
      </c>
      <c r="E4" s="668" t="s">
        <v>3179</v>
      </c>
      <c r="F4" s="209" t="s">
        <v>4177</v>
      </c>
      <c r="G4" s="209" t="s">
        <v>2080</v>
      </c>
      <c r="H4" s="209" t="s">
        <v>3195</v>
      </c>
      <c r="I4" s="209" t="s">
        <v>23</v>
      </c>
      <c r="J4" s="209" t="s">
        <v>2665</v>
      </c>
      <c r="K4" s="209" t="s">
        <v>3196</v>
      </c>
      <c r="L4" s="209" t="s">
        <v>2081</v>
      </c>
      <c r="M4" s="209" t="s">
        <v>2081</v>
      </c>
      <c r="N4" s="209" t="s">
        <v>23</v>
      </c>
      <c r="O4" s="209" t="s">
        <v>3180</v>
      </c>
      <c r="P4" s="209" t="s">
        <v>227</v>
      </c>
      <c r="Q4" s="209" t="s">
        <v>222</v>
      </c>
    </row>
    <row r="5" spans="1:17">
      <c r="A5" s="209">
        <v>310766</v>
      </c>
      <c r="B5" s="209" t="s">
        <v>22</v>
      </c>
      <c r="C5" s="209" t="s">
        <v>2474</v>
      </c>
      <c r="D5" s="209" t="s">
        <v>2475</v>
      </c>
      <c r="E5" s="668" t="s">
        <v>3182</v>
      </c>
      <c r="F5" s="209" t="s">
        <v>4177</v>
      </c>
      <c r="G5" s="209" t="s">
        <v>2211</v>
      </c>
      <c r="H5" s="209" t="s">
        <v>23</v>
      </c>
      <c r="I5" s="209" t="s">
        <v>23</v>
      </c>
      <c r="J5" s="209" t="s">
        <v>3210</v>
      </c>
      <c r="K5" s="209" t="s">
        <v>3211</v>
      </c>
      <c r="L5" s="209" t="s">
        <v>2212</v>
      </c>
      <c r="M5" s="209" t="s">
        <v>3212</v>
      </c>
      <c r="N5" s="209" t="s">
        <v>23</v>
      </c>
      <c r="O5" s="209" t="s">
        <v>3183</v>
      </c>
      <c r="P5" s="209" t="s">
        <v>56</v>
      </c>
      <c r="Q5" s="209" t="s">
        <v>245</v>
      </c>
    </row>
    <row r="6" spans="1:17">
      <c r="A6" s="209">
        <v>311095</v>
      </c>
      <c r="B6" s="209" t="s">
        <v>51</v>
      </c>
      <c r="C6" s="209" t="s">
        <v>2474</v>
      </c>
      <c r="D6" s="209" t="s">
        <v>2475</v>
      </c>
      <c r="E6" s="668" t="s">
        <v>3179</v>
      </c>
      <c r="F6" s="209" t="s">
        <v>4177</v>
      </c>
      <c r="G6" s="209" t="s">
        <v>2221</v>
      </c>
      <c r="H6" s="209" t="s">
        <v>23</v>
      </c>
      <c r="I6" s="209" t="s">
        <v>23</v>
      </c>
      <c r="J6" s="209" t="s">
        <v>3207</v>
      </c>
      <c r="K6" s="209" t="s">
        <v>3208</v>
      </c>
      <c r="L6" s="209" t="s">
        <v>2222</v>
      </c>
      <c r="M6" s="209" t="s">
        <v>3209</v>
      </c>
      <c r="N6" s="209" t="s">
        <v>23</v>
      </c>
      <c r="O6" s="209" t="s">
        <v>3180</v>
      </c>
      <c r="P6" s="209" t="s">
        <v>242</v>
      </c>
      <c r="Q6" s="209" t="s">
        <v>3181</v>
      </c>
    </row>
    <row r="7" spans="1:17">
      <c r="A7" s="209">
        <v>311103</v>
      </c>
      <c r="B7" s="209" t="s">
        <v>22</v>
      </c>
      <c r="C7" s="209" t="s">
        <v>2474</v>
      </c>
      <c r="D7" s="209" t="s">
        <v>2475</v>
      </c>
      <c r="E7" s="668" t="s">
        <v>3179</v>
      </c>
      <c r="F7" s="209" t="s">
        <v>4177</v>
      </c>
      <c r="G7" s="209" t="s">
        <v>2223</v>
      </c>
      <c r="H7" s="209" t="s">
        <v>23</v>
      </c>
      <c r="I7" s="209" t="s">
        <v>23</v>
      </c>
      <c r="J7" s="209" t="s">
        <v>2768</v>
      </c>
      <c r="K7" s="209" t="s">
        <v>2769</v>
      </c>
      <c r="L7" s="209" t="s">
        <v>2224</v>
      </c>
      <c r="M7" s="209" t="s">
        <v>2770</v>
      </c>
      <c r="N7" s="209" t="s">
        <v>23</v>
      </c>
      <c r="O7" s="209" t="s">
        <v>3180</v>
      </c>
      <c r="P7" s="209" t="s">
        <v>56</v>
      </c>
      <c r="Q7" s="209" t="s">
        <v>322</v>
      </c>
    </row>
    <row r="8" spans="1:17">
      <c r="A8" s="209">
        <v>311111</v>
      </c>
      <c r="B8" s="209" t="s">
        <v>49</v>
      </c>
      <c r="C8" s="209" t="s">
        <v>2474</v>
      </c>
      <c r="D8" s="209" t="s">
        <v>2475</v>
      </c>
      <c r="E8" s="668" t="s">
        <v>3179</v>
      </c>
      <c r="F8" s="209" t="s">
        <v>4177</v>
      </c>
      <c r="G8" s="209" t="s">
        <v>2225</v>
      </c>
      <c r="H8" s="209" t="s">
        <v>23</v>
      </c>
      <c r="I8" s="209" t="s">
        <v>23</v>
      </c>
      <c r="J8" s="209" t="s">
        <v>3204</v>
      </c>
      <c r="K8" s="209" t="s">
        <v>3205</v>
      </c>
      <c r="L8" s="209" t="s">
        <v>2226</v>
      </c>
      <c r="M8" s="209" t="s">
        <v>3206</v>
      </c>
      <c r="N8" s="209" t="s">
        <v>23</v>
      </c>
      <c r="O8" s="209" t="s">
        <v>3180</v>
      </c>
      <c r="P8" s="209" t="s">
        <v>249</v>
      </c>
      <c r="Q8" s="209" t="s">
        <v>3181</v>
      </c>
    </row>
    <row r="9" spans="1:17">
      <c r="A9" s="209">
        <v>311533</v>
      </c>
      <c r="B9" s="209" t="s">
        <v>32</v>
      </c>
      <c r="C9" s="209" t="s">
        <v>2474</v>
      </c>
      <c r="D9" s="209" t="s">
        <v>2475</v>
      </c>
      <c r="E9" s="668" t="s">
        <v>3179</v>
      </c>
      <c r="F9" s="209" t="s">
        <v>4177</v>
      </c>
      <c r="G9" s="209" t="s">
        <v>2248</v>
      </c>
      <c r="H9" s="209" t="s">
        <v>23</v>
      </c>
      <c r="I9" s="209" t="s">
        <v>23</v>
      </c>
      <c r="J9" s="209" t="s">
        <v>2929</v>
      </c>
      <c r="K9" s="209" t="s">
        <v>2930</v>
      </c>
      <c r="L9" s="209" t="s">
        <v>2249</v>
      </c>
      <c r="M9" s="209" t="s">
        <v>2931</v>
      </c>
      <c r="N9" s="209" t="s">
        <v>23</v>
      </c>
      <c r="O9" s="209" t="s">
        <v>3180</v>
      </c>
      <c r="P9" s="209" t="s">
        <v>1941</v>
      </c>
      <c r="Q9" s="209" t="s">
        <v>201</v>
      </c>
    </row>
    <row r="10" spans="1:17">
      <c r="A10" s="209">
        <v>311541</v>
      </c>
      <c r="B10" s="209" t="s">
        <v>37</v>
      </c>
      <c r="C10" s="209" t="s">
        <v>2474</v>
      </c>
      <c r="D10" s="209" t="s">
        <v>2475</v>
      </c>
      <c r="E10" s="668" t="s">
        <v>3179</v>
      </c>
      <c r="F10" s="209" t="s">
        <v>4177</v>
      </c>
      <c r="G10" s="209" t="s">
        <v>2250</v>
      </c>
      <c r="H10" s="209" t="s">
        <v>23</v>
      </c>
      <c r="I10" s="209" t="s">
        <v>23</v>
      </c>
      <c r="J10" s="209" t="s">
        <v>2917</v>
      </c>
      <c r="K10" s="209" t="s">
        <v>2932</v>
      </c>
      <c r="L10" s="209" t="s">
        <v>2251</v>
      </c>
      <c r="M10" s="209" t="s">
        <v>2933</v>
      </c>
      <c r="N10" s="209" t="s">
        <v>23</v>
      </c>
      <c r="O10" s="209" t="s">
        <v>3180</v>
      </c>
      <c r="P10" s="209" t="s">
        <v>1943</v>
      </c>
      <c r="Q10" s="209" t="s">
        <v>3191</v>
      </c>
    </row>
    <row r="11" spans="1:17">
      <c r="A11" s="209">
        <v>311558</v>
      </c>
      <c r="B11" s="209" t="s">
        <v>43</v>
      </c>
      <c r="C11" s="209" t="s">
        <v>2474</v>
      </c>
      <c r="D11" s="209" t="s">
        <v>2475</v>
      </c>
      <c r="E11" s="668" t="s">
        <v>3179</v>
      </c>
      <c r="F11" s="209" t="s">
        <v>4177</v>
      </c>
      <c r="G11" s="209" t="s">
        <v>2252</v>
      </c>
      <c r="H11" s="209" t="s">
        <v>23</v>
      </c>
      <c r="I11" s="209" t="s">
        <v>23</v>
      </c>
      <c r="J11" s="209" t="s">
        <v>2917</v>
      </c>
      <c r="K11" s="209" t="s">
        <v>3197</v>
      </c>
      <c r="L11" s="209" t="s">
        <v>2253</v>
      </c>
      <c r="M11" s="209" t="s">
        <v>3198</v>
      </c>
      <c r="N11" s="209" t="s">
        <v>23</v>
      </c>
      <c r="O11" s="209" t="s">
        <v>3180</v>
      </c>
      <c r="P11" s="209" t="s">
        <v>230</v>
      </c>
      <c r="Q11" s="209" t="s">
        <v>222</v>
      </c>
    </row>
    <row r="12" spans="1:17">
      <c r="A12" s="209">
        <v>311566</v>
      </c>
      <c r="B12" s="209" t="s">
        <v>34</v>
      </c>
      <c r="C12" s="209" t="s">
        <v>2474</v>
      </c>
      <c r="D12" s="209" t="s">
        <v>2475</v>
      </c>
      <c r="E12" s="668" t="s">
        <v>3179</v>
      </c>
      <c r="F12" s="209" t="s">
        <v>4177</v>
      </c>
      <c r="G12" s="209" t="s">
        <v>2168</v>
      </c>
      <c r="H12" s="209" t="s">
        <v>23</v>
      </c>
      <c r="I12" s="209" t="s">
        <v>23</v>
      </c>
      <c r="J12" s="209" t="s">
        <v>3188</v>
      </c>
      <c r="K12" s="209" t="s">
        <v>3189</v>
      </c>
      <c r="L12" s="209" t="s">
        <v>2254</v>
      </c>
      <c r="M12" s="209" t="s">
        <v>3190</v>
      </c>
      <c r="N12" s="209" t="s">
        <v>23</v>
      </c>
      <c r="O12" s="209" t="s">
        <v>3180</v>
      </c>
      <c r="P12" s="209" t="s">
        <v>1942</v>
      </c>
      <c r="Q12" s="209" t="s">
        <v>209</v>
      </c>
    </row>
    <row r="13" spans="1:17">
      <c r="A13" s="209">
        <v>511330</v>
      </c>
      <c r="B13" s="209" t="s">
        <v>47</v>
      </c>
      <c r="C13" s="209" t="s">
        <v>2474</v>
      </c>
      <c r="D13" s="209" t="s">
        <v>2475</v>
      </c>
      <c r="E13" s="668" t="s">
        <v>3179</v>
      </c>
      <c r="F13" s="209" t="s">
        <v>4177</v>
      </c>
      <c r="G13" s="209" t="s">
        <v>2308</v>
      </c>
      <c r="H13" s="209" t="s">
        <v>23</v>
      </c>
      <c r="I13" s="209" t="s">
        <v>23</v>
      </c>
      <c r="J13" s="209" t="s">
        <v>2771</v>
      </c>
      <c r="K13" s="209" t="s">
        <v>2772</v>
      </c>
      <c r="L13" s="209" t="s">
        <v>2309</v>
      </c>
      <c r="M13" s="209" t="s">
        <v>2773</v>
      </c>
      <c r="N13" s="209" t="s">
        <v>23</v>
      </c>
      <c r="O13" s="209" t="s">
        <v>3180</v>
      </c>
      <c r="P13" s="209" t="s">
        <v>369</v>
      </c>
      <c r="Q13" s="209" t="s">
        <v>3203</v>
      </c>
    </row>
    <row r="14" spans="1:17">
      <c r="A14" s="209">
        <v>810716</v>
      </c>
      <c r="B14" s="209" t="s">
        <v>45</v>
      </c>
      <c r="C14" s="209" t="s">
        <v>2474</v>
      </c>
      <c r="D14" s="209" t="s">
        <v>2475</v>
      </c>
      <c r="E14" s="668" t="s">
        <v>3179</v>
      </c>
      <c r="F14" s="209" t="s">
        <v>4177</v>
      </c>
      <c r="G14" s="209" t="s">
        <v>2266</v>
      </c>
      <c r="H14" s="209" t="s">
        <v>23</v>
      </c>
      <c r="I14" s="209" t="s">
        <v>23</v>
      </c>
      <c r="J14" s="209" t="s">
        <v>3199</v>
      </c>
      <c r="K14" s="209" t="s">
        <v>3200</v>
      </c>
      <c r="L14" s="209" t="s">
        <v>2347</v>
      </c>
      <c r="M14" s="209" t="s">
        <v>3201</v>
      </c>
      <c r="N14" s="209" t="s">
        <v>23</v>
      </c>
      <c r="O14" s="209" t="s">
        <v>3180</v>
      </c>
      <c r="P14" s="209" t="s">
        <v>246</v>
      </c>
      <c r="Q14" s="209" t="s">
        <v>3202</v>
      </c>
    </row>
    <row r="15" spans="1:17">
      <c r="A15" s="209">
        <v>2611583</v>
      </c>
      <c r="B15" s="209" t="s">
        <v>32</v>
      </c>
      <c r="C15" s="209" t="s">
        <v>2474</v>
      </c>
      <c r="D15" s="209" t="s">
        <v>2475</v>
      </c>
      <c r="E15" s="668" t="s">
        <v>3182</v>
      </c>
      <c r="F15" s="209" t="s">
        <v>4177</v>
      </c>
      <c r="G15" s="209" t="s">
        <v>2458</v>
      </c>
      <c r="H15" s="209" t="s">
        <v>23</v>
      </c>
      <c r="I15" s="209" t="s">
        <v>23</v>
      </c>
      <c r="J15" s="209" t="s">
        <v>3074</v>
      </c>
      <c r="K15" s="209" t="s">
        <v>3075</v>
      </c>
      <c r="L15" s="209" t="s">
        <v>2459</v>
      </c>
      <c r="M15" s="209" t="s">
        <v>3076</v>
      </c>
      <c r="N15" s="209" t="s">
        <v>23</v>
      </c>
      <c r="O15" s="209" t="s">
        <v>3183</v>
      </c>
      <c r="P15" s="209" t="s">
        <v>40</v>
      </c>
      <c r="Q15" s="209" t="s">
        <v>128</v>
      </c>
    </row>
    <row r="16" spans="1:17">
      <c r="A16" s="209">
        <v>2611674</v>
      </c>
      <c r="B16" s="209" t="s">
        <v>39</v>
      </c>
      <c r="C16" s="209" t="s">
        <v>2474</v>
      </c>
      <c r="D16" s="209" t="s">
        <v>2475</v>
      </c>
      <c r="E16" s="668" t="s">
        <v>3179</v>
      </c>
      <c r="F16" s="209" t="s">
        <v>4177</v>
      </c>
      <c r="G16" s="209" t="s">
        <v>2464</v>
      </c>
      <c r="H16" s="209" t="s">
        <v>23</v>
      </c>
      <c r="I16" s="209" t="s">
        <v>23</v>
      </c>
      <c r="J16" s="209" t="s">
        <v>3074</v>
      </c>
      <c r="K16" s="209" t="s">
        <v>3192</v>
      </c>
      <c r="L16" s="209" t="s">
        <v>2465</v>
      </c>
      <c r="M16" s="209" t="s">
        <v>3193</v>
      </c>
      <c r="N16" s="209" t="s">
        <v>23</v>
      </c>
      <c r="O16" s="209" t="s">
        <v>3180</v>
      </c>
      <c r="P16" s="209" t="s">
        <v>226</v>
      </c>
      <c r="Q16" s="209" t="s">
        <v>3194</v>
      </c>
    </row>
    <row r="17" spans="1:17">
      <c r="A17" s="209">
        <v>2810524</v>
      </c>
      <c r="B17" s="209" t="s">
        <v>27</v>
      </c>
      <c r="C17" s="209" t="s">
        <v>2474</v>
      </c>
      <c r="D17" s="209" t="s">
        <v>2475</v>
      </c>
      <c r="E17" s="668" t="s">
        <v>3182</v>
      </c>
      <c r="F17" s="209" t="s">
        <v>4177</v>
      </c>
      <c r="G17" s="209" t="s">
        <v>2468</v>
      </c>
      <c r="H17" s="209" t="s">
        <v>23</v>
      </c>
      <c r="I17" s="209" t="s">
        <v>23</v>
      </c>
      <c r="J17" s="209" t="s">
        <v>3213</v>
      </c>
      <c r="K17" s="209" t="s">
        <v>3214</v>
      </c>
      <c r="L17" s="209" t="s">
        <v>2469</v>
      </c>
      <c r="M17" s="209" t="s">
        <v>3215</v>
      </c>
      <c r="N17" s="209" t="s">
        <v>23</v>
      </c>
      <c r="O17" s="209" t="s">
        <v>3183</v>
      </c>
      <c r="P17" s="209" t="s">
        <v>33</v>
      </c>
      <c r="Q17" s="209" t="s">
        <v>213</v>
      </c>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Q6"/>
  <sheetViews>
    <sheetView workbookViewId="0">
      <selection activeCell="A4" sqref="A4"/>
    </sheetView>
  </sheetViews>
  <sheetFormatPr defaultRowHeight="18.75"/>
  <cols>
    <col min="2" max="2" width="5.625" customWidth="1"/>
    <col min="3" max="3" width="5.75" customWidth="1"/>
    <col min="4" max="4" width="9" customWidth="1"/>
    <col min="5" max="5" width="23.25" style="605" customWidth="1"/>
    <col min="6" max="6" width="7" customWidth="1"/>
    <col min="7" max="7" width="21.375" customWidth="1"/>
  </cols>
  <sheetData>
    <row r="1" spans="1:17">
      <c r="A1" s="600">
        <v>111206</v>
      </c>
      <c r="B1" t="s">
        <v>29</v>
      </c>
      <c r="C1" t="s">
        <v>2474</v>
      </c>
      <c r="D1" t="s">
        <v>2475</v>
      </c>
      <c r="E1" s="605" t="s">
        <v>1974</v>
      </c>
      <c r="F1" t="s">
        <v>4177</v>
      </c>
      <c r="G1" t="s">
        <v>1993</v>
      </c>
      <c r="H1" t="s">
        <v>2554</v>
      </c>
      <c r="I1" t="s">
        <v>23</v>
      </c>
      <c r="J1" t="s">
        <v>2555</v>
      </c>
      <c r="K1" t="s">
        <v>2556</v>
      </c>
      <c r="L1" t="s">
        <v>1994</v>
      </c>
      <c r="M1" t="s">
        <v>2557</v>
      </c>
      <c r="N1" t="s">
        <v>2558</v>
      </c>
      <c r="O1" t="s">
        <v>1975</v>
      </c>
      <c r="P1" t="s">
        <v>28</v>
      </c>
      <c r="Q1" t="s">
        <v>337</v>
      </c>
    </row>
    <row r="2" spans="1:17">
      <c r="A2" s="600">
        <v>114424</v>
      </c>
      <c r="B2" t="s">
        <v>22</v>
      </c>
      <c r="C2" t="s">
        <v>2474</v>
      </c>
      <c r="D2" t="s">
        <v>2475</v>
      </c>
      <c r="E2" s="605" t="s">
        <v>1974</v>
      </c>
      <c r="F2" t="s">
        <v>4177</v>
      </c>
      <c r="G2" t="s">
        <v>2043</v>
      </c>
      <c r="H2" t="s">
        <v>23</v>
      </c>
      <c r="I2" t="s">
        <v>23</v>
      </c>
      <c r="J2" t="s">
        <v>2564</v>
      </c>
      <c r="K2" t="s">
        <v>2565</v>
      </c>
      <c r="L2" t="s">
        <v>2044</v>
      </c>
      <c r="M2" t="s">
        <v>2566</v>
      </c>
      <c r="N2" t="s">
        <v>2567</v>
      </c>
      <c r="O2" t="s">
        <v>1975</v>
      </c>
      <c r="P2" t="s">
        <v>42</v>
      </c>
      <c r="Q2" t="s">
        <v>1956</v>
      </c>
    </row>
    <row r="3" spans="1:17">
      <c r="A3" s="600">
        <v>116437</v>
      </c>
      <c r="B3" t="s">
        <v>32</v>
      </c>
      <c r="C3" t="s">
        <v>2474</v>
      </c>
      <c r="D3" t="s">
        <v>2475</v>
      </c>
      <c r="E3" s="605" t="s">
        <v>1974</v>
      </c>
      <c r="F3" t="s">
        <v>4177</v>
      </c>
      <c r="G3" t="s">
        <v>2120</v>
      </c>
      <c r="H3" t="s">
        <v>2542</v>
      </c>
      <c r="I3" t="s">
        <v>23</v>
      </c>
      <c r="J3" t="s">
        <v>2543</v>
      </c>
      <c r="K3" t="s">
        <v>2544</v>
      </c>
      <c r="L3" t="s">
        <v>2121</v>
      </c>
      <c r="M3" t="s">
        <v>2545</v>
      </c>
      <c r="N3" t="s">
        <v>4202</v>
      </c>
      <c r="O3" t="s">
        <v>1975</v>
      </c>
      <c r="P3" t="s">
        <v>58</v>
      </c>
      <c r="Q3" t="s">
        <v>4184</v>
      </c>
    </row>
    <row r="4" spans="1:17">
      <c r="A4" s="600">
        <v>311277</v>
      </c>
      <c r="B4" t="s">
        <v>27</v>
      </c>
      <c r="C4" t="s">
        <v>2474</v>
      </c>
      <c r="D4" t="s">
        <v>2475</v>
      </c>
      <c r="E4" s="605" t="s">
        <v>1974</v>
      </c>
      <c r="F4" t="s">
        <v>4177</v>
      </c>
      <c r="G4" t="s">
        <v>2231</v>
      </c>
      <c r="H4" t="s">
        <v>23</v>
      </c>
      <c r="I4" t="s">
        <v>23</v>
      </c>
      <c r="J4" t="s">
        <v>2581</v>
      </c>
      <c r="K4" t="s">
        <v>2582</v>
      </c>
      <c r="L4" t="s">
        <v>2232</v>
      </c>
      <c r="M4" t="s">
        <v>2583</v>
      </c>
      <c r="N4" t="s">
        <v>2584</v>
      </c>
      <c r="O4" t="s">
        <v>1975</v>
      </c>
      <c r="P4" t="s">
        <v>33</v>
      </c>
      <c r="Q4" t="s">
        <v>1951</v>
      </c>
    </row>
    <row r="5" spans="1:17">
      <c r="A5">
        <v>410194</v>
      </c>
      <c r="B5" t="s">
        <v>34</v>
      </c>
      <c r="C5" t="s">
        <v>2474</v>
      </c>
      <c r="D5" t="s">
        <v>2475</v>
      </c>
      <c r="E5" s="605" t="s">
        <v>1974</v>
      </c>
      <c r="F5" t="s">
        <v>4177</v>
      </c>
      <c r="G5" t="s">
        <v>2259</v>
      </c>
      <c r="H5" t="s">
        <v>2595</v>
      </c>
      <c r="I5" t="s">
        <v>23</v>
      </c>
      <c r="J5" t="s">
        <v>2596</v>
      </c>
      <c r="K5" t="s">
        <v>2597</v>
      </c>
      <c r="L5" t="s">
        <v>2260</v>
      </c>
      <c r="M5" t="s">
        <v>2598</v>
      </c>
      <c r="N5" t="s">
        <v>2599</v>
      </c>
      <c r="O5" t="s">
        <v>1975</v>
      </c>
      <c r="P5" t="s">
        <v>46</v>
      </c>
      <c r="Q5" t="s">
        <v>4226</v>
      </c>
    </row>
    <row r="6" spans="1:17">
      <c r="A6">
        <v>510605</v>
      </c>
      <c r="B6" t="s">
        <v>37</v>
      </c>
      <c r="C6" t="s">
        <v>2474</v>
      </c>
      <c r="D6" t="s">
        <v>2475</v>
      </c>
      <c r="E6" s="605" t="s">
        <v>1974</v>
      </c>
      <c r="F6" t="s">
        <v>4177</v>
      </c>
      <c r="G6" t="s">
        <v>2283</v>
      </c>
      <c r="H6" t="s">
        <v>2608</v>
      </c>
      <c r="I6" t="s">
        <v>23</v>
      </c>
      <c r="J6" t="s">
        <v>2609</v>
      </c>
      <c r="K6" t="s">
        <v>2610</v>
      </c>
      <c r="L6" t="s">
        <v>2284</v>
      </c>
      <c r="M6" t="s">
        <v>2611</v>
      </c>
      <c r="N6" t="s">
        <v>2612</v>
      </c>
      <c r="O6" t="s">
        <v>1975</v>
      </c>
      <c r="P6" t="s">
        <v>54</v>
      </c>
      <c r="Q6" t="s">
        <v>4179</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election activeCell="A4" sqref="A4"/>
    </sheetView>
  </sheetViews>
  <sheetFormatPr defaultRowHeight="18.75"/>
  <sheetData>
    <row r="1" spans="1:1">
      <c r="A1" t="s">
        <v>2717</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00B050"/>
  </sheetPr>
  <dimension ref="A1:Q6"/>
  <sheetViews>
    <sheetView workbookViewId="0">
      <selection activeCell="A4" sqref="A4"/>
    </sheetView>
  </sheetViews>
  <sheetFormatPr defaultRowHeight="18.75"/>
  <cols>
    <col min="2" max="2" width="4.375" customWidth="1"/>
    <col min="3" max="3" width="5.625" customWidth="1"/>
    <col min="5" max="5" width="52.875" customWidth="1"/>
    <col min="6" max="6" width="5.75" style="605" customWidth="1"/>
    <col min="7" max="7" width="13.25" customWidth="1"/>
  </cols>
  <sheetData>
    <row r="1" spans="1:17">
      <c r="A1" s="600">
        <v>115793</v>
      </c>
      <c r="B1" t="s">
        <v>22</v>
      </c>
      <c r="C1" t="s">
        <v>2474</v>
      </c>
      <c r="D1" t="s">
        <v>2475</v>
      </c>
      <c r="E1" t="s">
        <v>3083</v>
      </c>
      <c r="F1" s="605" t="s">
        <v>4177</v>
      </c>
      <c r="G1" t="s">
        <v>2084</v>
      </c>
      <c r="H1" t="s">
        <v>23</v>
      </c>
      <c r="I1" t="s">
        <v>23</v>
      </c>
      <c r="J1" t="s">
        <v>2720</v>
      </c>
      <c r="K1" t="s">
        <v>2721</v>
      </c>
      <c r="L1" t="s">
        <v>2085</v>
      </c>
      <c r="M1" t="s">
        <v>2722</v>
      </c>
      <c r="N1" t="s">
        <v>2723</v>
      </c>
      <c r="O1" t="s">
        <v>3084</v>
      </c>
      <c r="P1" t="s">
        <v>58</v>
      </c>
      <c r="Q1" t="s">
        <v>4184</v>
      </c>
    </row>
    <row r="2" spans="1:17">
      <c r="A2" s="600">
        <v>116437</v>
      </c>
      <c r="B2" t="s">
        <v>22</v>
      </c>
      <c r="C2" t="s">
        <v>2474</v>
      </c>
      <c r="D2" t="s">
        <v>2475</v>
      </c>
      <c r="E2" t="s">
        <v>1976</v>
      </c>
      <c r="F2" s="605" t="s">
        <v>4177</v>
      </c>
      <c r="G2" t="s">
        <v>2120</v>
      </c>
      <c r="H2" t="s">
        <v>2542</v>
      </c>
      <c r="I2" t="s">
        <v>23</v>
      </c>
      <c r="J2" t="s">
        <v>2543</v>
      </c>
      <c r="K2" t="s">
        <v>2544</v>
      </c>
      <c r="L2" t="s">
        <v>2121</v>
      </c>
      <c r="M2" t="s">
        <v>2545</v>
      </c>
      <c r="N2" t="s">
        <v>4202</v>
      </c>
      <c r="O2" t="s">
        <v>1977</v>
      </c>
      <c r="P2" t="s">
        <v>56</v>
      </c>
      <c r="Q2" t="s">
        <v>26</v>
      </c>
    </row>
    <row r="3" spans="1:17">
      <c r="A3" s="600">
        <v>510605</v>
      </c>
      <c r="B3" t="s">
        <v>29</v>
      </c>
      <c r="C3" t="s">
        <v>2474</v>
      </c>
      <c r="D3" t="s">
        <v>2475</v>
      </c>
      <c r="E3" t="s">
        <v>1976</v>
      </c>
      <c r="F3" s="605" t="s">
        <v>4177</v>
      </c>
      <c r="G3" t="s">
        <v>2283</v>
      </c>
      <c r="H3" t="s">
        <v>2608</v>
      </c>
      <c r="I3" t="s">
        <v>23</v>
      </c>
      <c r="J3" t="s">
        <v>2609</v>
      </c>
      <c r="K3" t="s">
        <v>2610</v>
      </c>
      <c r="L3" t="s">
        <v>2284</v>
      </c>
      <c r="M3" t="s">
        <v>2611</v>
      </c>
      <c r="N3" t="s">
        <v>2612</v>
      </c>
      <c r="O3" t="s">
        <v>1977</v>
      </c>
      <c r="P3" t="s">
        <v>28</v>
      </c>
      <c r="Q3" t="s">
        <v>4184</v>
      </c>
    </row>
    <row r="4" spans="1:17">
      <c r="A4" s="600">
        <v>610520</v>
      </c>
      <c r="B4" t="s">
        <v>32</v>
      </c>
      <c r="C4" t="s">
        <v>2474</v>
      </c>
      <c r="D4" t="s">
        <v>2475</v>
      </c>
      <c r="E4" t="s">
        <v>1976</v>
      </c>
      <c r="F4" s="605" t="s">
        <v>4177</v>
      </c>
      <c r="G4" t="s">
        <v>2317</v>
      </c>
      <c r="H4" t="s">
        <v>23</v>
      </c>
      <c r="I4" t="s">
        <v>23</v>
      </c>
      <c r="J4" t="s">
        <v>2622</v>
      </c>
      <c r="K4" t="s">
        <v>2623</v>
      </c>
      <c r="L4" t="s">
        <v>2318</v>
      </c>
      <c r="M4" t="s">
        <v>2624</v>
      </c>
      <c r="N4" t="s">
        <v>2625</v>
      </c>
      <c r="O4" t="s">
        <v>1977</v>
      </c>
      <c r="P4" t="s">
        <v>61</v>
      </c>
      <c r="Q4" t="s">
        <v>3202</v>
      </c>
    </row>
    <row r="5" spans="1:17">
      <c r="A5" s="600">
        <v>811375</v>
      </c>
      <c r="B5" t="s">
        <v>27</v>
      </c>
      <c r="C5" t="s">
        <v>2474</v>
      </c>
      <c r="D5" t="s">
        <v>2475</v>
      </c>
      <c r="E5" t="s">
        <v>1976</v>
      </c>
      <c r="F5" s="605" t="s">
        <v>4177</v>
      </c>
      <c r="G5" t="s">
        <v>2361</v>
      </c>
      <c r="H5" t="s">
        <v>23</v>
      </c>
      <c r="I5" t="s">
        <v>23</v>
      </c>
      <c r="J5" t="s">
        <v>2684</v>
      </c>
      <c r="K5" t="s">
        <v>2694</v>
      </c>
      <c r="L5" t="s">
        <v>2362</v>
      </c>
      <c r="M5" t="s">
        <v>4215</v>
      </c>
      <c r="N5" t="s">
        <v>2695</v>
      </c>
      <c r="O5" t="s">
        <v>1977</v>
      </c>
      <c r="P5" t="s">
        <v>33</v>
      </c>
      <c r="Q5" t="s">
        <v>26</v>
      </c>
    </row>
    <row r="6" spans="1:17">
      <c r="A6" s="600"/>
    </row>
  </sheetData>
  <sortState xmlns:xlrd2="http://schemas.microsoft.com/office/spreadsheetml/2017/richdata2" ref="B1:Q83">
    <sortCondition ref="B1:B83"/>
  </sortState>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00B050"/>
  </sheetPr>
  <dimension ref="A1:Q117"/>
  <sheetViews>
    <sheetView workbookViewId="0">
      <selection activeCell="A4" sqref="A4"/>
    </sheetView>
  </sheetViews>
  <sheetFormatPr defaultRowHeight="18.75"/>
  <cols>
    <col min="2" max="2" width="5.875" customWidth="1"/>
    <col min="3" max="3" width="5.125" customWidth="1"/>
    <col min="5" max="5" width="39.25" style="605" customWidth="1"/>
    <col min="6" max="6" width="5.75" customWidth="1"/>
    <col min="7" max="7" width="20.25" customWidth="1"/>
  </cols>
  <sheetData>
    <row r="1" spans="1:17">
      <c r="A1" s="600">
        <v>110075</v>
      </c>
      <c r="B1" t="s">
        <v>22</v>
      </c>
      <c r="C1" t="s">
        <v>2474</v>
      </c>
      <c r="D1" t="s">
        <v>2475</v>
      </c>
      <c r="E1" s="605" t="s">
        <v>301</v>
      </c>
      <c r="F1" t="s">
        <v>4177</v>
      </c>
      <c r="G1" t="s">
        <v>1986</v>
      </c>
      <c r="H1" t="s">
        <v>2550</v>
      </c>
      <c r="I1" t="s">
        <v>23</v>
      </c>
      <c r="J1" t="s">
        <v>2500</v>
      </c>
      <c r="K1" t="s">
        <v>2551</v>
      </c>
      <c r="L1" t="s">
        <v>1987</v>
      </c>
      <c r="M1" t="s">
        <v>2552</v>
      </c>
      <c r="N1" t="s">
        <v>2553</v>
      </c>
      <c r="O1" t="s">
        <v>302</v>
      </c>
      <c r="P1" t="s">
        <v>33</v>
      </c>
      <c r="Q1" t="s">
        <v>1962</v>
      </c>
    </row>
    <row r="2" spans="1:17">
      <c r="A2" s="600">
        <v>110075</v>
      </c>
      <c r="B2" t="s">
        <v>22</v>
      </c>
      <c r="C2" t="s">
        <v>2474</v>
      </c>
      <c r="D2" t="s">
        <v>2475</v>
      </c>
      <c r="E2" s="605" t="s">
        <v>301</v>
      </c>
      <c r="F2" t="s">
        <v>4177</v>
      </c>
      <c r="G2" t="s">
        <v>1986</v>
      </c>
      <c r="H2" t="s">
        <v>2550</v>
      </c>
      <c r="I2" t="s">
        <v>23</v>
      </c>
      <c r="J2" t="s">
        <v>2500</v>
      </c>
      <c r="K2" t="s">
        <v>2551</v>
      </c>
      <c r="L2" t="s">
        <v>1987</v>
      </c>
      <c r="M2" t="s">
        <v>2552</v>
      </c>
      <c r="N2" t="s">
        <v>2553</v>
      </c>
      <c r="O2" t="s">
        <v>302</v>
      </c>
      <c r="P2" t="s">
        <v>33</v>
      </c>
      <c r="Q2" t="s">
        <v>1962</v>
      </c>
    </row>
    <row r="3" spans="1:17">
      <c r="A3" s="600">
        <v>111206</v>
      </c>
      <c r="B3" t="s">
        <v>41</v>
      </c>
      <c r="C3" t="s">
        <v>2474</v>
      </c>
      <c r="D3" t="s">
        <v>2475</v>
      </c>
      <c r="E3" s="605" t="s">
        <v>262</v>
      </c>
      <c r="F3" t="s">
        <v>4177</v>
      </c>
      <c r="G3" t="s">
        <v>1993</v>
      </c>
      <c r="H3" t="s">
        <v>2554</v>
      </c>
      <c r="I3" t="s">
        <v>23</v>
      </c>
      <c r="J3" t="s">
        <v>2555</v>
      </c>
      <c r="K3" t="s">
        <v>2556</v>
      </c>
      <c r="L3" t="s">
        <v>1994</v>
      </c>
      <c r="M3" t="s">
        <v>2557</v>
      </c>
      <c r="N3" t="s">
        <v>2558</v>
      </c>
      <c r="O3" t="s">
        <v>263</v>
      </c>
      <c r="P3" t="s">
        <v>247</v>
      </c>
      <c r="Q3" t="s">
        <v>317</v>
      </c>
    </row>
    <row r="4" spans="1:17">
      <c r="A4" s="600">
        <v>111206</v>
      </c>
      <c r="B4" t="s">
        <v>41</v>
      </c>
      <c r="C4" t="s">
        <v>2474</v>
      </c>
      <c r="D4" t="s">
        <v>2475</v>
      </c>
      <c r="E4" s="605" t="s">
        <v>262</v>
      </c>
      <c r="F4" t="s">
        <v>4177</v>
      </c>
      <c r="G4" t="s">
        <v>1993</v>
      </c>
      <c r="H4" t="s">
        <v>2554</v>
      </c>
      <c r="I4" t="s">
        <v>23</v>
      </c>
      <c r="J4" t="s">
        <v>2555</v>
      </c>
      <c r="K4" t="s">
        <v>2556</v>
      </c>
      <c r="L4" t="s">
        <v>1994</v>
      </c>
      <c r="M4" t="s">
        <v>2557</v>
      </c>
      <c r="N4" t="s">
        <v>2558</v>
      </c>
      <c r="O4" t="s">
        <v>263</v>
      </c>
      <c r="P4" t="s">
        <v>247</v>
      </c>
      <c r="Q4" t="s">
        <v>317</v>
      </c>
    </row>
    <row r="5" spans="1:17">
      <c r="A5" s="600">
        <v>112147</v>
      </c>
      <c r="B5" t="s">
        <v>51</v>
      </c>
      <c r="C5" t="s">
        <v>2474</v>
      </c>
      <c r="D5" t="s">
        <v>2475</v>
      </c>
      <c r="E5" s="605" t="s">
        <v>262</v>
      </c>
      <c r="F5" t="s">
        <v>4177</v>
      </c>
      <c r="G5" t="s">
        <v>1996</v>
      </c>
      <c r="H5" t="s">
        <v>2559</v>
      </c>
      <c r="I5" t="s">
        <v>23</v>
      </c>
      <c r="J5" t="s">
        <v>2560</v>
      </c>
      <c r="K5" t="s">
        <v>2561</v>
      </c>
      <c r="L5" t="s">
        <v>1997</v>
      </c>
      <c r="M5" t="s">
        <v>2562</v>
      </c>
      <c r="N5" t="s">
        <v>2563</v>
      </c>
      <c r="O5" t="s">
        <v>263</v>
      </c>
      <c r="P5" t="s">
        <v>244</v>
      </c>
      <c r="Q5" t="s">
        <v>3082</v>
      </c>
    </row>
    <row r="6" spans="1:17">
      <c r="A6" s="600">
        <v>112147</v>
      </c>
      <c r="B6" t="s">
        <v>51</v>
      </c>
      <c r="C6" t="s">
        <v>2474</v>
      </c>
      <c r="D6" t="s">
        <v>2475</v>
      </c>
      <c r="E6" s="605" t="s">
        <v>262</v>
      </c>
      <c r="F6" t="s">
        <v>4177</v>
      </c>
      <c r="G6" t="s">
        <v>1996</v>
      </c>
      <c r="H6" t="s">
        <v>2559</v>
      </c>
      <c r="I6" t="s">
        <v>23</v>
      </c>
      <c r="J6" t="s">
        <v>2560</v>
      </c>
      <c r="K6" t="s">
        <v>2561</v>
      </c>
      <c r="L6" t="s">
        <v>1997</v>
      </c>
      <c r="M6" t="s">
        <v>2562</v>
      </c>
      <c r="N6" t="s">
        <v>2563</v>
      </c>
      <c r="O6" t="s">
        <v>263</v>
      </c>
      <c r="P6" t="s">
        <v>244</v>
      </c>
      <c r="Q6" t="s">
        <v>3082</v>
      </c>
    </row>
    <row r="7" spans="1:17">
      <c r="A7" s="600">
        <v>112576</v>
      </c>
      <c r="B7" t="s">
        <v>55</v>
      </c>
      <c r="C7" t="s">
        <v>2474</v>
      </c>
      <c r="D7" t="s">
        <v>2475</v>
      </c>
      <c r="E7" s="605" t="s">
        <v>262</v>
      </c>
      <c r="F7" t="s">
        <v>4177</v>
      </c>
      <c r="G7" t="s">
        <v>2000</v>
      </c>
      <c r="H7" t="s">
        <v>23</v>
      </c>
      <c r="I7" t="s">
        <v>23</v>
      </c>
      <c r="J7" t="s">
        <v>2477</v>
      </c>
      <c r="K7" t="s">
        <v>2661</v>
      </c>
      <c r="L7" t="s">
        <v>2001</v>
      </c>
      <c r="M7" t="s">
        <v>2662</v>
      </c>
      <c r="N7" t="s">
        <v>2663</v>
      </c>
      <c r="O7" t="s">
        <v>263</v>
      </c>
      <c r="P7" t="s">
        <v>364</v>
      </c>
      <c r="Q7" t="s">
        <v>73</v>
      </c>
    </row>
    <row r="8" spans="1:17">
      <c r="A8" s="600">
        <v>112576</v>
      </c>
      <c r="B8" t="s">
        <v>55</v>
      </c>
      <c r="C8" t="s">
        <v>2474</v>
      </c>
      <c r="D8" t="s">
        <v>2475</v>
      </c>
      <c r="E8" s="605" t="s">
        <v>262</v>
      </c>
      <c r="F8" t="s">
        <v>4177</v>
      </c>
      <c r="G8" t="s">
        <v>2000</v>
      </c>
      <c r="H8" t="s">
        <v>23</v>
      </c>
      <c r="I8" t="s">
        <v>23</v>
      </c>
      <c r="J8" t="s">
        <v>2477</v>
      </c>
      <c r="K8" t="s">
        <v>2661</v>
      </c>
      <c r="L8" t="s">
        <v>2001</v>
      </c>
      <c r="M8" t="s">
        <v>2662</v>
      </c>
      <c r="N8" t="s">
        <v>2663</v>
      </c>
      <c r="O8" t="s">
        <v>263</v>
      </c>
      <c r="P8" t="s">
        <v>364</v>
      </c>
      <c r="Q8" t="s">
        <v>73</v>
      </c>
    </row>
    <row r="9" spans="1:17">
      <c r="A9" s="600">
        <v>112634</v>
      </c>
      <c r="B9" t="s">
        <v>39</v>
      </c>
      <c r="C9" t="s">
        <v>2474</v>
      </c>
      <c r="D9" t="s">
        <v>2475</v>
      </c>
      <c r="E9" s="605" t="s">
        <v>292</v>
      </c>
      <c r="F9" t="s">
        <v>4177</v>
      </c>
      <c r="G9" t="s">
        <v>2002</v>
      </c>
      <c r="H9" t="s">
        <v>23</v>
      </c>
      <c r="I9" t="s">
        <v>23</v>
      </c>
      <c r="J9" t="s">
        <v>2739</v>
      </c>
      <c r="K9" t="s">
        <v>2740</v>
      </c>
      <c r="L9" t="s">
        <v>2003</v>
      </c>
      <c r="M9" t="s">
        <v>2741</v>
      </c>
      <c r="N9" t="s">
        <v>2742</v>
      </c>
      <c r="O9" t="s">
        <v>293</v>
      </c>
      <c r="P9" t="s">
        <v>354</v>
      </c>
      <c r="Q9" t="s">
        <v>3085</v>
      </c>
    </row>
    <row r="10" spans="1:17">
      <c r="A10" s="600">
        <v>112634</v>
      </c>
      <c r="B10" t="s">
        <v>39</v>
      </c>
      <c r="C10" t="s">
        <v>2474</v>
      </c>
      <c r="D10" t="s">
        <v>2475</v>
      </c>
      <c r="E10" s="605" t="s">
        <v>292</v>
      </c>
      <c r="F10" t="s">
        <v>4177</v>
      </c>
      <c r="G10" t="s">
        <v>2002</v>
      </c>
      <c r="H10" t="s">
        <v>23</v>
      </c>
      <c r="I10" t="s">
        <v>23</v>
      </c>
      <c r="J10" t="s">
        <v>2739</v>
      </c>
      <c r="K10" t="s">
        <v>2740</v>
      </c>
      <c r="L10" t="s">
        <v>2003</v>
      </c>
      <c r="M10" t="s">
        <v>2741</v>
      </c>
      <c r="N10" t="s">
        <v>2742</v>
      </c>
      <c r="O10" t="s">
        <v>293</v>
      </c>
      <c r="P10" t="s">
        <v>354</v>
      </c>
      <c r="Q10" t="s">
        <v>3085</v>
      </c>
    </row>
    <row r="11" spans="1:17">
      <c r="A11" s="600">
        <v>112915</v>
      </c>
      <c r="B11" t="s">
        <v>27</v>
      </c>
      <c r="C11" t="s">
        <v>2474</v>
      </c>
      <c r="D11" t="s">
        <v>2475</v>
      </c>
      <c r="E11" s="605" t="s">
        <v>292</v>
      </c>
      <c r="F11" t="s">
        <v>4177</v>
      </c>
      <c r="G11" t="s">
        <v>2005</v>
      </c>
      <c r="H11" t="s">
        <v>23</v>
      </c>
      <c r="I11" t="s">
        <v>23</v>
      </c>
      <c r="J11" t="s">
        <v>2665</v>
      </c>
      <c r="K11" t="s">
        <v>2666</v>
      </c>
      <c r="L11" t="s">
        <v>2006</v>
      </c>
      <c r="M11" t="s">
        <v>2667</v>
      </c>
      <c r="N11" t="s">
        <v>2668</v>
      </c>
      <c r="O11" t="s">
        <v>293</v>
      </c>
      <c r="P11" t="s">
        <v>288</v>
      </c>
      <c r="Q11" t="s">
        <v>343</v>
      </c>
    </row>
    <row r="12" spans="1:17">
      <c r="A12" s="600">
        <v>112915</v>
      </c>
      <c r="B12" t="s">
        <v>27</v>
      </c>
      <c r="C12" t="s">
        <v>2474</v>
      </c>
      <c r="D12" t="s">
        <v>2475</v>
      </c>
      <c r="E12" s="605" t="s">
        <v>292</v>
      </c>
      <c r="F12" t="s">
        <v>4177</v>
      </c>
      <c r="G12" t="s">
        <v>2005</v>
      </c>
      <c r="H12" t="s">
        <v>23</v>
      </c>
      <c r="I12" t="s">
        <v>23</v>
      </c>
      <c r="J12" t="s">
        <v>2665</v>
      </c>
      <c r="K12" t="s">
        <v>2666</v>
      </c>
      <c r="L12" t="s">
        <v>2006</v>
      </c>
      <c r="M12" t="s">
        <v>2667</v>
      </c>
      <c r="N12" t="s">
        <v>2668</v>
      </c>
      <c r="O12" t="s">
        <v>293</v>
      </c>
      <c r="P12" t="s">
        <v>288</v>
      </c>
      <c r="Q12" t="s">
        <v>343</v>
      </c>
    </row>
    <row r="13" spans="1:17">
      <c r="A13" s="600">
        <v>114093</v>
      </c>
      <c r="B13" t="s">
        <v>49</v>
      </c>
      <c r="C13" t="s">
        <v>2474</v>
      </c>
      <c r="D13" t="s">
        <v>2475</v>
      </c>
      <c r="E13" s="605" t="s">
        <v>262</v>
      </c>
      <c r="F13" t="s">
        <v>4177</v>
      </c>
      <c r="G13" t="s">
        <v>2037</v>
      </c>
      <c r="H13" t="s">
        <v>23</v>
      </c>
      <c r="I13" t="s">
        <v>23</v>
      </c>
      <c r="J13" t="s">
        <v>2539</v>
      </c>
      <c r="K13" t="s">
        <v>2540</v>
      </c>
      <c r="L13" t="s">
        <v>2038</v>
      </c>
      <c r="M13" t="s">
        <v>2541</v>
      </c>
      <c r="N13" t="s">
        <v>4201</v>
      </c>
      <c r="O13" t="s">
        <v>263</v>
      </c>
      <c r="P13" t="s">
        <v>241</v>
      </c>
      <c r="Q13" t="s">
        <v>317</v>
      </c>
    </row>
    <row r="14" spans="1:17">
      <c r="A14" s="600">
        <v>114093</v>
      </c>
      <c r="B14" t="s">
        <v>49</v>
      </c>
      <c r="C14" t="s">
        <v>2474</v>
      </c>
      <c r="D14" t="s">
        <v>2475</v>
      </c>
      <c r="E14" s="605" t="s">
        <v>262</v>
      </c>
      <c r="F14" t="s">
        <v>4177</v>
      </c>
      <c r="G14" t="s">
        <v>2037</v>
      </c>
      <c r="H14" t="s">
        <v>23</v>
      </c>
      <c r="I14" t="s">
        <v>23</v>
      </c>
      <c r="J14" t="s">
        <v>2539</v>
      </c>
      <c r="K14" t="s">
        <v>2540</v>
      </c>
      <c r="L14" t="s">
        <v>2038</v>
      </c>
      <c r="M14" t="s">
        <v>2541</v>
      </c>
      <c r="N14" t="s">
        <v>4201</v>
      </c>
      <c r="O14" t="s">
        <v>263</v>
      </c>
      <c r="P14" t="s">
        <v>241</v>
      </c>
      <c r="Q14" t="s">
        <v>317</v>
      </c>
    </row>
    <row r="15" spans="1:17">
      <c r="A15" s="600">
        <v>114374</v>
      </c>
      <c r="B15" t="s">
        <v>37</v>
      </c>
      <c r="C15" t="s">
        <v>2474</v>
      </c>
      <c r="D15" t="s">
        <v>2475</v>
      </c>
      <c r="E15" s="605" t="s">
        <v>301</v>
      </c>
      <c r="F15" t="s">
        <v>4177</v>
      </c>
      <c r="G15" t="s">
        <v>2041</v>
      </c>
      <c r="H15" t="s">
        <v>3086</v>
      </c>
      <c r="I15" t="s">
        <v>23</v>
      </c>
      <c r="J15" t="s">
        <v>3087</v>
      </c>
      <c r="K15" t="s">
        <v>3088</v>
      </c>
      <c r="L15" t="s">
        <v>2042</v>
      </c>
      <c r="M15" t="s">
        <v>3089</v>
      </c>
      <c r="N15" t="s">
        <v>23</v>
      </c>
      <c r="O15" t="s">
        <v>302</v>
      </c>
      <c r="P15" t="s">
        <v>229</v>
      </c>
      <c r="Q15" t="s">
        <v>1962</v>
      </c>
    </row>
    <row r="16" spans="1:17">
      <c r="A16" s="600">
        <v>114424</v>
      </c>
      <c r="B16" t="s">
        <v>32</v>
      </c>
      <c r="C16" t="s">
        <v>2474</v>
      </c>
      <c r="D16" t="s">
        <v>2475</v>
      </c>
      <c r="E16" s="605" t="s">
        <v>262</v>
      </c>
      <c r="F16" t="s">
        <v>4177</v>
      </c>
      <c r="G16" t="s">
        <v>2043</v>
      </c>
      <c r="H16" t="s">
        <v>23</v>
      </c>
      <c r="I16" t="s">
        <v>23</v>
      </c>
      <c r="J16" t="s">
        <v>2564</v>
      </c>
      <c r="K16" t="s">
        <v>2565</v>
      </c>
      <c r="L16" t="s">
        <v>2044</v>
      </c>
      <c r="M16" t="s">
        <v>2566</v>
      </c>
      <c r="N16" t="s">
        <v>2567</v>
      </c>
      <c r="O16" t="s">
        <v>263</v>
      </c>
      <c r="P16" t="s">
        <v>2589</v>
      </c>
      <c r="Q16" t="s">
        <v>317</v>
      </c>
    </row>
    <row r="17" spans="1:17">
      <c r="A17" s="600">
        <v>114424</v>
      </c>
      <c r="B17" t="s">
        <v>32</v>
      </c>
      <c r="C17" t="s">
        <v>2474</v>
      </c>
      <c r="D17" t="s">
        <v>2475</v>
      </c>
      <c r="E17" s="605" t="s">
        <v>262</v>
      </c>
      <c r="F17" t="s">
        <v>4177</v>
      </c>
      <c r="G17" t="s">
        <v>2043</v>
      </c>
      <c r="H17" t="s">
        <v>23</v>
      </c>
      <c r="I17" t="s">
        <v>23</v>
      </c>
      <c r="J17" t="s">
        <v>2564</v>
      </c>
      <c r="K17" t="s">
        <v>2565</v>
      </c>
      <c r="L17" t="s">
        <v>2044</v>
      </c>
      <c r="M17" t="s">
        <v>2566</v>
      </c>
      <c r="N17" t="s">
        <v>2567</v>
      </c>
      <c r="O17" t="s">
        <v>263</v>
      </c>
      <c r="P17" t="s">
        <v>2589</v>
      </c>
      <c r="Q17" t="s">
        <v>317</v>
      </c>
    </row>
    <row r="18" spans="1:17">
      <c r="A18" s="600">
        <v>114754</v>
      </c>
      <c r="B18" t="s">
        <v>51</v>
      </c>
      <c r="C18" t="s">
        <v>2474</v>
      </c>
      <c r="D18" t="s">
        <v>2475</v>
      </c>
      <c r="E18" s="605" t="s">
        <v>301</v>
      </c>
      <c r="F18" t="s">
        <v>4177</v>
      </c>
      <c r="G18" t="s">
        <v>2053</v>
      </c>
      <c r="H18" t="s">
        <v>23</v>
      </c>
      <c r="I18" t="s">
        <v>23</v>
      </c>
      <c r="J18" t="s">
        <v>2477</v>
      </c>
      <c r="K18" t="s">
        <v>2478</v>
      </c>
      <c r="L18" t="s">
        <v>2054</v>
      </c>
      <c r="M18" t="s">
        <v>2479</v>
      </c>
      <c r="N18" t="s">
        <v>2480</v>
      </c>
      <c r="O18" t="s">
        <v>302</v>
      </c>
      <c r="P18" t="s">
        <v>247</v>
      </c>
      <c r="Q18" t="s">
        <v>245</v>
      </c>
    </row>
    <row r="19" spans="1:17">
      <c r="A19" s="600">
        <v>114754</v>
      </c>
      <c r="B19" t="s">
        <v>51</v>
      </c>
      <c r="C19" t="s">
        <v>2474</v>
      </c>
      <c r="D19" t="s">
        <v>2475</v>
      </c>
      <c r="E19" s="605" t="s">
        <v>301</v>
      </c>
      <c r="F19" t="s">
        <v>4177</v>
      </c>
      <c r="G19" t="s">
        <v>2053</v>
      </c>
      <c r="H19" t="s">
        <v>23</v>
      </c>
      <c r="I19" t="s">
        <v>23</v>
      </c>
      <c r="J19" t="s">
        <v>2477</v>
      </c>
      <c r="K19" t="s">
        <v>2478</v>
      </c>
      <c r="L19" t="s">
        <v>2054</v>
      </c>
      <c r="M19" t="s">
        <v>2479</v>
      </c>
      <c r="N19" t="s">
        <v>2480</v>
      </c>
      <c r="O19" t="s">
        <v>302</v>
      </c>
      <c r="P19" t="s">
        <v>247</v>
      </c>
      <c r="Q19" t="s">
        <v>245</v>
      </c>
    </row>
    <row r="20" spans="1:17">
      <c r="A20" s="600">
        <v>115793</v>
      </c>
      <c r="B20" t="s">
        <v>37</v>
      </c>
      <c r="C20" t="s">
        <v>2474</v>
      </c>
      <c r="D20" t="s">
        <v>2475</v>
      </c>
      <c r="E20" s="605" t="s">
        <v>262</v>
      </c>
      <c r="F20" t="s">
        <v>4177</v>
      </c>
      <c r="G20" t="s">
        <v>2084</v>
      </c>
      <c r="H20" t="s">
        <v>23</v>
      </c>
      <c r="I20" t="s">
        <v>23</v>
      </c>
      <c r="J20" t="s">
        <v>2720</v>
      </c>
      <c r="K20" t="s">
        <v>2721</v>
      </c>
      <c r="L20" t="s">
        <v>2085</v>
      </c>
      <c r="M20" t="s">
        <v>2722</v>
      </c>
      <c r="N20" t="s">
        <v>2723</v>
      </c>
      <c r="O20" t="s">
        <v>263</v>
      </c>
      <c r="P20" t="s">
        <v>2607</v>
      </c>
      <c r="Q20" t="s">
        <v>317</v>
      </c>
    </row>
    <row r="21" spans="1:17">
      <c r="A21" s="600">
        <v>115793</v>
      </c>
      <c r="B21" t="s">
        <v>37</v>
      </c>
      <c r="C21" t="s">
        <v>2474</v>
      </c>
      <c r="D21" t="s">
        <v>2475</v>
      </c>
      <c r="E21" s="605" t="s">
        <v>262</v>
      </c>
      <c r="F21" t="s">
        <v>4177</v>
      </c>
      <c r="G21" t="s">
        <v>2084</v>
      </c>
      <c r="H21" t="s">
        <v>23</v>
      </c>
      <c r="I21" t="s">
        <v>23</v>
      </c>
      <c r="J21" t="s">
        <v>2720</v>
      </c>
      <c r="K21" t="s">
        <v>2721</v>
      </c>
      <c r="L21" t="s">
        <v>2085</v>
      </c>
      <c r="M21" t="s">
        <v>2722</v>
      </c>
      <c r="N21" t="s">
        <v>2723</v>
      </c>
      <c r="O21" t="s">
        <v>263</v>
      </c>
      <c r="P21" t="s">
        <v>2607</v>
      </c>
      <c r="Q21" t="s">
        <v>317</v>
      </c>
    </row>
    <row r="22" spans="1:17">
      <c r="A22" s="600">
        <v>116056</v>
      </c>
      <c r="B22" t="s">
        <v>39</v>
      </c>
      <c r="C22" t="s">
        <v>2474</v>
      </c>
      <c r="D22" t="s">
        <v>2475</v>
      </c>
      <c r="E22" s="605" t="s">
        <v>301</v>
      </c>
      <c r="F22" t="s">
        <v>4177</v>
      </c>
      <c r="G22" t="s">
        <v>2097</v>
      </c>
      <c r="H22" t="s">
        <v>23</v>
      </c>
      <c r="I22" t="s">
        <v>23</v>
      </c>
      <c r="J22" t="s">
        <v>2881</v>
      </c>
      <c r="K22" t="s">
        <v>3090</v>
      </c>
      <c r="L22" t="s">
        <v>2098</v>
      </c>
      <c r="M22" t="s">
        <v>3091</v>
      </c>
      <c r="N22" t="s">
        <v>23</v>
      </c>
      <c r="O22" t="s">
        <v>302</v>
      </c>
      <c r="P22" t="s">
        <v>230</v>
      </c>
      <c r="Q22" t="s">
        <v>2970</v>
      </c>
    </row>
    <row r="23" spans="1:17">
      <c r="A23" s="600">
        <v>116254</v>
      </c>
      <c r="B23" t="s">
        <v>45</v>
      </c>
      <c r="C23" t="s">
        <v>2474</v>
      </c>
      <c r="D23" t="s">
        <v>2475</v>
      </c>
      <c r="E23" s="605" t="s">
        <v>301</v>
      </c>
      <c r="F23" t="s">
        <v>4177</v>
      </c>
      <c r="G23" t="s">
        <v>2112</v>
      </c>
      <c r="H23" t="s">
        <v>23</v>
      </c>
      <c r="I23" t="s">
        <v>23</v>
      </c>
      <c r="J23" t="s">
        <v>2500</v>
      </c>
      <c r="K23" t="s">
        <v>3092</v>
      </c>
      <c r="L23" t="s">
        <v>2113</v>
      </c>
      <c r="M23" t="s">
        <v>3093</v>
      </c>
      <c r="N23" t="s">
        <v>23</v>
      </c>
      <c r="O23" t="s">
        <v>302</v>
      </c>
      <c r="P23" t="s">
        <v>242</v>
      </c>
      <c r="Q23" t="s">
        <v>2765</v>
      </c>
    </row>
    <row r="24" spans="1:17">
      <c r="A24" s="600">
        <v>116254</v>
      </c>
      <c r="B24" t="s">
        <v>45</v>
      </c>
      <c r="C24" t="s">
        <v>2474</v>
      </c>
      <c r="D24" t="s">
        <v>2475</v>
      </c>
      <c r="E24" s="605" t="s">
        <v>301</v>
      </c>
      <c r="F24" t="s">
        <v>4177</v>
      </c>
      <c r="G24" t="s">
        <v>2112</v>
      </c>
      <c r="H24" t="s">
        <v>23</v>
      </c>
      <c r="I24" t="s">
        <v>23</v>
      </c>
      <c r="J24" t="s">
        <v>2500</v>
      </c>
      <c r="K24" t="s">
        <v>3092</v>
      </c>
      <c r="L24" t="s">
        <v>2113</v>
      </c>
      <c r="M24" t="s">
        <v>3093</v>
      </c>
      <c r="N24" t="s">
        <v>23</v>
      </c>
      <c r="O24" t="s">
        <v>302</v>
      </c>
      <c r="P24" t="s">
        <v>242</v>
      </c>
      <c r="Q24" t="s">
        <v>2765</v>
      </c>
    </row>
    <row r="25" spans="1:17">
      <c r="A25" s="600">
        <v>116437</v>
      </c>
      <c r="B25" t="s">
        <v>79</v>
      </c>
      <c r="C25" t="s">
        <v>2474</v>
      </c>
      <c r="D25" t="s">
        <v>2475</v>
      </c>
      <c r="E25" s="605" t="s">
        <v>262</v>
      </c>
      <c r="F25" t="s">
        <v>4177</v>
      </c>
      <c r="G25" t="s">
        <v>2120</v>
      </c>
      <c r="H25" t="s">
        <v>2542</v>
      </c>
      <c r="I25" t="s">
        <v>23</v>
      </c>
      <c r="J25" t="s">
        <v>2543</v>
      </c>
      <c r="K25" t="s">
        <v>2544</v>
      </c>
      <c r="L25" t="s">
        <v>2121</v>
      </c>
      <c r="M25" t="s">
        <v>2545</v>
      </c>
      <c r="N25" t="s">
        <v>4202</v>
      </c>
      <c r="O25" t="s">
        <v>263</v>
      </c>
      <c r="P25" t="s">
        <v>4356</v>
      </c>
      <c r="Q25" t="s">
        <v>4184</v>
      </c>
    </row>
    <row r="26" spans="1:17">
      <c r="A26" s="600">
        <v>116437</v>
      </c>
      <c r="B26" t="s">
        <v>79</v>
      </c>
      <c r="C26" t="s">
        <v>2474</v>
      </c>
      <c r="D26" t="s">
        <v>2475</v>
      </c>
      <c r="E26" s="605" t="s">
        <v>262</v>
      </c>
      <c r="F26" t="s">
        <v>4177</v>
      </c>
      <c r="G26" t="s">
        <v>2120</v>
      </c>
      <c r="H26" t="s">
        <v>2542</v>
      </c>
      <c r="I26" t="s">
        <v>23</v>
      </c>
      <c r="J26" t="s">
        <v>2543</v>
      </c>
      <c r="K26" t="s">
        <v>2544</v>
      </c>
      <c r="L26" t="s">
        <v>2121</v>
      </c>
      <c r="M26" t="s">
        <v>2545</v>
      </c>
      <c r="N26" t="s">
        <v>4202</v>
      </c>
      <c r="O26" t="s">
        <v>263</v>
      </c>
      <c r="P26" t="s">
        <v>4356</v>
      </c>
      <c r="Q26" t="s">
        <v>4184</v>
      </c>
    </row>
    <row r="27" spans="1:17">
      <c r="A27" s="600">
        <v>116981</v>
      </c>
      <c r="B27" t="s">
        <v>47</v>
      </c>
      <c r="C27" t="s">
        <v>2474</v>
      </c>
      <c r="D27" t="s">
        <v>2475</v>
      </c>
      <c r="E27" s="605" t="s">
        <v>292</v>
      </c>
      <c r="F27" t="s">
        <v>4177</v>
      </c>
      <c r="G27" t="s">
        <v>2151</v>
      </c>
      <c r="H27" t="s">
        <v>23</v>
      </c>
      <c r="I27" t="s">
        <v>23</v>
      </c>
      <c r="J27" t="s">
        <v>3094</v>
      </c>
      <c r="K27" t="s">
        <v>3095</v>
      </c>
      <c r="L27" t="s">
        <v>2152</v>
      </c>
      <c r="M27" t="s">
        <v>3096</v>
      </c>
      <c r="N27" t="s">
        <v>23</v>
      </c>
      <c r="O27" t="s">
        <v>293</v>
      </c>
      <c r="P27" t="s">
        <v>311</v>
      </c>
      <c r="Q27" t="s">
        <v>164</v>
      </c>
    </row>
    <row r="28" spans="1:17">
      <c r="A28" s="600">
        <v>116981</v>
      </c>
      <c r="B28" t="s">
        <v>47</v>
      </c>
      <c r="C28" t="s">
        <v>2474</v>
      </c>
      <c r="D28" t="s">
        <v>2475</v>
      </c>
      <c r="E28" s="605" t="s">
        <v>292</v>
      </c>
      <c r="F28" t="s">
        <v>4177</v>
      </c>
      <c r="G28" t="s">
        <v>2151</v>
      </c>
      <c r="H28" t="s">
        <v>23</v>
      </c>
      <c r="I28" t="s">
        <v>23</v>
      </c>
      <c r="J28" t="s">
        <v>3094</v>
      </c>
      <c r="K28" t="s">
        <v>3095</v>
      </c>
      <c r="L28" t="s">
        <v>2152</v>
      </c>
      <c r="M28" t="s">
        <v>3096</v>
      </c>
      <c r="N28" t="s">
        <v>23</v>
      </c>
      <c r="O28" t="s">
        <v>293</v>
      </c>
      <c r="P28" t="s">
        <v>311</v>
      </c>
      <c r="Q28" t="s">
        <v>164</v>
      </c>
    </row>
    <row r="29" spans="1:17">
      <c r="A29" s="600">
        <v>210586</v>
      </c>
      <c r="B29" t="s">
        <v>22</v>
      </c>
      <c r="C29" t="s">
        <v>2474</v>
      </c>
      <c r="D29" t="s">
        <v>2475</v>
      </c>
      <c r="E29" s="605" t="s">
        <v>292</v>
      </c>
      <c r="F29" t="s">
        <v>4177</v>
      </c>
      <c r="G29" t="s">
        <v>2172</v>
      </c>
      <c r="H29" t="s">
        <v>2568</v>
      </c>
      <c r="I29" t="s">
        <v>23</v>
      </c>
      <c r="J29" t="s">
        <v>2569</v>
      </c>
      <c r="K29" t="s">
        <v>2570</v>
      </c>
      <c r="L29" t="s">
        <v>2173</v>
      </c>
      <c r="M29" t="s">
        <v>2571</v>
      </c>
      <c r="N29" t="s">
        <v>2572</v>
      </c>
      <c r="O29" t="s">
        <v>293</v>
      </c>
      <c r="P29" t="s">
        <v>284</v>
      </c>
      <c r="Q29" t="s">
        <v>1962</v>
      </c>
    </row>
    <row r="30" spans="1:17">
      <c r="A30" s="600">
        <v>210586</v>
      </c>
      <c r="B30" t="s">
        <v>22</v>
      </c>
      <c r="C30" t="s">
        <v>2474</v>
      </c>
      <c r="D30" t="s">
        <v>2475</v>
      </c>
      <c r="E30" s="605" t="s">
        <v>292</v>
      </c>
      <c r="F30" t="s">
        <v>4177</v>
      </c>
      <c r="G30" t="s">
        <v>2172</v>
      </c>
      <c r="H30" t="s">
        <v>2568</v>
      </c>
      <c r="I30" t="s">
        <v>23</v>
      </c>
      <c r="J30" t="s">
        <v>2569</v>
      </c>
      <c r="K30" t="s">
        <v>2570</v>
      </c>
      <c r="L30" t="s">
        <v>2173</v>
      </c>
      <c r="M30" t="s">
        <v>2571</v>
      </c>
      <c r="N30" t="s">
        <v>2572</v>
      </c>
      <c r="O30" t="s">
        <v>293</v>
      </c>
      <c r="P30" t="s">
        <v>284</v>
      </c>
      <c r="Q30" t="s">
        <v>1962</v>
      </c>
    </row>
    <row r="31" spans="1:17">
      <c r="A31" s="600">
        <v>210685</v>
      </c>
      <c r="B31" t="s">
        <v>47</v>
      </c>
      <c r="C31" t="s">
        <v>2474</v>
      </c>
      <c r="D31" t="s">
        <v>2475</v>
      </c>
      <c r="E31" s="605" t="s">
        <v>262</v>
      </c>
      <c r="F31" t="s">
        <v>4177</v>
      </c>
      <c r="G31" t="s">
        <v>2174</v>
      </c>
      <c r="H31" t="s">
        <v>23</v>
      </c>
      <c r="I31" t="s">
        <v>23</v>
      </c>
      <c r="J31" t="s">
        <v>2573</v>
      </c>
      <c r="K31" t="s">
        <v>2574</v>
      </c>
      <c r="L31" t="s">
        <v>2175</v>
      </c>
      <c r="M31" t="s">
        <v>2575</v>
      </c>
      <c r="N31" t="s">
        <v>2576</v>
      </c>
      <c r="O31" t="s">
        <v>263</v>
      </c>
      <c r="P31" t="s">
        <v>268</v>
      </c>
      <c r="Q31" t="s">
        <v>317</v>
      </c>
    </row>
    <row r="32" spans="1:17">
      <c r="A32" s="600">
        <v>210685</v>
      </c>
      <c r="B32" t="s">
        <v>47</v>
      </c>
      <c r="C32" t="s">
        <v>2474</v>
      </c>
      <c r="D32" t="s">
        <v>2475</v>
      </c>
      <c r="E32" s="605" t="s">
        <v>262</v>
      </c>
      <c r="F32" t="s">
        <v>4177</v>
      </c>
      <c r="G32" t="s">
        <v>2174</v>
      </c>
      <c r="H32" t="s">
        <v>23</v>
      </c>
      <c r="I32" t="s">
        <v>23</v>
      </c>
      <c r="J32" t="s">
        <v>2573</v>
      </c>
      <c r="K32" t="s">
        <v>2574</v>
      </c>
      <c r="L32" t="s">
        <v>2175</v>
      </c>
      <c r="M32" t="s">
        <v>2575</v>
      </c>
      <c r="N32" t="s">
        <v>2576</v>
      </c>
      <c r="O32" t="s">
        <v>263</v>
      </c>
      <c r="P32" t="s">
        <v>268</v>
      </c>
      <c r="Q32" t="s">
        <v>317</v>
      </c>
    </row>
    <row r="33" spans="1:17">
      <c r="A33" s="600">
        <v>210834</v>
      </c>
      <c r="B33" t="s">
        <v>41</v>
      </c>
      <c r="C33" t="s">
        <v>2474</v>
      </c>
      <c r="D33" t="s">
        <v>2475</v>
      </c>
      <c r="E33" s="605" t="s">
        <v>292</v>
      </c>
      <c r="F33" t="s">
        <v>4177</v>
      </c>
      <c r="G33" t="s">
        <v>2181</v>
      </c>
      <c r="H33" t="s">
        <v>23</v>
      </c>
      <c r="I33" t="s">
        <v>23</v>
      </c>
      <c r="J33" t="s">
        <v>2577</v>
      </c>
      <c r="K33" t="s">
        <v>2578</v>
      </c>
      <c r="L33" t="s">
        <v>2182</v>
      </c>
      <c r="M33" t="s">
        <v>2579</v>
      </c>
      <c r="N33" t="s">
        <v>2580</v>
      </c>
      <c r="O33" t="s">
        <v>293</v>
      </c>
      <c r="P33" t="s">
        <v>264</v>
      </c>
      <c r="Q33" t="s">
        <v>245</v>
      </c>
    </row>
    <row r="34" spans="1:17">
      <c r="A34" s="600">
        <v>210834</v>
      </c>
      <c r="B34" t="s">
        <v>41</v>
      </c>
      <c r="C34" t="s">
        <v>2474</v>
      </c>
      <c r="D34" t="s">
        <v>2475</v>
      </c>
      <c r="E34" s="605" t="s">
        <v>292</v>
      </c>
      <c r="F34" t="s">
        <v>4177</v>
      </c>
      <c r="G34" t="s">
        <v>2181</v>
      </c>
      <c r="H34" t="s">
        <v>23</v>
      </c>
      <c r="I34" t="s">
        <v>23</v>
      </c>
      <c r="J34" t="s">
        <v>2577</v>
      </c>
      <c r="K34" t="s">
        <v>2578</v>
      </c>
      <c r="L34" t="s">
        <v>2182</v>
      </c>
      <c r="M34" t="s">
        <v>2579</v>
      </c>
      <c r="N34" t="s">
        <v>2580</v>
      </c>
      <c r="O34" t="s">
        <v>293</v>
      </c>
      <c r="P34" t="s">
        <v>264</v>
      </c>
      <c r="Q34" t="s">
        <v>245</v>
      </c>
    </row>
    <row r="35" spans="1:17">
      <c r="A35" s="600">
        <v>211113</v>
      </c>
      <c r="B35" t="s">
        <v>34</v>
      </c>
      <c r="C35" t="s">
        <v>2474</v>
      </c>
      <c r="D35" t="s">
        <v>2475</v>
      </c>
      <c r="E35" s="605" t="s">
        <v>301</v>
      </c>
      <c r="F35" t="s">
        <v>4177</v>
      </c>
      <c r="G35" t="s">
        <v>2192</v>
      </c>
      <c r="H35" t="s">
        <v>23</v>
      </c>
      <c r="I35" t="s">
        <v>23</v>
      </c>
      <c r="J35" t="s">
        <v>2573</v>
      </c>
      <c r="K35" t="s">
        <v>3097</v>
      </c>
      <c r="L35" t="s">
        <v>2193</v>
      </c>
      <c r="M35" t="s">
        <v>3098</v>
      </c>
      <c r="N35" t="s">
        <v>23</v>
      </c>
      <c r="O35" t="s">
        <v>302</v>
      </c>
      <c r="P35" t="s">
        <v>52</v>
      </c>
      <c r="Q35" t="s">
        <v>1962</v>
      </c>
    </row>
    <row r="36" spans="1:17">
      <c r="A36" s="600">
        <v>211246</v>
      </c>
      <c r="B36" t="s">
        <v>32</v>
      </c>
      <c r="C36" t="s">
        <v>2474</v>
      </c>
      <c r="D36" t="s">
        <v>2475</v>
      </c>
      <c r="E36" s="605" t="s">
        <v>301</v>
      </c>
      <c r="F36" t="s">
        <v>4177</v>
      </c>
      <c r="G36" t="s">
        <v>2198</v>
      </c>
      <c r="H36" t="s">
        <v>23</v>
      </c>
      <c r="I36" t="s">
        <v>23</v>
      </c>
      <c r="J36" t="s">
        <v>3099</v>
      </c>
      <c r="K36" t="s">
        <v>3100</v>
      </c>
      <c r="L36" t="s">
        <v>2199</v>
      </c>
      <c r="M36" t="s">
        <v>3101</v>
      </c>
      <c r="N36" t="s">
        <v>23</v>
      </c>
      <c r="O36" t="s">
        <v>302</v>
      </c>
      <c r="P36" t="s">
        <v>30</v>
      </c>
      <c r="Q36" t="s">
        <v>1962</v>
      </c>
    </row>
    <row r="37" spans="1:17">
      <c r="A37" s="600">
        <v>311277</v>
      </c>
      <c r="B37" t="s">
        <v>62</v>
      </c>
      <c r="C37" t="s">
        <v>2474</v>
      </c>
      <c r="D37" t="s">
        <v>2475</v>
      </c>
      <c r="E37" s="605" t="s">
        <v>262</v>
      </c>
      <c r="F37" t="s">
        <v>4177</v>
      </c>
      <c r="G37" t="s">
        <v>2231</v>
      </c>
      <c r="H37" t="s">
        <v>23</v>
      </c>
      <c r="I37" t="s">
        <v>23</v>
      </c>
      <c r="J37" t="s">
        <v>2581</v>
      </c>
      <c r="K37" t="s">
        <v>2582</v>
      </c>
      <c r="L37" t="s">
        <v>2232</v>
      </c>
      <c r="M37" t="s">
        <v>2583</v>
      </c>
      <c r="N37" t="s">
        <v>2584</v>
      </c>
      <c r="O37" t="s">
        <v>263</v>
      </c>
      <c r="P37" t="s">
        <v>289</v>
      </c>
      <c r="Q37" t="s">
        <v>158</v>
      </c>
    </row>
    <row r="38" spans="1:17">
      <c r="A38" s="600">
        <v>311277</v>
      </c>
      <c r="B38" t="s">
        <v>62</v>
      </c>
      <c r="C38" t="s">
        <v>2474</v>
      </c>
      <c r="D38" t="s">
        <v>2475</v>
      </c>
      <c r="E38" s="605" t="s">
        <v>262</v>
      </c>
      <c r="F38" t="s">
        <v>4177</v>
      </c>
      <c r="G38" t="s">
        <v>2231</v>
      </c>
      <c r="H38" t="s">
        <v>23</v>
      </c>
      <c r="I38" t="s">
        <v>23</v>
      </c>
      <c r="J38" t="s">
        <v>2581</v>
      </c>
      <c r="K38" t="s">
        <v>2582</v>
      </c>
      <c r="L38" t="s">
        <v>2232</v>
      </c>
      <c r="M38" t="s">
        <v>2583</v>
      </c>
      <c r="N38" t="s">
        <v>2584</v>
      </c>
      <c r="O38" t="s">
        <v>263</v>
      </c>
      <c r="P38" t="s">
        <v>289</v>
      </c>
      <c r="Q38" t="s">
        <v>158</v>
      </c>
    </row>
    <row r="39" spans="1:17">
      <c r="A39" s="600">
        <v>311343</v>
      </c>
      <c r="B39" t="s">
        <v>43</v>
      </c>
      <c r="C39" t="s">
        <v>2474</v>
      </c>
      <c r="D39" t="s">
        <v>2475</v>
      </c>
      <c r="E39" s="605" t="s">
        <v>292</v>
      </c>
      <c r="F39" t="s">
        <v>4177</v>
      </c>
      <c r="G39" t="s">
        <v>2233</v>
      </c>
      <c r="H39" t="s">
        <v>23</v>
      </c>
      <c r="I39" t="s">
        <v>23</v>
      </c>
      <c r="J39" t="s">
        <v>2585</v>
      </c>
      <c r="K39" t="s">
        <v>2586</v>
      </c>
      <c r="L39" t="s">
        <v>2234</v>
      </c>
      <c r="M39" t="s">
        <v>2587</v>
      </c>
      <c r="N39" t="s">
        <v>2588</v>
      </c>
      <c r="O39" t="s">
        <v>293</v>
      </c>
      <c r="P39" t="s">
        <v>295</v>
      </c>
      <c r="Q39" t="s">
        <v>117</v>
      </c>
    </row>
    <row r="40" spans="1:17">
      <c r="A40" s="600">
        <v>311343</v>
      </c>
      <c r="B40" t="s">
        <v>43</v>
      </c>
      <c r="C40" t="s">
        <v>2474</v>
      </c>
      <c r="D40" t="s">
        <v>2475</v>
      </c>
      <c r="E40" s="605" t="s">
        <v>292</v>
      </c>
      <c r="F40" t="s">
        <v>4177</v>
      </c>
      <c r="G40" t="s">
        <v>2233</v>
      </c>
      <c r="H40" t="s">
        <v>23</v>
      </c>
      <c r="I40" t="s">
        <v>23</v>
      </c>
      <c r="J40" t="s">
        <v>2585</v>
      </c>
      <c r="K40" t="s">
        <v>2586</v>
      </c>
      <c r="L40" t="s">
        <v>2234</v>
      </c>
      <c r="M40" t="s">
        <v>2587</v>
      </c>
      <c r="N40" t="s">
        <v>2588</v>
      </c>
      <c r="O40" t="s">
        <v>293</v>
      </c>
      <c r="P40" t="s">
        <v>295</v>
      </c>
      <c r="Q40" t="s">
        <v>117</v>
      </c>
    </row>
    <row r="41" spans="1:17">
      <c r="A41" s="600">
        <v>311384</v>
      </c>
      <c r="B41" t="s">
        <v>45</v>
      </c>
      <c r="C41" t="s">
        <v>2474</v>
      </c>
      <c r="D41" t="s">
        <v>2475</v>
      </c>
      <c r="E41" s="605" t="s">
        <v>262</v>
      </c>
      <c r="F41" t="s">
        <v>4177</v>
      </c>
      <c r="G41" t="s">
        <v>2239</v>
      </c>
      <c r="H41" t="s">
        <v>2590</v>
      </c>
      <c r="I41" t="s">
        <v>23</v>
      </c>
      <c r="J41" t="s">
        <v>2591</v>
      </c>
      <c r="K41" t="s">
        <v>2592</v>
      </c>
      <c r="L41" t="s">
        <v>2240</v>
      </c>
      <c r="M41" t="s">
        <v>2593</v>
      </c>
      <c r="N41" t="s">
        <v>2594</v>
      </c>
      <c r="O41" t="s">
        <v>263</v>
      </c>
      <c r="P41" t="s">
        <v>1960</v>
      </c>
      <c r="Q41" t="s">
        <v>317</v>
      </c>
    </row>
    <row r="42" spans="1:17">
      <c r="A42" s="600">
        <v>311384</v>
      </c>
      <c r="B42" t="s">
        <v>45</v>
      </c>
      <c r="C42" t="s">
        <v>2474</v>
      </c>
      <c r="D42" t="s">
        <v>2475</v>
      </c>
      <c r="E42" s="605" t="s">
        <v>262</v>
      </c>
      <c r="F42" t="s">
        <v>4177</v>
      </c>
      <c r="G42" t="s">
        <v>2239</v>
      </c>
      <c r="H42" t="s">
        <v>2590</v>
      </c>
      <c r="I42" t="s">
        <v>23</v>
      </c>
      <c r="J42" t="s">
        <v>2591</v>
      </c>
      <c r="K42" t="s">
        <v>2592</v>
      </c>
      <c r="L42" t="s">
        <v>2240</v>
      </c>
      <c r="M42" t="s">
        <v>2593</v>
      </c>
      <c r="N42" t="s">
        <v>2594</v>
      </c>
      <c r="O42" t="s">
        <v>263</v>
      </c>
      <c r="P42" t="s">
        <v>1960</v>
      </c>
      <c r="Q42" t="s">
        <v>317</v>
      </c>
    </row>
    <row r="43" spans="1:17">
      <c r="A43" s="600">
        <v>410111</v>
      </c>
      <c r="B43" t="s">
        <v>82</v>
      </c>
      <c r="C43" t="s">
        <v>2474</v>
      </c>
      <c r="D43" t="s">
        <v>2475</v>
      </c>
      <c r="E43" s="605" t="s">
        <v>262</v>
      </c>
      <c r="F43" t="s">
        <v>4177</v>
      </c>
      <c r="G43" t="s">
        <v>2257</v>
      </c>
      <c r="H43" t="s">
        <v>2513</v>
      </c>
      <c r="I43" t="s">
        <v>23</v>
      </c>
      <c r="J43" t="s">
        <v>2514</v>
      </c>
      <c r="K43" t="s">
        <v>2515</v>
      </c>
      <c r="L43" t="s">
        <v>2258</v>
      </c>
      <c r="M43" t="s">
        <v>2516</v>
      </c>
      <c r="N43" t="s">
        <v>2517</v>
      </c>
      <c r="O43" t="s">
        <v>263</v>
      </c>
      <c r="P43" t="s">
        <v>327</v>
      </c>
      <c r="Q43" t="s">
        <v>4179</v>
      </c>
    </row>
    <row r="44" spans="1:17">
      <c r="A44" s="600">
        <v>410111</v>
      </c>
      <c r="B44" t="s">
        <v>82</v>
      </c>
      <c r="C44" t="s">
        <v>2474</v>
      </c>
      <c r="D44" t="s">
        <v>2475</v>
      </c>
      <c r="E44" s="605" t="s">
        <v>262</v>
      </c>
      <c r="F44" t="s">
        <v>4177</v>
      </c>
      <c r="G44" t="s">
        <v>2257</v>
      </c>
      <c r="H44" t="s">
        <v>2513</v>
      </c>
      <c r="I44" t="s">
        <v>23</v>
      </c>
      <c r="J44" t="s">
        <v>2514</v>
      </c>
      <c r="K44" t="s">
        <v>2515</v>
      </c>
      <c r="L44" t="s">
        <v>2258</v>
      </c>
      <c r="M44" t="s">
        <v>2516</v>
      </c>
      <c r="N44" t="s">
        <v>2517</v>
      </c>
      <c r="O44" t="s">
        <v>263</v>
      </c>
      <c r="P44" t="s">
        <v>327</v>
      </c>
      <c r="Q44" t="s">
        <v>4179</v>
      </c>
    </row>
    <row r="45" spans="1:17">
      <c r="A45" s="600">
        <v>410194</v>
      </c>
      <c r="B45" t="s">
        <v>57</v>
      </c>
      <c r="C45" t="s">
        <v>2474</v>
      </c>
      <c r="D45" t="s">
        <v>2475</v>
      </c>
      <c r="E45" s="605" t="s">
        <v>262</v>
      </c>
      <c r="F45" t="s">
        <v>4177</v>
      </c>
      <c r="G45" t="s">
        <v>2259</v>
      </c>
      <c r="H45" t="s">
        <v>2595</v>
      </c>
      <c r="I45" t="s">
        <v>23</v>
      </c>
      <c r="J45" t="s">
        <v>2596</v>
      </c>
      <c r="K45" t="s">
        <v>2597</v>
      </c>
      <c r="L45" t="s">
        <v>2260</v>
      </c>
      <c r="M45" t="s">
        <v>2598</v>
      </c>
      <c r="N45" t="s">
        <v>2599</v>
      </c>
      <c r="O45" t="s">
        <v>263</v>
      </c>
      <c r="P45" t="s">
        <v>270</v>
      </c>
      <c r="Q45" t="s">
        <v>67</v>
      </c>
    </row>
    <row r="46" spans="1:17">
      <c r="A46" s="600">
        <v>410194</v>
      </c>
      <c r="B46" t="s">
        <v>57</v>
      </c>
      <c r="C46" t="s">
        <v>2474</v>
      </c>
      <c r="D46" t="s">
        <v>2475</v>
      </c>
      <c r="E46" s="605" t="s">
        <v>262</v>
      </c>
      <c r="F46" t="s">
        <v>4177</v>
      </c>
      <c r="G46" t="s">
        <v>2259</v>
      </c>
      <c r="H46" t="s">
        <v>2595</v>
      </c>
      <c r="I46" t="s">
        <v>23</v>
      </c>
      <c r="J46" t="s">
        <v>2596</v>
      </c>
      <c r="K46" t="s">
        <v>2597</v>
      </c>
      <c r="L46" t="s">
        <v>2260</v>
      </c>
      <c r="M46" t="s">
        <v>2598</v>
      </c>
      <c r="N46" t="s">
        <v>2599</v>
      </c>
      <c r="O46" t="s">
        <v>263</v>
      </c>
      <c r="P46" t="s">
        <v>270</v>
      </c>
      <c r="Q46" t="s">
        <v>67</v>
      </c>
    </row>
    <row r="47" spans="1:17">
      <c r="A47" s="600">
        <v>411036</v>
      </c>
      <c r="B47" t="s">
        <v>55</v>
      </c>
      <c r="C47" t="s">
        <v>2474</v>
      </c>
      <c r="D47" t="s">
        <v>2475</v>
      </c>
      <c r="E47" s="605" t="s">
        <v>301</v>
      </c>
      <c r="F47" t="s">
        <v>4177</v>
      </c>
      <c r="G47" t="s">
        <v>2271</v>
      </c>
      <c r="H47" t="s">
        <v>23</v>
      </c>
      <c r="I47" t="s">
        <v>23</v>
      </c>
      <c r="J47" t="s">
        <v>2943</v>
      </c>
      <c r="K47" t="s">
        <v>2944</v>
      </c>
      <c r="L47" t="s">
        <v>2272</v>
      </c>
      <c r="M47" t="s">
        <v>2945</v>
      </c>
      <c r="N47" t="s">
        <v>23</v>
      </c>
      <c r="O47" t="s">
        <v>302</v>
      </c>
      <c r="P47" t="s">
        <v>2752</v>
      </c>
      <c r="Q47" t="s">
        <v>105</v>
      </c>
    </row>
    <row r="48" spans="1:17">
      <c r="A48" s="600">
        <v>411036</v>
      </c>
      <c r="B48" t="s">
        <v>55</v>
      </c>
      <c r="C48" t="s">
        <v>2474</v>
      </c>
      <c r="D48" t="s">
        <v>2475</v>
      </c>
      <c r="E48" s="605" t="s">
        <v>301</v>
      </c>
      <c r="F48" t="s">
        <v>4177</v>
      </c>
      <c r="G48" t="s">
        <v>2271</v>
      </c>
      <c r="H48" t="s">
        <v>23</v>
      </c>
      <c r="I48" t="s">
        <v>23</v>
      </c>
      <c r="J48" t="s">
        <v>2943</v>
      </c>
      <c r="K48" t="s">
        <v>2944</v>
      </c>
      <c r="L48" t="s">
        <v>2272</v>
      </c>
      <c r="M48" t="s">
        <v>2945</v>
      </c>
      <c r="N48" t="s">
        <v>23</v>
      </c>
      <c r="O48" t="s">
        <v>302</v>
      </c>
      <c r="P48" t="s">
        <v>2752</v>
      </c>
      <c r="Q48" t="s">
        <v>105</v>
      </c>
    </row>
    <row r="49" spans="1:17">
      <c r="A49" s="600">
        <v>411119</v>
      </c>
      <c r="B49" t="s">
        <v>29</v>
      </c>
      <c r="C49" t="s">
        <v>2474</v>
      </c>
      <c r="D49" t="s">
        <v>2475</v>
      </c>
      <c r="E49" s="605" t="s">
        <v>301</v>
      </c>
      <c r="F49" t="s">
        <v>4177</v>
      </c>
      <c r="G49" t="s">
        <v>2273</v>
      </c>
      <c r="H49" t="s">
        <v>23</v>
      </c>
      <c r="I49" t="s">
        <v>23</v>
      </c>
      <c r="J49" t="s">
        <v>2600</v>
      </c>
      <c r="K49" t="s">
        <v>2601</v>
      </c>
      <c r="L49" t="s">
        <v>2274</v>
      </c>
      <c r="M49" t="s">
        <v>2602</v>
      </c>
      <c r="N49" t="s">
        <v>2603</v>
      </c>
      <c r="O49" t="s">
        <v>302</v>
      </c>
      <c r="P49" t="s">
        <v>54</v>
      </c>
      <c r="Q49" t="s">
        <v>1962</v>
      </c>
    </row>
    <row r="50" spans="1:17">
      <c r="A50" s="600">
        <v>510548</v>
      </c>
      <c r="B50" t="s">
        <v>27</v>
      </c>
      <c r="C50" t="s">
        <v>2474</v>
      </c>
      <c r="D50" t="s">
        <v>2475</v>
      </c>
      <c r="E50" s="605" t="s">
        <v>301</v>
      </c>
      <c r="F50" t="s">
        <v>4177</v>
      </c>
      <c r="G50" t="s">
        <v>2281</v>
      </c>
      <c r="H50" t="s">
        <v>23</v>
      </c>
      <c r="I50" t="s">
        <v>23</v>
      </c>
      <c r="J50" t="s">
        <v>4208</v>
      </c>
      <c r="K50" t="s">
        <v>2604</v>
      </c>
      <c r="L50" t="s">
        <v>2282</v>
      </c>
      <c r="M50" t="s">
        <v>2605</v>
      </c>
      <c r="N50" t="s">
        <v>2606</v>
      </c>
      <c r="O50" t="s">
        <v>302</v>
      </c>
      <c r="P50" t="s">
        <v>46</v>
      </c>
      <c r="Q50" t="s">
        <v>1962</v>
      </c>
    </row>
    <row r="51" spans="1:17">
      <c r="A51" s="600">
        <v>510548</v>
      </c>
      <c r="B51" t="s">
        <v>27</v>
      </c>
      <c r="C51" t="s">
        <v>2474</v>
      </c>
      <c r="D51" t="s">
        <v>2475</v>
      </c>
      <c r="E51" s="605" t="s">
        <v>301</v>
      </c>
      <c r="F51" t="s">
        <v>4177</v>
      </c>
      <c r="G51" t="s">
        <v>2281</v>
      </c>
      <c r="H51" t="s">
        <v>23</v>
      </c>
      <c r="I51" t="s">
        <v>23</v>
      </c>
      <c r="J51" t="s">
        <v>4208</v>
      </c>
      <c r="K51" t="s">
        <v>2604</v>
      </c>
      <c r="L51" t="s">
        <v>2282</v>
      </c>
      <c r="M51" t="s">
        <v>2605</v>
      </c>
      <c r="N51" t="s">
        <v>2606</v>
      </c>
      <c r="O51" t="s">
        <v>302</v>
      </c>
      <c r="P51" t="s">
        <v>46</v>
      </c>
      <c r="Q51" t="s">
        <v>1962</v>
      </c>
    </row>
    <row r="52" spans="1:17">
      <c r="A52" s="600">
        <v>510605</v>
      </c>
      <c r="B52" t="s">
        <v>43</v>
      </c>
      <c r="C52" t="s">
        <v>2474</v>
      </c>
      <c r="D52" t="s">
        <v>2475</v>
      </c>
      <c r="E52" s="605" t="s">
        <v>262</v>
      </c>
      <c r="F52" t="s">
        <v>4177</v>
      </c>
      <c r="G52" t="s">
        <v>2283</v>
      </c>
      <c r="H52" t="s">
        <v>2608</v>
      </c>
      <c r="I52" t="s">
        <v>23</v>
      </c>
      <c r="J52" t="s">
        <v>2609</v>
      </c>
      <c r="K52" t="s">
        <v>2610</v>
      </c>
      <c r="L52" t="s">
        <v>2284</v>
      </c>
      <c r="M52" t="s">
        <v>2611</v>
      </c>
      <c r="N52" t="s">
        <v>2612</v>
      </c>
      <c r="O52" t="s">
        <v>263</v>
      </c>
      <c r="P52" t="s">
        <v>248</v>
      </c>
      <c r="Q52" t="s">
        <v>317</v>
      </c>
    </row>
    <row r="53" spans="1:17">
      <c r="A53" s="600">
        <v>510605</v>
      </c>
      <c r="B53" t="s">
        <v>43</v>
      </c>
      <c r="C53" t="s">
        <v>2474</v>
      </c>
      <c r="D53" t="s">
        <v>2475</v>
      </c>
      <c r="E53" s="605" t="s">
        <v>262</v>
      </c>
      <c r="F53" t="s">
        <v>4177</v>
      </c>
      <c r="G53" t="s">
        <v>2283</v>
      </c>
      <c r="H53" t="s">
        <v>2608</v>
      </c>
      <c r="I53" t="s">
        <v>23</v>
      </c>
      <c r="J53" t="s">
        <v>2609</v>
      </c>
      <c r="K53" t="s">
        <v>2610</v>
      </c>
      <c r="L53" t="s">
        <v>2284</v>
      </c>
      <c r="M53" t="s">
        <v>2611</v>
      </c>
      <c r="N53" t="s">
        <v>2612</v>
      </c>
      <c r="O53" t="s">
        <v>263</v>
      </c>
      <c r="P53" t="s">
        <v>248</v>
      </c>
      <c r="Q53" t="s">
        <v>317</v>
      </c>
    </row>
    <row r="54" spans="1:17">
      <c r="A54" s="600">
        <v>510662</v>
      </c>
      <c r="B54" t="s">
        <v>75</v>
      </c>
      <c r="C54" t="s">
        <v>2474</v>
      </c>
      <c r="D54" t="s">
        <v>2475</v>
      </c>
      <c r="E54" s="605" t="s">
        <v>262</v>
      </c>
      <c r="F54" t="s">
        <v>4177</v>
      </c>
      <c r="G54" t="s">
        <v>2287</v>
      </c>
      <c r="H54" t="s">
        <v>23</v>
      </c>
      <c r="I54" t="s">
        <v>23</v>
      </c>
      <c r="J54" t="s">
        <v>2614</v>
      </c>
      <c r="K54" t="s">
        <v>2615</v>
      </c>
      <c r="L54" t="s">
        <v>2288</v>
      </c>
      <c r="M54" t="s">
        <v>2616</v>
      </c>
      <c r="N54" t="s">
        <v>2650</v>
      </c>
      <c r="O54" t="s">
        <v>263</v>
      </c>
      <c r="P54" t="s">
        <v>267</v>
      </c>
      <c r="Q54" t="s">
        <v>178</v>
      </c>
    </row>
    <row r="55" spans="1:17">
      <c r="A55" s="600">
        <v>510662</v>
      </c>
      <c r="B55" t="s">
        <v>75</v>
      </c>
      <c r="C55" t="s">
        <v>2474</v>
      </c>
      <c r="D55" t="s">
        <v>2475</v>
      </c>
      <c r="E55" s="605" t="s">
        <v>262</v>
      </c>
      <c r="F55" t="s">
        <v>4177</v>
      </c>
      <c r="G55" t="s">
        <v>2287</v>
      </c>
      <c r="H55" t="s">
        <v>23</v>
      </c>
      <c r="I55" t="s">
        <v>23</v>
      </c>
      <c r="J55" t="s">
        <v>2614</v>
      </c>
      <c r="K55" t="s">
        <v>2615</v>
      </c>
      <c r="L55" t="s">
        <v>2288</v>
      </c>
      <c r="M55" t="s">
        <v>2616</v>
      </c>
      <c r="N55" t="s">
        <v>2650</v>
      </c>
      <c r="O55" t="s">
        <v>263</v>
      </c>
      <c r="P55" t="s">
        <v>267</v>
      </c>
      <c r="Q55" t="s">
        <v>178</v>
      </c>
    </row>
    <row r="56" spans="1:17">
      <c r="A56" s="600">
        <v>510688</v>
      </c>
      <c r="B56" t="s">
        <v>32</v>
      </c>
      <c r="C56" t="s">
        <v>2474</v>
      </c>
      <c r="D56" t="s">
        <v>2475</v>
      </c>
      <c r="E56" s="605" t="s">
        <v>292</v>
      </c>
      <c r="F56" t="s">
        <v>4177</v>
      </c>
      <c r="G56" t="s">
        <v>2289</v>
      </c>
      <c r="H56" t="s">
        <v>23</v>
      </c>
      <c r="I56" t="s">
        <v>23</v>
      </c>
      <c r="J56" t="s">
        <v>2618</v>
      </c>
      <c r="K56" t="s">
        <v>2619</v>
      </c>
      <c r="L56" t="s">
        <v>2290</v>
      </c>
      <c r="M56" t="s">
        <v>2620</v>
      </c>
      <c r="N56" t="s">
        <v>2621</v>
      </c>
      <c r="O56" t="s">
        <v>293</v>
      </c>
      <c r="P56" t="s">
        <v>269</v>
      </c>
      <c r="Q56" t="s">
        <v>317</v>
      </c>
    </row>
    <row r="57" spans="1:17">
      <c r="A57" s="600">
        <v>510688</v>
      </c>
      <c r="B57" t="s">
        <v>32</v>
      </c>
      <c r="C57" t="s">
        <v>2474</v>
      </c>
      <c r="D57" t="s">
        <v>2475</v>
      </c>
      <c r="E57" s="605" t="s">
        <v>292</v>
      </c>
      <c r="F57" t="s">
        <v>4177</v>
      </c>
      <c r="G57" t="s">
        <v>2289</v>
      </c>
      <c r="H57" t="s">
        <v>23</v>
      </c>
      <c r="I57" t="s">
        <v>23</v>
      </c>
      <c r="J57" t="s">
        <v>2618</v>
      </c>
      <c r="K57" t="s">
        <v>2619</v>
      </c>
      <c r="L57" t="s">
        <v>2290</v>
      </c>
      <c r="M57" t="s">
        <v>2620</v>
      </c>
      <c r="N57" t="s">
        <v>2621</v>
      </c>
      <c r="O57" t="s">
        <v>293</v>
      </c>
      <c r="P57" t="s">
        <v>269</v>
      </c>
      <c r="Q57" t="s">
        <v>317</v>
      </c>
    </row>
    <row r="58" spans="1:17">
      <c r="A58" s="600">
        <v>610520</v>
      </c>
      <c r="B58" t="s">
        <v>49</v>
      </c>
      <c r="C58" t="s">
        <v>2474</v>
      </c>
      <c r="D58" t="s">
        <v>2475</v>
      </c>
      <c r="E58" s="605" t="s">
        <v>292</v>
      </c>
      <c r="F58" t="s">
        <v>4177</v>
      </c>
      <c r="G58" t="s">
        <v>2317</v>
      </c>
      <c r="H58" t="s">
        <v>23</v>
      </c>
      <c r="I58" t="s">
        <v>23</v>
      </c>
      <c r="J58" t="s">
        <v>2622</v>
      </c>
      <c r="K58" t="s">
        <v>2623</v>
      </c>
      <c r="L58" t="s">
        <v>2318</v>
      </c>
      <c r="M58" t="s">
        <v>2624</v>
      </c>
      <c r="N58" t="s">
        <v>2625</v>
      </c>
      <c r="O58" t="s">
        <v>293</v>
      </c>
      <c r="P58" t="s">
        <v>332</v>
      </c>
      <c r="Q58" t="s">
        <v>203</v>
      </c>
    </row>
    <row r="59" spans="1:17">
      <c r="A59" s="600">
        <v>710809</v>
      </c>
      <c r="B59" t="s">
        <v>34</v>
      </c>
      <c r="C59" t="s">
        <v>2474</v>
      </c>
      <c r="D59" t="s">
        <v>2475</v>
      </c>
      <c r="E59" s="605" t="s">
        <v>262</v>
      </c>
      <c r="F59" t="s">
        <v>4177</v>
      </c>
      <c r="G59" t="s">
        <v>2332</v>
      </c>
      <c r="H59" t="s">
        <v>2626</v>
      </c>
      <c r="I59" t="s">
        <v>23</v>
      </c>
      <c r="J59" t="s">
        <v>2627</v>
      </c>
      <c r="K59" t="s">
        <v>2628</v>
      </c>
      <c r="L59" t="s">
        <v>2333</v>
      </c>
      <c r="M59" t="s">
        <v>2629</v>
      </c>
      <c r="N59" t="s">
        <v>2630</v>
      </c>
      <c r="O59" t="s">
        <v>263</v>
      </c>
      <c r="P59" t="s">
        <v>1926</v>
      </c>
      <c r="Q59" t="s">
        <v>317</v>
      </c>
    </row>
    <row r="60" spans="1:17">
      <c r="A60" s="600">
        <v>710809</v>
      </c>
      <c r="B60" t="s">
        <v>34</v>
      </c>
      <c r="C60" t="s">
        <v>2474</v>
      </c>
      <c r="D60" t="s">
        <v>2475</v>
      </c>
      <c r="E60" s="605" t="s">
        <v>262</v>
      </c>
      <c r="F60" t="s">
        <v>4177</v>
      </c>
      <c r="G60" t="s">
        <v>2332</v>
      </c>
      <c r="H60" t="s">
        <v>2626</v>
      </c>
      <c r="I60" t="s">
        <v>23</v>
      </c>
      <c r="J60" t="s">
        <v>2627</v>
      </c>
      <c r="K60" t="s">
        <v>2628</v>
      </c>
      <c r="L60" t="s">
        <v>2333</v>
      </c>
      <c r="M60" t="s">
        <v>2629</v>
      </c>
      <c r="N60" t="s">
        <v>2630</v>
      </c>
      <c r="O60" t="s">
        <v>263</v>
      </c>
      <c r="P60" t="s">
        <v>1926</v>
      </c>
      <c r="Q60" t="s">
        <v>317</v>
      </c>
    </row>
    <row r="61" spans="1:17">
      <c r="A61" s="600">
        <v>811342</v>
      </c>
      <c r="B61" t="s">
        <v>29</v>
      </c>
      <c r="C61" t="s">
        <v>2474</v>
      </c>
      <c r="D61" t="s">
        <v>2475</v>
      </c>
      <c r="E61" s="605" t="s">
        <v>292</v>
      </c>
      <c r="F61" t="s">
        <v>4177</v>
      </c>
      <c r="G61" t="s">
        <v>2359</v>
      </c>
      <c r="H61" t="s">
        <v>23</v>
      </c>
      <c r="I61" t="s">
        <v>23</v>
      </c>
      <c r="J61" t="s">
        <v>2689</v>
      </c>
      <c r="K61" t="s">
        <v>2690</v>
      </c>
      <c r="L61" t="s">
        <v>2360</v>
      </c>
      <c r="M61" t="s">
        <v>2691</v>
      </c>
      <c r="N61" t="s">
        <v>2692</v>
      </c>
      <c r="O61" t="s">
        <v>293</v>
      </c>
      <c r="P61" t="s">
        <v>309</v>
      </c>
      <c r="Q61" t="s">
        <v>3102</v>
      </c>
    </row>
    <row r="62" spans="1:17">
      <c r="A62" s="600">
        <v>811375</v>
      </c>
      <c r="B62" t="s">
        <v>27</v>
      </c>
      <c r="C62" t="s">
        <v>2474</v>
      </c>
      <c r="D62" t="s">
        <v>2475</v>
      </c>
      <c r="E62" s="605" t="s">
        <v>262</v>
      </c>
      <c r="F62" t="s">
        <v>4177</v>
      </c>
      <c r="G62" t="s">
        <v>2361</v>
      </c>
      <c r="H62" t="s">
        <v>23</v>
      </c>
      <c r="I62" t="s">
        <v>23</v>
      </c>
      <c r="J62" t="s">
        <v>2684</v>
      </c>
      <c r="K62" t="s">
        <v>2694</v>
      </c>
      <c r="L62" t="s">
        <v>2362</v>
      </c>
      <c r="M62" t="s">
        <v>4215</v>
      </c>
      <c r="N62" t="s">
        <v>2695</v>
      </c>
      <c r="O62" t="s">
        <v>263</v>
      </c>
      <c r="P62" t="s">
        <v>242</v>
      </c>
      <c r="Q62" t="s">
        <v>317</v>
      </c>
    </row>
    <row r="63" spans="1:17">
      <c r="A63" s="600">
        <v>811375</v>
      </c>
      <c r="B63" t="s">
        <v>27</v>
      </c>
      <c r="C63" t="s">
        <v>2474</v>
      </c>
      <c r="D63" t="s">
        <v>2475</v>
      </c>
      <c r="E63" s="605" t="s">
        <v>262</v>
      </c>
      <c r="F63" t="s">
        <v>4177</v>
      </c>
      <c r="G63" t="s">
        <v>2361</v>
      </c>
      <c r="H63" t="s">
        <v>23</v>
      </c>
      <c r="I63" t="s">
        <v>23</v>
      </c>
      <c r="J63" t="s">
        <v>2684</v>
      </c>
      <c r="K63" t="s">
        <v>2694</v>
      </c>
      <c r="L63" t="s">
        <v>2362</v>
      </c>
      <c r="M63" t="s">
        <v>4215</v>
      </c>
      <c r="N63" t="s">
        <v>2695</v>
      </c>
      <c r="O63" t="s">
        <v>263</v>
      </c>
      <c r="P63" t="s">
        <v>242</v>
      </c>
      <c r="Q63" t="s">
        <v>317</v>
      </c>
    </row>
    <row r="64" spans="1:17">
      <c r="A64" s="600">
        <v>811482</v>
      </c>
      <c r="B64" t="s">
        <v>53</v>
      </c>
      <c r="C64" t="s">
        <v>2474</v>
      </c>
      <c r="D64" t="s">
        <v>2475</v>
      </c>
      <c r="E64" s="605" t="s">
        <v>262</v>
      </c>
      <c r="F64" t="s">
        <v>4177</v>
      </c>
      <c r="G64" t="s">
        <v>2367</v>
      </c>
      <c r="H64" t="s">
        <v>2631</v>
      </c>
      <c r="I64" t="s">
        <v>23</v>
      </c>
      <c r="J64" t="s">
        <v>2632</v>
      </c>
      <c r="K64" t="s">
        <v>2633</v>
      </c>
      <c r="L64" t="s">
        <v>2368</v>
      </c>
      <c r="M64" t="s">
        <v>2634</v>
      </c>
      <c r="N64" t="s">
        <v>2635</v>
      </c>
      <c r="O64" t="s">
        <v>263</v>
      </c>
      <c r="P64" t="s">
        <v>273</v>
      </c>
      <c r="Q64" t="s">
        <v>1956</v>
      </c>
    </row>
    <row r="65" spans="1:17">
      <c r="A65" s="600">
        <v>811482</v>
      </c>
      <c r="B65" t="s">
        <v>53</v>
      </c>
      <c r="C65" t="s">
        <v>2474</v>
      </c>
      <c r="D65" t="s">
        <v>2475</v>
      </c>
      <c r="E65" s="605" t="s">
        <v>262</v>
      </c>
      <c r="F65" t="s">
        <v>4177</v>
      </c>
      <c r="G65" t="s">
        <v>2367</v>
      </c>
      <c r="H65" t="s">
        <v>2631</v>
      </c>
      <c r="I65" t="s">
        <v>23</v>
      </c>
      <c r="J65" t="s">
        <v>2632</v>
      </c>
      <c r="K65" t="s">
        <v>2633</v>
      </c>
      <c r="L65" t="s">
        <v>2368</v>
      </c>
      <c r="M65" t="s">
        <v>2634</v>
      </c>
      <c r="N65" t="s">
        <v>2635</v>
      </c>
      <c r="O65" t="s">
        <v>263</v>
      </c>
      <c r="P65" t="s">
        <v>273</v>
      </c>
      <c r="Q65" t="s">
        <v>1956</v>
      </c>
    </row>
    <row r="66" spans="1:17">
      <c r="A66" s="600">
        <v>811607</v>
      </c>
      <c r="B66" t="s">
        <v>51</v>
      </c>
      <c r="C66" t="s">
        <v>2474</v>
      </c>
      <c r="D66" t="s">
        <v>2475</v>
      </c>
      <c r="E66" s="605" t="s">
        <v>292</v>
      </c>
      <c r="F66" t="s">
        <v>4177</v>
      </c>
      <c r="G66" t="s">
        <v>2377</v>
      </c>
      <c r="H66" t="s">
        <v>23</v>
      </c>
      <c r="I66" t="s">
        <v>23</v>
      </c>
      <c r="J66" t="s">
        <v>2527</v>
      </c>
      <c r="K66" t="s">
        <v>2528</v>
      </c>
      <c r="L66" t="s">
        <v>2378</v>
      </c>
      <c r="M66" t="s">
        <v>2529</v>
      </c>
      <c r="N66" t="s">
        <v>23</v>
      </c>
      <c r="O66" t="s">
        <v>293</v>
      </c>
      <c r="P66" t="s">
        <v>4357</v>
      </c>
      <c r="Q66" t="s">
        <v>3181</v>
      </c>
    </row>
    <row r="67" spans="1:17">
      <c r="A67" s="600">
        <v>811607</v>
      </c>
      <c r="B67" t="s">
        <v>51</v>
      </c>
      <c r="C67" t="s">
        <v>2474</v>
      </c>
      <c r="D67" t="s">
        <v>2475</v>
      </c>
      <c r="E67" s="605" t="s">
        <v>292</v>
      </c>
      <c r="F67" t="s">
        <v>4177</v>
      </c>
      <c r="G67" t="s">
        <v>2377</v>
      </c>
      <c r="H67" t="s">
        <v>23</v>
      </c>
      <c r="I67" t="s">
        <v>23</v>
      </c>
      <c r="J67" t="s">
        <v>2527</v>
      </c>
      <c r="K67" t="s">
        <v>2528</v>
      </c>
      <c r="L67" t="s">
        <v>2378</v>
      </c>
      <c r="M67" t="s">
        <v>2529</v>
      </c>
      <c r="N67" t="s">
        <v>23</v>
      </c>
      <c r="O67" t="s">
        <v>293</v>
      </c>
      <c r="P67" t="s">
        <v>4357</v>
      </c>
      <c r="Q67" t="s">
        <v>3181</v>
      </c>
    </row>
    <row r="68" spans="1:17">
      <c r="A68" s="600">
        <v>910474</v>
      </c>
      <c r="B68" t="s">
        <v>22</v>
      </c>
      <c r="C68" t="s">
        <v>2474</v>
      </c>
      <c r="D68" t="s">
        <v>2475</v>
      </c>
      <c r="E68" s="605" t="s">
        <v>262</v>
      </c>
      <c r="F68" t="s">
        <v>4177</v>
      </c>
      <c r="G68" t="s">
        <v>2383</v>
      </c>
      <c r="H68" t="s">
        <v>23</v>
      </c>
      <c r="I68" t="s">
        <v>23</v>
      </c>
      <c r="J68" t="s">
        <v>2701</v>
      </c>
      <c r="K68" t="s">
        <v>2702</v>
      </c>
      <c r="L68" t="s">
        <v>2384</v>
      </c>
      <c r="M68" t="s">
        <v>2703</v>
      </c>
      <c r="N68" t="s">
        <v>2704</v>
      </c>
      <c r="O68" t="s">
        <v>263</v>
      </c>
      <c r="P68" t="s">
        <v>249</v>
      </c>
      <c r="Q68" t="s">
        <v>317</v>
      </c>
    </row>
    <row r="69" spans="1:17">
      <c r="A69" s="600">
        <v>910474</v>
      </c>
      <c r="B69" t="s">
        <v>22</v>
      </c>
      <c r="C69" t="s">
        <v>2474</v>
      </c>
      <c r="D69" t="s">
        <v>2475</v>
      </c>
      <c r="E69" s="605" t="s">
        <v>262</v>
      </c>
      <c r="F69" t="s">
        <v>4177</v>
      </c>
      <c r="G69" t="s">
        <v>2383</v>
      </c>
      <c r="H69" t="s">
        <v>23</v>
      </c>
      <c r="I69" t="s">
        <v>23</v>
      </c>
      <c r="J69" t="s">
        <v>2701</v>
      </c>
      <c r="K69" t="s">
        <v>2702</v>
      </c>
      <c r="L69" t="s">
        <v>2384</v>
      </c>
      <c r="M69" t="s">
        <v>2703</v>
      </c>
      <c r="N69" t="s">
        <v>2704</v>
      </c>
      <c r="O69" t="s">
        <v>263</v>
      </c>
      <c r="P69" t="s">
        <v>249</v>
      </c>
      <c r="Q69" t="s">
        <v>317</v>
      </c>
    </row>
    <row r="70" spans="1:17">
      <c r="A70" s="600">
        <v>910573</v>
      </c>
      <c r="B70" t="s">
        <v>80</v>
      </c>
      <c r="C70" t="s">
        <v>2474</v>
      </c>
      <c r="D70" t="s">
        <v>2475</v>
      </c>
      <c r="E70" s="605" t="s">
        <v>262</v>
      </c>
      <c r="F70" t="s">
        <v>4177</v>
      </c>
      <c r="G70" t="s">
        <v>2388</v>
      </c>
      <c r="H70" t="s">
        <v>23</v>
      </c>
      <c r="I70" t="s">
        <v>23</v>
      </c>
      <c r="J70" t="s">
        <v>2530</v>
      </c>
      <c r="K70" t="s">
        <v>2636</v>
      </c>
      <c r="L70" t="s">
        <v>2389</v>
      </c>
      <c r="M70" t="s">
        <v>2637</v>
      </c>
      <c r="N70" t="s">
        <v>236</v>
      </c>
      <c r="O70" t="s">
        <v>263</v>
      </c>
      <c r="P70" t="s">
        <v>283</v>
      </c>
      <c r="Q70" t="s">
        <v>4179</v>
      </c>
    </row>
    <row r="71" spans="1:17">
      <c r="A71" s="600">
        <v>910573</v>
      </c>
      <c r="B71" t="s">
        <v>80</v>
      </c>
      <c r="C71" t="s">
        <v>2474</v>
      </c>
      <c r="D71" t="s">
        <v>2475</v>
      </c>
      <c r="E71" s="605" t="s">
        <v>262</v>
      </c>
      <c r="F71" t="s">
        <v>4177</v>
      </c>
      <c r="G71" t="s">
        <v>2388</v>
      </c>
      <c r="H71" t="s">
        <v>23</v>
      </c>
      <c r="I71" t="s">
        <v>23</v>
      </c>
      <c r="J71" t="s">
        <v>2530</v>
      </c>
      <c r="K71" t="s">
        <v>2636</v>
      </c>
      <c r="L71" t="s">
        <v>2389</v>
      </c>
      <c r="M71" t="s">
        <v>2637</v>
      </c>
      <c r="N71" t="s">
        <v>236</v>
      </c>
      <c r="O71" t="s">
        <v>263</v>
      </c>
      <c r="P71" t="s">
        <v>283</v>
      </c>
      <c r="Q71" t="s">
        <v>4179</v>
      </c>
    </row>
    <row r="72" spans="1:17">
      <c r="A72" s="600">
        <v>1010019</v>
      </c>
      <c r="B72" t="s">
        <v>57</v>
      </c>
      <c r="C72" t="s">
        <v>2474</v>
      </c>
      <c r="D72" t="s">
        <v>2475</v>
      </c>
      <c r="E72" s="605" t="s">
        <v>301</v>
      </c>
      <c r="F72" t="s">
        <v>4177</v>
      </c>
      <c r="G72" t="s">
        <v>2394</v>
      </c>
      <c r="H72" t="s">
        <v>23</v>
      </c>
      <c r="I72" t="s">
        <v>23</v>
      </c>
      <c r="J72" t="s">
        <v>2706</v>
      </c>
      <c r="K72" t="s">
        <v>2707</v>
      </c>
      <c r="L72" t="s">
        <v>2395</v>
      </c>
      <c r="M72" t="s">
        <v>2708</v>
      </c>
      <c r="N72" t="s">
        <v>2709</v>
      </c>
      <c r="O72" t="s">
        <v>302</v>
      </c>
      <c r="P72" t="s">
        <v>265</v>
      </c>
      <c r="Q72" t="s">
        <v>172</v>
      </c>
    </row>
    <row r="73" spans="1:17">
      <c r="A73" s="600">
        <v>1010027</v>
      </c>
      <c r="B73" t="s">
        <v>43</v>
      </c>
      <c r="C73" t="s">
        <v>2474</v>
      </c>
      <c r="D73" t="s">
        <v>2475</v>
      </c>
      <c r="E73" s="605" t="s">
        <v>301</v>
      </c>
      <c r="F73" t="s">
        <v>4177</v>
      </c>
      <c r="G73" t="s">
        <v>2396</v>
      </c>
      <c r="H73" t="s">
        <v>23</v>
      </c>
      <c r="I73" t="s">
        <v>23</v>
      </c>
      <c r="J73" t="s">
        <v>2706</v>
      </c>
      <c r="K73" t="s">
        <v>3103</v>
      </c>
      <c r="L73" t="s">
        <v>2397</v>
      </c>
      <c r="M73" t="s">
        <v>3104</v>
      </c>
      <c r="N73" t="s">
        <v>234</v>
      </c>
      <c r="O73" t="s">
        <v>302</v>
      </c>
      <c r="P73" t="s">
        <v>246</v>
      </c>
      <c r="Q73" t="s">
        <v>317</v>
      </c>
    </row>
    <row r="74" spans="1:17">
      <c r="A74" s="600">
        <v>1010027</v>
      </c>
      <c r="B74" t="s">
        <v>43</v>
      </c>
      <c r="C74" t="s">
        <v>2474</v>
      </c>
      <c r="D74" t="s">
        <v>2475</v>
      </c>
      <c r="E74" s="605" t="s">
        <v>301</v>
      </c>
      <c r="F74" t="s">
        <v>4177</v>
      </c>
      <c r="G74" t="s">
        <v>2396</v>
      </c>
      <c r="H74" t="s">
        <v>23</v>
      </c>
      <c r="I74" t="s">
        <v>23</v>
      </c>
      <c r="J74" t="s">
        <v>2706</v>
      </c>
      <c r="K74" t="s">
        <v>3103</v>
      </c>
      <c r="L74" t="s">
        <v>2397</v>
      </c>
      <c r="M74" t="s">
        <v>3104</v>
      </c>
      <c r="N74" t="s">
        <v>234</v>
      </c>
      <c r="O74" t="s">
        <v>302</v>
      </c>
      <c r="P74" t="s">
        <v>246</v>
      </c>
      <c r="Q74" t="s">
        <v>317</v>
      </c>
    </row>
    <row r="75" spans="1:17">
      <c r="A75" s="600">
        <v>1010092</v>
      </c>
      <c r="B75" t="s">
        <v>53</v>
      </c>
      <c r="C75" t="s">
        <v>2474</v>
      </c>
      <c r="D75" t="s">
        <v>2475</v>
      </c>
      <c r="E75" s="605" t="s">
        <v>292</v>
      </c>
      <c r="F75" t="s">
        <v>4177</v>
      </c>
      <c r="G75" t="s">
        <v>2398</v>
      </c>
      <c r="H75" t="s">
        <v>23</v>
      </c>
      <c r="I75" t="s">
        <v>23</v>
      </c>
      <c r="J75" t="s">
        <v>2753</v>
      </c>
      <c r="K75" t="s">
        <v>2754</v>
      </c>
      <c r="L75" t="s">
        <v>2399</v>
      </c>
      <c r="M75" t="s">
        <v>2755</v>
      </c>
      <c r="N75" t="s">
        <v>2756</v>
      </c>
      <c r="O75" t="s">
        <v>293</v>
      </c>
      <c r="P75" t="s">
        <v>1930</v>
      </c>
      <c r="Q75" t="s">
        <v>4200</v>
      </c>
    </row>
    <row r="76" spans="1:17">
      <c r="A76" s="600">
        <v>1010167</v>
      </c>
      <c r="B76" t="s">
        <v>47</v>
      </c>
      <c r="C76" t="s">
        <v>2474</v>
      </c>
      <c r="D76" t="s">
        <v>2475</v>
      </c>
      <c r="E76" s="605" t="s">
        <v>301</v>
      </c>
      <c r="F76" t="s">
        <v>4177</v>
      </c>
      <c r="G76" t="s">
        <v>2403</v>
      </c>
      <c r="H76" t="s">
        <v>23</v>
      </c>
      <c r="I76" t="s">
        <v>23</v>
      </c>
      <c r="J76" t="s">
        <v>2706</v>
      </c>
      <c r="K76" t="s">
        <v>3105</v>
      </c>
      <c r="L76" t="s">
        <v>2404</v>
      </c>
      <c r="M76" t="s">
        <v>3106</v>
      </c>
      <c r="N76" t="s">
        <v>35</v>
      </c>
      <c r="O76" t="s">
        <v>302</v>
      </c>
      <c r="P76" t="s">
        <v>243</v>
      </c>
      <c r="Q76" t="s">
        <v>3107</v>
      </c>
    </row>
    <row r="77" spans="1:17">
      <c r="A77" s="600">
        <v>1010167</v>
      </c>
      <c r="B77" t="s">
        <v>47</v>
      </c>
      <c r="C77" t="s">
        <v>2474</v>
      </c>
      <c r="D77" t="s">
        <v>2475</v>
      </c>
      <c r="E77" s="605" t="s">
        <v>301</v>
      </c>
      <c r="F77" t="s">
        <v>4177</v>
      </c>
      <c r="G77" t="s">
        <v>2403</v>
      </c>
      <c r="H77" t="s">
        <v>23</v>
      </c>
      <c r="I77" t="s">
        <v>23</v>
      </c>
      <c r="J77" t="s">
        <v>2706</v>
      </c>
      <c r="K77" t="s">
        <v>3105</v>
      </c>
      <c r="L77" t="s">
        <v>2404</v>
      </c>
      <c r="M77" t="s">
        <v>3106</v>
      </c>
      <c r="N77" t="s">
        <v>35</v>
      </c>
      <c r="O77" t="s">
        <v>302</v>
      </c>
      <c r="P77" t="s">
        <v>243</v>
      </c>
      <c r="Q77" t="s">
        <v>3107</v>
      </c>
    </row>
    <row r="78" spans="1:17">
      <c r="A78" s="600">
        <v>1110306</v>
      </c>
      <c r="B78" t="s">
        <v>76</v>
      </c>
      <c r="C78" t="s">
        <v>2474</v>
      </c>
      <c r="D78" t="s">
        <v>2475</v>
      </c>
      <c r="E78" s="605" t="s">
        <v>262</v>
      </c>
      <c r="F78" t="s">
        <v>4177</v>
      </c>
      <c r="G78" t="s">
        <v>2413</v>
      </c>
      <c r="H78" t="s">
        <v>2638</v>
      </c>
      <c r="I78" t="s">
        <v>23</v>
      </c>
      <c r="J78" t="s">
        <v>2639</v>
      </c>
      <c r="K78" t="s">
        <v>2640</v>
      </c>
      <c r="L78" t="s">
        <v>2414</v>
      </c>
      <c r="M78" t="s">
        <v>2641</v>
      </c>
      <c r="N78" t="s">
        <v>2642</v>
      </c>
      <c r="O78" t="s">
        <v>263</v>
      </c>
      <c r="P78" t="s">
        <v>290</v>
      </c>
      <c r="Q78" t="s">
        <v>26</v>
      </c>
    </row>
    <row r="79" spans="1:17">
      <c r="A79" s="600">
        <v>1110306</v>
      </c>
      <c r="B79" t="s">
        <v>76</v>
      </c>
      <c r="C79" t="s">
        <v>2474</v>
      </c>
      <c r="D79" t="s">
        <v>2475</v>
      </c>
      <c r="E79" s="605" t="s">
        <v>262</v>
      </c>
      <c r="F79" t="s">
        <v>4177</v>
      </c>
      <c r="G79" t="s">
        <v>2413</v>
      </c>
      <c r="H79" t="s">
        <v>2638</v>
      </c>
      <c r="I79" t="s">
        <v>23</v>
      </c>
      <c r="J79" t="s">
        <v>2639</v>
      </c>
      <c r="K79" t="s">
        <v>2640</v>
      </c>
      <c r="L79" t="s">
        <v>2414</v>
      </c>
      <c r="M79" t="s">
        <v>2641</v>
      </c>
      <c r="N79" t="s">
        <v>2642</v>
      </c>
      <c r="O79" t="s">
        <v>263</v>
      </c>
      <c r="P79" t="s">
        <v>290</v>
      </c>
      <c r="Q79" t="s">
        <v>26</v>
      </c>
    </row>
    <row r="80" spans="1:17">
      <c r="A80" s="600">
        <v>1110314</v>
      </c>
      <c r="B80" t="s">
        <v>41</v>
      </c>
      <c r="C80" t="s">
        <v>2474</v>
      </c>
      <c r="D80" t="s">
        <v>2475</v>
      </c>
      <c r="E80" s="605" t="s">
        <v>301</v>
      </c>
      <c r="F80" t="s">
        <v>4177</v>
      </c>
      <c r="G80" t="s">
        <v>2415</v>
      </c>
      <c r="H80" t="s">
        <v>23</v>
      </c>
      <c r="I80" t="s">
        <v>23</v>
      </c>
      <c r="J80" t="s">
        <v>3032</v>
      </c>
      <c r="K80" t="s">
        <v>3033</v>
      </c>
      <c r="L80" t="s">
        <v>2416</v>
      </c>
      <c r="M80" t="s">
        <v>3034</v>
      </c>
      <c r="N80" t="s">
        <v>23</v>
      </c>
      <c r="O80" t="s">
        <v>302</v>
      </c>
      <c r="P80" t="s">
        <v>228</v>
      </c>
      <c r="Q80" t="s">
        <v>331</v>
      </c>
    </row>
    <row r="81" spans="1:17">
      <c r="A81" s="600">
        <v>1210189</v>
      </c>
      <c r="B81" t="s">
        <v>53</v>
      </c>
      <c r="C81" t="s">
        <v>2474</v>
      </c>
      <c r="D81" t="s">
        <v>2475</v>
      </c>
      <c r="E81" s="605" t="s">
        <v>301</v>
      </c>
      <c r="F81" t="s">
        <v>4177</v>
      </c>
      <c r="G81" t="s">
        <v>2427</v>
      </c>
      <c r="H81" t="s">
        <v>23</v>
      </c>
      <c r="I81" t="s">
        <v>23</v>
      </c>
      <c r="J81" t="s">
        <v>3045</v>
      </c>
      <c r="K81" t="s">
        <v>3046</v>
      </c>
      <c r="L81" t="s">
        <v>2428</v>
      </c>
      <c r="M81" t="s">
        <v>3047</v>
      </c>
      <c r="N81" t="s">
        <v>60</v>
      </c>
      <c r="O81" t="s">
        <v>302</v>
      </c>
      <c r="P81" t="s">
        <v>1960</v>
      </c>
      <c r="Q81" t="s">
        <v>1962</v>
      </c>
    </row>
    <row r="82" spans="1:17">
      <c r="A82" s="600">
        <v>1210189</v>
      </c>
      <c r="B82" t="s">
        <v>53</v>
      </c>
      <c r="C82" t="s">
        <v>2474</v>
      </c>
      <c r="D82" t="s">
        <v>2475</v>
      </c>
      <c r="E82" s="605" t="s">
        <v>301</v>
      </c>
      <c r="F82" t="s">
        <v>4177</v>
      </c>
      <c r="G82" t="s">
        <v>2427</v>
      </c>
      <c r="H82" t="s">
        <v>23</v>
      </c>
      <c r="I82" t="s">
        <v>23</v>
      </c>
      <c r="J82" t="s">
        <v>3045</v>
      </c>
      <c r="K82" t="s">
        <v>3046</v>
      </c>
      <c r="L82" t="s">
        <v>2428</v>
      </c>
      <c r="M82" t="s">
        <v>3047</v>
      </c>
      <c r="N82" t="s">
        <v>60</v>
      </c>
      <c r="O82" t="s">
        <v>302</v>
      </c>
      <c r="P82" t="s">
        <v>1960</v>
      </c>
      <c r="Q82" t="s">
        <v>1962</v>
      </c>
    </row>
    <row r="83" spans="1:17">
      <c r="A83" s="600">
        <v>1210239</v>
      </c>
      <c r="B83" t="s">
        <v>77</v>
      </c>
      <c r="C83" t="s">
        <v>2474</v>
      </c>
      <c r="D83" t="s">
        <v>2475</v>
      </c>
      <c r="E83" s="605" t="s">
        <v>262</v>
      </c>
      <c r="F83" t="s">
        <v>4177</v>
      </c>
      <c r="G83" t="s">
        <v>2429</v>
      </c>
      <c r="H83" t="s">
        <v>2643</v>
      </c>
      <c r="I83" t="s">
        <v>23</v>
      </c>
      <c r="J83" t="s">
        <v>2644</v>
      </c>
      <c r="K83" t="s">
        <v>2645</v>
      </c>
      <c r="L83" t="s">
        <v>2430</v>
      </c>
      <c r="M83" t="s">
        <v>2646</v>
      </c>
      <c r="N83" t="s">
        <v>4213</v>
      </c>
      <c r="O83" t="s">
        <v>263</v>
      </c>
      <c r="P83" t="s">
        <v>1967</v>
      </c>
      <c r="Q83" t="s">
        <v>31</v>
      </c>
    </row>
    <row r="84" spans="1:17">
      <c r="A84" s="600">
        <v>1210239</v>
      </c>
      <c r="B84" t="s">
        <v>77</v>
      </c>
      <c r="C84" t="s">
        <v>2474</v>
      </c>
      <c r="D84" t="s">
        <v>2475</v>
      </c>
      <c r="E84" s="605" t="s">
        <v>262</v>
      </c>
      <c r="F84" t="s">
        <v>4177</v>
      </c>
      <c r="G84" t="s">
        <v>2429</v>
      </c>
      <c r="H84" t="s">
        <v>2643</v>
      </c>
      <c r="I84" t="s">
        <v>23</v>
      </c>
      <c r="J84" t="s">
        <v>2644</v>
      </c>
      <c r="K84" t="s">
        <v>2645</v>
      </c>
      <c r="L84" t="s">
        <v>2430</v>
      </c>
      <c r="M84" t="s">
        <v>2646</v>
      </c>
      <c r="N84" t="s">
        <v>4213</v>
      </c>
      <c r="O84" t="s">
        <v>263</v>
      </c>
      <c r="P84" t="s">
        <v>1967</v>
      </c>
      <c r="Q84" t="s">
        <v>31</v>
      </c>
    </row>
    <row r="85" spans="1:17">
      <c r="A85" s="600">
        <v>2210279</v>
      </c>
      <c r="B85" t="s">
        <v>29</v>
      </c>
      <c r="C85" t="s">
        <v>2474</v>
      </c>
      <c r="D85" t="s">
        <v>2475</v>
      </c>
      <c r="E85" s="605" t="s">
        <v>262</v>
      </c>
      <c r="F85" t="s">
        <v>4177</v>
      </c>
      <c r="G85" t="s">
        <v>2442</v>
      </c>
      <c r="H85" t="s">
        <v>2711</v>
      </c>
      <c r="I85" t="s">
        <v>23</v>
      </c>
      <c r="J85" t="s">
        <v>2712</v>
      </c>
      <c r="K85" t="s">
        <v>2713</v>
      </c>
      <c r="L85" t="s">
        <v>2443</v>
      </c>
      <c r="M85" t="s">
        <v>2714</v>
      </c>
      <c r="N85" t="s">
        <v>2715</v>
      </c>
      <c r="O85" t="s">
        <v>263</v>
      </c>
      <c r="P85" t="s">
        <v>243</v>
      </c>
      <c r="Q85" t="s">
        <v>317</v>
      </c>
    </row>
    <row r="86" spans="1:17">
      <c r="A86" s="600">
        <v>2210279</v>
      </c>
      <c r="B86" t="s">
        <v>29</v>
      </c>
      <c r="C86" t="s">
        <v>2474</v>
      </c>
      <c r="D86" t="s">
        <v>2475</v>
      </c>
      <c r="E86" s="605" t="s">
        <v>262</v>
      </c>
      <c r="F86" t="s">
        <v>4177</v>
      </c>
      <c r="G86" t="s">
        <v>2442</v>
      </c>
      <c r="H86" t="s">
        <v>2711</v>
      </c>
      <c r="I86" t="s">
        <v>23</v>
      </c>
      <c r="J86" t="s">
        <v>2712</v>
      </c>
      <c r="K86" t="s">
        <v>2713</v>
      </c>
      <c r="L86" t="s">
        <v>2443</v>
      </c>
      <c r="M86" t="s">
        <v>2714</v>
      </c>
      <c r="N86" t="s">
        <v>2715</v>
      </c>
      <c r="O86" t="s">
        <v>263</v>
      </c>
      <c r="P86" t="s">
        <v>243</v>
      </c>
      <c r="Q86" t="s">
        <v>317</v>
      </c>
    </row>
    <row r="87" spans="1:17">
      <c r="A87" s="600">
        <v>2310178</v>
      </c>
      <c r="B87" t="s">
        <v>37</v>
      </c>
      <c r="C87" t="s">
        <v>2474</v>
      </c>
      <c r="D87" t="s">
        <v>2475</v>
      </c>
      <c r="E87" s="605" t="s">
        <v>292</v>
      </c>
      <c r="F87" t="s">
        <v>4177</v>
      </c>
      <c r="G87" t="s">
        <v>2448</v>
      </c>
      <c r="H87" t="s">
        <v>23</v>
      </c>
      <c r="I87" t="s">
        <v>23</v>
      </c>
      <c r="J87" t="s">
        <v>2647</v>
      </c>
      <c r="K87" t="s">
        <v>2648</v>
      </c>
      <c r="L87" t="s">
        <v>2449</v>
      </c>
      <c r="M87" t="s">
        <v>2649</v>
      </c>
      <c r="N87" t="s">
        <v>2650</v>
      </c>
      <c r="O87" t="s">
        <v>293</v>
      </c>
      <c r="P87" t="s">
        <v>277</v>
      </c>
      <c r="Q87" t="s">
        <v>353</v>
      </c>
    </row>
    <row r="88" spans="1:17">
      <c r="A88" s="600">
        <v>2310178</v>
      </c>
      <c r="B88" t="s">
        <v>37</v>
      </c>
      <c r="C88" t="s">
        <v>2474</v>
      </c>
      <c r="D88" t="s">
        <v>2475</v>
      </c>
      <c r="E88" s="605" t="s">
        <v>292</v>
      </c>
      <c r="F88" t="s">
        <v>4177</v>
      </c>
      <c r="G88" t="s">
        <v>2448</v>
      </c>
      <c r="H88" t="s">
        <v>23</v>
      </c>
      <c r="I88" t="s">
        <v>23</v>
      </c>
      <c r="J88" t="s">
        <v>2647</v>
      </c>
      <c r="K88" t="s">
        <v>2648</v>
      </c>
      <c r="L88" t="s">
        <v>2449</v>
      </c>
      <c r="M88" t="s">
        <v>2649</v>
      </c>
      <c r="N88" t="s">
        <v>2650</v>
      </c>
      <c r="O88" t="s">
        <v>293</v>
      </c>
      <c r="P88" t="s">
        <v>277</v>
      </c>
      <c r="Q88" t="s">
        <v>353</v>
      </c>
    </row>
    <row r="89" spans="1:17">
      <c r="A89" s="600">
        <v>2611419</v>
      </c>
      <c r="B89" t="s">
        <v>49</v>
      </c>
      <c r="C89" t="s">
        <v>2474</v>
      </c>
      <c r="D89" t="s">
        <v>2475</v>
      </c>
      <c r="E89" s="605" t="s">
        <v>301</v>
      </c>
      <c r="F89" t="s">
        <v>4177</v>
      </c>
      <c r="G89" t="s">
        <v>2456</v>
      </c>
      <c r="H89" t="s">
        <v>23</v>
      </c>
      <c r="I89" t="s">
        <v>23</v>
      </c>
      <c r="J89" t="s">
        <v>3071</v>
      </c>
      <c r="K89" t="s">
        <v>3072</v>
      </c>
      <c r="L89" t="s">
        <v>2457</v>
      </c>
      <c r="M89" t="s">
        <v>3073</v>
      </c>
      <c r="N89" t="s">
        <v>23</v>
      </c>
      <c r="O89" t="s">
        <v>302</v>
      </c>
      <c r="P89" t="s">
        <v>1926</v>
      </c>
      <c r="Q89" t="s">
        <v>351</v>
      </c>
    </row>
    <row r="90" spans="1:17">
      <c r="A90" s="600">
        <v>2611419</v>
      </c>
      <c r="B90" t="s">
        <v>49</v>
      </c>
      <c r="C90" t="s">
        <v>2474</v>
      </c>
      <c r="D90" t="s">
        <v>2475</v>
      </c>
      <c r="E90" s="605" t="s">
        <v>301</v>
      </c>
      <c r="F90" t="s">
        <v>4177</v>
      </c>
      <c r="G90" t="s">
        <v>2456</v>
      </c>
      <c r="H90" t="s">
        <v>23</v>
      </c>
      <c r="I90" t="s">
        <v>23</v>
      </c>
      <c r="J90" t="s">
        <v>3071</v>
      </c>
      <c r="K90" t="s">
        <v>3072</v>
      </c>
      <c r="L90" t="s">
        <v>2457</v>
      </c>
      <c r="M90" t="s">
        <v>3073</v>
      </c>
      <c r="N90" t="s">
        <v>23</v>
      </c>
      <c r="O90" t="s">
        <v>302</v>
      </c>
      <c r="P90" t="s">
        <v>1926</v>
      </c>
      <c r="Q90" t="s">
        <v>351</v>
      </c>
    </row>
    <row r="91" spans="1:17">
      <c r="A91" s="600">
        <v>2611583</v>
      </c>
      <c r="B91" t="s">
        <v>45</v>
      </c>
      <c r="C91" t="s">
        <v>2474</v>
      </c>
      <c r="D91" t="s">
        <v>2475</v>
      </c>
      <c r="E91" s="605" t="s">
        <v>292</v>
      </c>
      <c r="F91" t="s">
        <v>4177</v>
      </c>
      <c r="G91" t="s">
        <v>2458</v>
      </c>
      <c r="H91" t="s">
        <v>23</v>
      </c>
      <c r="I91" t="s">
        <v>23</v>
      </c>
      <c r="J91" t="s">
        <v>3074</v>
      </c>
      <c r="K91" t="s">
        <v>3075</v>
      </c>
      <c r="L91" t="s">
        <v>2459</v>
      </c>
      <c r="M91" t="s">
        <v>3076</v>
      </c>
      <c r="N91" t="s">
        <v>23</v>
      </c>
      <c r="O91" t="s">
        <v>293</v>
      </c>
      <c r="P91" t="s">
        <v>350</v>
      </c>
      <c r="Q91" t="s">
        <v>81</v>
      </c>
    </row>
    <row r="92" spans="1:17">
      <c r="A92" s="600">
        <v>2810466</v>
      </c>
      <c r="B92" t="s">
        <v>34</v>
      </c>
      <c r="C92" t="s">
        <v>2474</v>
      </c>
      <c r="D92" t="s">
        <v>2475</v>
      </c>
      <c r="E92" s="605" t="s">
        <v>292</v>
      </c>
      <c r="F92" t="s">
        <v>4177</v>
      </c>
      <c r="G92" t="s">
        <v>2466</v>
      </c>
      <c r="H92" t="s">
        <v>23</v>
      </c>
      <c r="I92" t="s">
        <v>23</v>
      </c>
      <c r="J92" t="s">
        <v>2651</v>
      </c>
      <c r="K92" t="s">
        <v>2652</v>
      </c>
      <c r="L92" t="s">
        <v>2467</v>
      </c>
      <c r="M92" t="s">
        <v>2653</v>
      </c>
      <c r="N92" t="s">
        <v>2654</v>
      </c>
      <c r="O92" t="s">
        <v>293</v>
      </c>
      <c r="P92" t="s">
        <v>362</v>
      </c>
      <c r="Q92" t="s">
        <v>2846</v>
      </c>
    </row>
    <row r="93" spans="1:17">
      <c r="A93" s="600">
        <v>2810466</v>
      </c>
      <c r="B93" t="s">
        <v>34</v>
      </c>
      <c r="C93" t="s">
        <v>2474</v>
      </c>
      <c r="D93" t="s">
        <v>2475</v>
      </c>
      <c r="E93" s="605" t="s">
        <v>292</v>
      </c>
      <c r="F93" t="s">
        <v>4177</v>
      </c>
      <c r="G93" t="s">
        <v>2466</v>
      </c>
      <c r="H93" t="s">
        <v>23</v>
      </c>
      <c r="I93" t="s">
        <v>23</v>
      </c>
      <c r="J93" t="s">
        <v>2651</v>
      </c>
      <c r="K93" t="s">
        <v>2652</v>
      </c>
      <c r="L93" t="s">
        <v>2467</v>
      </c>
      <c r="M93" t="s">
        <v>2653</v>
      </c>
      <c r="N93" t="s">
        <v>2654</v>
      </c>
      <c r="O93" t="s">
        <v>293</v>
      </c>
      <c r="P93" t="s">
        <v>362</v>
      </c>
      <c r="Q93" t="s">
        <v>2846</v>
      </c>
    </row>
    <row r="94" spans="1:17">
      <c r="A94" s="600">
        <v>8010038</v>
      </c>
      <c r="B94" t="s">
        <v>39</v>
      </c>
      <c r="C94" t="s">
        <v>2474</v>
      </c>
      <c r="D94" t="s">
        <v>2475</v>
      </c>
      <c r="E94" s="605" t="s">
        <v>262</v>
      </c>
      <c r="F94" t="s">
        <v>4177</v>
      </c>
      <c r="G94" t="s">
        <v>2470</v>
      </c>
      <c r="H94" t="s">
        <v>2758</v>
      </c>
      <c r="I94" t="s">
        <v>23</v>
      </c>
      <c r="J94" t="s">
        <v>2759</v>
      </c>
      <c r="K94" t="s">
        <v>2760</v>
      </c>
      <c r="L94" t="s">
        <v>2471</v>
      </c>
      <c r="M94" t="s">
        <v>2761</v>
      </c>
      <c r="N94" t="s">
        <v>2762</v>
      </c>
      <c r="O94" t="s">
        <v>263</v>
      </c>
      <c r="P94" t="s">
        <v>303</v>
      </c>
      <c r="Q94" t="s">
        <v>317</v>
      </c>
    </row>
    <row r="95" spans="1:17">
      <c r="A95" s="600">
        <v>8010038</v>
      </c>
      <c r="B95" t="s">
        <v>39</v>
      </c>
      <c r="C95" t="s">
        <v>2474</v>
      </c>
      <c r="D95" t="s">
        <v>2475</v>
      </c>
      <c r="E95" s="605" t="s">
        <v>262</v>
      </c>
      <c r="F95" t="s">
        <v>4177</v>
      </c>
      <c r="G95" t="s">
        <v>2470</v>
      </c>
      <c r="H95" t="s">
        <v>2758</v>
      </c>
      <c r="I95" t="s">
        <v>23</v>
      </c>
      <c r="J95" t="s">
        <v>2759</v>
      </c>
      <c r="K95" t="s">
        <v>2760</v>
      </c>
      <c r="L95" t="s">
        <v>2471</v>
      </c>
      <c r="M95" t="s">
        <v>2761</v>
      </c>
      <c r="N95" t="s">
        <v>2762</v>
      </c>
      <c r="O95" t="s">
        <v>263</v>
      </c>
      <c r="P95" t="s">
        <v>303</v>
      </c>
      <c r="Q95" t="s">
        <v>317</v>
      </c>
    </row>
    <row r="96" spans="1:17">
      <c r="A96" s="600">
        <v>8010046</v>
      </c>
      <c r="B96" t="s">
        <v>59</v>
      </c>
      <c r="C96" t="s">
        <v>2474</v>
      </c>
      <c r="D96" t="s">
        <v>2475</v>
      </c>
      <c r="E96" s="605" t="s">
        <v>262</v>
      </c>
      <c r="F96" t="s">
        <v>4177</v>
      </c>
      <c r="G96" t="s">
        <v>2472</v>
      </c>
      <c r="H96" t="s">
        <v>2725</v>
      </c>
      <c r="I96" t="s">
        <v>23</v>
      </c>
      <c r="J96" t="s">
        <v>2502</v>
      </c>
      <c r="K96" t="s">
        <v>2726</v>
      </c>
      <c r="L96" t="s">
        <v>2473</v>
      </c>
      <c r="M96" t="s">
        <v>2727</v>
      </c>
      <c r="N96" t="s">
        <v>2728</v>
      </c>
      <c r="O96" t="s">
        <v>263</v>
      </c>
      <c r="P96" t="s">
        <v>278</v>
      </c>
      <c r="Q96" t="s">
        <v>156</v>
      </c>
    </row>
    <row r="97" spans="1:17">
      <c r="A97" s="600">
        <v>8010046</v>
      </c>
      <c r="B97" t="s">
        <v>59</v>
      </c>
      <c r="C97" t="s">
        <v>2474</v>
      </c>
      <c r="D97" t="s">
        <v>2475</v>
      </c>
      <c r="E97" s="605" t="s">
        <v>262</v>
      </c>
      <c r="F97" t="s">
        <v>4177</v>
      </c>
      <c r="G97" t="s">
        <v>2472</v>
      </c>
      <c r="H97" t="s">
        <v>2725</v>
      </c>
      <c r="I97" t="s">
        <v>23</v>
      </c>
      <c r="J97" t="s">
        <v>2502</v>
      </c>
      <c r="K97" t="s">
        <v>2726</v>
      </c>
      <c r="L97" t="s">
        <v>2473</v>
      </c>
      <c r="M97" t="s">
        <v>2727</v>
      </c>
      <c r="N97" t="s">
        <v>2728</v>
      </c>
      <c r="O97" t="s">
        <v>263</v>
      </c>
      <c r="P97" t="s">
        <v>278</v>
      </c>
      <c r="Q97" t="s">
        <v>156</v>
      </c>
    </row>
    <row r="98" spans="1:17">
      <c r="A98" s="600"/>
    </row>
    <row r="99" spans="1:17">
      <c r="A99" s="2"/>
    </row>
    <row r="100" spans="1:17">
      <c r="A100" s="2"/>
    </row>
    <row r="101" spans="1:17">
      <c r="A101" s="2"/>
    </row>
    <row r="102" spans="1:17">
      <c r="A102" s="2"/>
    </row>
    <row r="103" spans="1:17">
      <c r="A103" s="2"/>
    </row>
    <row r="104" spans="1:17">
      <c r="A104" s="2"/>
    </row>
    <row r="105" spans="1:17">
      <c r="A105" s="2"/>
    </row>
    <row r="106" spans="1:17">
      <c r="A106" s="2"/>
    </row>
    <row r="107" spans="1:17">
      <c r="A107" s="2"/>
    </row>
    <row r="108" spans="1:17">
      <c r="A108" s="2"/>
    </row>
    <row r="109" spans="1:17">
      <c r="A109" s="2"/>
    </row>
    <row r="110" spans="1:17">
      <c r="A110" s="2"/>
    </row>
    <row r="111" spans="1:17">
      <c r="A111" s="2"/>
    </row>
    <row r="112" spans="1:17">
      <c r="A112" s="2"/>
    </row>
    <row r="113" spans="1:1">
      <c r="A113" s="2"/>
    </row>
    <row r="114" spans="1:1">
      <c r="A114" s="2"/>
    </row>
    <row r="117" spans="1:1">
      <c r="A117" s="2"/>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E65"/>
  <sheetViews>
    <sheetView workbookViewId="0">
      <selection activeCell="A4" sqref="A4"/>
    </sheetView>
  </sheetViews>
  <sheetFormatPr defaultColWidth="8.75" defaultRowHeight="18.75"/>
  <cols>
    <col min="1" max="1" width="12.625" style="209" bestFit="1" customWidth="1"/>
    <col min="2" max="2" width="5.25" style="209" customWidth="1"/>
    <col min="3" max="3" width="59.25" style="209" bestFit="1" customWidth="1"/>
    <col min="4" max="4" width="12.5" style="209" bestFit="1" customWidth="1"/>
    <col min="5" max="5" width="73.5" style="209" bestFit="1" customWidth="1"/>
    <col min="6" max="16384" width="8.75" style="209"/>
  </cols>
  <sheetData>
    <row r="1" spans="1:5">
      <c r="A1" s="209">
        <v>110075</v>
      </c>
      <c r="B1" s="209">
        <v>1</v>
      </c>
      <c r="C1" s="209" t="s">
        <v>1986</v>
      </c>
      <c r="D1" s="209" t="s">
        <v>4367</v>
      </c>
      <c r="E1" s="209" t="s">
        <v>2551</v>
      </c>
    </row>
    <row r="2" spans="1:5">
      <c r="A2" s="209">
        <v>110307</v>
      </c>
      <c r="B2" s="209">
        <v>2</v>
      </c>
      <c r="C2" s="668" t="s">
        <v>1988</v>
      </c>
      <c r="D2" s="209" t="s">
        <v>4368</v>
      </c>
      <c r="E2" s="209" t="s">
        <v>2733</v>
      </c>
    </row>
    <row r="3" spans="1:5">
      <c r="A3" s="209">
        <v>110653</v>
      </c>
      <c r="B3" s="209">
        <v>3</v>
      </c>
      <c r="C3" s="209" t="s">
        <v>4221</v>
      </c>
      <c r="D3" s="209" t="s">
        <v>4369</v>
      </c>
      <c r="E3" s="209" t="s">
        <v>2736</v>
      </c>
    </row>
    <row r="4" spans="1:5">
      <c r="A4" s="209">
        <v>111206</v>
      </c>
      <c r="B4" s="209">
        <v>4</v>
      </c>
      <c r="C4" s="209" t="s">
        <v>1993</v>
      </c>
      <c r="D4" s="209" t="s">
        <v>4370</v>
      </c>
      <c r="E4" s="209" t="s">
        <v>2556</v>
      </c>
    </row>
    <row r="5" spans="1:5">
      <c r="A5" s="209">
        <v>111651</v>
      </c>
      <c r="B5" s="209">
        <v>5</v>
      </c>
      <c r="C5" s="209" t="s">
        <v>1995</v>
      </c>
      <c r="D5" s="209" t="s">
        <v>4371</v>
      </c>
      <c r="E5" s="209" t="s">
        <v>4372</v>
      </c>
    </row>
    <row r="6" spans="1:5">
      <c r="A6" s="209">
        <v>112147</v>
      </c>
      <c r="B6" s="209">
        <v>6</v>
      </c>
      <c r="C6" s="209" t="s">
        <v>1996</v>
      </c>
      <c r="D6" s="209" t="s">
        <v>4373</v>
      </c>
      <c r="E6" s="209" t="s">
        <v>2561</v>
      </c>
    </row>
    <row r="7" spans="1:5">
      <c r="A7" s="209">
        <v>112337</v>
      </c>
      <c r="B7" s="209">
        <v>7</v>
      </c>
      <c r="C7" s="209" t="s">
        <v>1998</v>
      </c>
      <c r="D7" s="209" t="s">
        <v>4374</v>
      </c>
      <c r="E7" s="209" t="s">
        <v>2658</v>
      </c>
    </row>
    <row r="8" spans="1:5">
      <c r="A8" s="209">
        <v>112576</v>
      </c>
      <c r="B8" s="209">
        <v>8</v>
      </c>
      <c r="C8" s="209" t="s">
        <v>2000</v>
      </c>
      <c r="D8" s="209" t="s">
        <v>4375</v>
      </c>
      <c r="E8" s="209" t="s">
        <v>2661</v>
      </c>
    </row>
    <row r="9" spans="1:5">
      <c r="A9" s="209">
        <v>112634</v>
      </c>
      <c r="B9" s="209">
        <v>9</v>
      </c>
      <c r="C9" s="209" t="s">
        <v>2002</v>
      </c>
      <c r="D9" s="209" t="s">
        <v>4376</v>
      </c>
      <c r="E9" s="209" t="s">
        <v>2740</v>
      </c>
    </row>
    <row r="10" spans="1:5">
      <c r="A10" s="209">
        <v>112683</v>
      </c>
      <c r="B10" s="209">
        <v>10</v>
      </c>
      <c r="C10" s="209" t="s">
        <v>2004</v>
      </c>
      <c r="D10" s="209" t="s">
        <v>4377</v>
      </c>
      <c r="E10" s="209" t="s">
        <v>4378</v>
      </c>
    </row>
    <row r="11" spans="1:5">
      <c r="A11" s="209">
        <v>112915</v>
      </c>
      <c r="B11" s="209">
        <v>11</v>
      </c>
      <c r="C11" s="209" t="s">
        <v>2005</v>
      </c>
      <c r="D11" s="209" t="s">
        <v>4379</v>
      </c>
      <c r="E11" s="209" t="s">
        <v>2666</v>
      </c>
    </row>
    <row r="12" spans="1:5">
      <c r="A12" s="209">
        <v>112956</v>
      </c>
      <c r="B12" s="209">
        <v>12</v>
      </c>
      <c r="C12" s="209" t="s">
        <v>2007</v>
      </c>
      <c r="D12" s="209" t="s">
        <v>4380</v>
      </c>
      <c r="E12" s="209" t="s">
        <v>4381</v>
      </c>
    </row>
    <row r="13" spans="1:5">
      <c r="A13" s="209">
        <v>114093</v>
      </c>
      <c r="B13" s="209">
        <v>13</v>
      </c>
      <c r="C13" s="209" t="s">
        <v>2037</v>
      </c>
      <c r="D13" s="209" t="s">
        <v>4382</v>
      </c>
      <c r="E13" s="209" t="s">
        <v>2540</v>
      </c>
    </row>
    <row r="14" spans="1:5">
      <c r="A14" s="209">
        <v>114424</v>
      </c>
      <c r="B14" s="209">
        <v>14</v>
      </c>
      <c r="C14" s="209" t="s">
        <v>2043</v>
      </c>
      <c r="D14" s="209" t="s">
        <v>4383</v>
      </c>
      <c r="E14" s="209" t="s">
        <v>2565</v>
      </c>
    </row>
    <row r="15" spans="1:5">
      <c r="A15" s="209">
        <v>114754</v>
      </c>
      <c r="B15" s="209">
        <v>15</v>
      </c>
      <c r="C15" s="209" t="s">
        <v>2053</v>
      </c>
      <c r="D15" s="209" t="s">
        <v>4375</v>
      </c>
      <c r="E15" s="209" t="s">
        <v>2478</v>
      </c>
    </row>
    <row r="16" spans="1:5">
      <c r="A16" s="209">
        <v>115264</v>
      </c>
      <c r="B16" s="209">
        <v>16</v>
      </c>
      <c r="C16" s="209" t="s">
        <v>2065</v>
      </c>
      <c r="D16" s="209" t="s">
        <v>4384</v>
      </c>
      <c r="E16" s="209" t="s">
        <v>4385</v>
      </c>
    </row>
    <row r="17" spans="1:5">
      <c r="A17" s="209">
        <v>115793</v>
      </c>
      <c r="B17" s="209">
        <v>17</v>
      </c>
      <c r="C17" s="209" t="s">
        <v>2084</v>
      </c>
      <c r="D17" s="209" t="s">
        <v>4386</v>
      </c>
      <c r="E17" s="209" t="s">
        <v>2721</v>
      </c>
    </row>
    <row r="18" spans="1:5">
      <c r="A18" s="209">
        <v>115892</v>
      </c>
      <c r="B18" s="209">
        <v>18</v>
      </c>
      <c r="C18" s="209" t="s">
        <v>2092</v>
      </c>
      <c r="D18" s="209" t="s">
        <v>4367</v>
      </c>
      <c r="E18" s="209" t="s">
        <v>4387</v>
      </c>
    </row>
    <row r="19" spans="1:5">
      <c r="A19" s="209">
        <v>115934</v>
      </c>
      <c r="B19" s="209">
        <v>19</v>
      </c>
      <c r="C19" s="209" t="s">
        <v>2093</v>
      </c>
      <c r="D19" s="209" t="s">
        <v>4388</v>
      </c>
      <c r="E19" s="209" t="s">
        <v>3123</v>
      </c>
    </row>
    <row r="20" spans="1:5">
      <c r="A20" s="209">
        <v>116437</v>
      </c>
      <c r="B20" s="209">
        <v>20</v>
      </c>
      <c r="C20" s="209" t="s">
        <v>2120</v>
      </c>
      <c r="D20" s="209" t="s">
        <v>4389</v>
      </c>
      <c r="E20" s="209" t="s">
        <v>2544</v>
      </c>
    </row>
    <row r="21" spans="1:5">
      <c r="A21" s="209">
        <v>210123</v>
      </c>
      <c r="B21" s="209">
        <v>21</v>
      </c>
      <c r="C21" s="209" t="s">
        <v>2171</v>
      </c>
      <c r="D21" s="209" t="s">
        <v>4390</v>
      </c>
      <c r="E21" s="209" t="s">
        <v>4391</v>
      </c>
    </row>
    <row r="22" spans="1:5">
      <c r="A22" s="209">
        <v>210586</v>
      </c>
      <c r="B22" s="209">
        <v>22</v>
      </c>
      <c r="C22" s="209" t="s">
        <v>2172</v>
      </c>
      <c r="D22" s="209" t="s">
        <v>4392</v>
      </c>
      <c r="E22" s="209" t="s">
        <v>2570</v>
      </c>
    </row>
    <row r="23" spans="1:5">
      <c r="A23" s="209">
        <v>210685</v>
      </c>
      <c r="B23" s="209">
        <v>23</v>
      </c>
      <c r="C23" s="209" t="s">
        <v>2174</v>
      </c>
      <c r="D23" s="209" t="s">
        <v>4393</v>
      </c>
      <c r="E23" s="209" t="s">
        <v>2574</v>
      </c>
    </row>
    <row r="24" spans="1:5">
      <c r="A24" s="209">
        <v>210826</v>
      </c>
      <c r="B24" s="209">
        <v>24</v>
      </c>
      <c r="C24" s="209" t="s">
        <v>2179</v>
      </c>
      <c r="D24" s="209" t="s">
        <v>4394</v>
      </c>
      <c r="E24" s="209" t="s">
        <v>2672</v>
      </c>
    </row>
    <row r="25" spans="1:5">
      <c r="A25" s="209">
        <v>210834</v>
      </c>
      <c r="B25" s="209">
        <v>25</v>
      </c>
      <c r="C25" s="209" t="s">
        <v>2181</v>
      </c>
      <c r="D25" s="209" t="s">
        <v>4395</v>
      </c>
      <c r="E25" s="209" t="s">
        <v>2578</v>
      </c>
    </row>
    <row r="26" spans="1:5">
      <c r="A26" s="209">
        <v>310196</v>
      </c>
      <c r="B26" s="209">
        <v>26</v>
      </c>
      <c r="C26" s="209" t="s">
        <v>2207</v>
      </c>
      <c r="D26" s="209" t="s">
        <v>4396</v>
      </c>
      <c r="E26" s="209" t="s">
        <v>2730</v>
      </c>
    </row>
    <row r="27" spans="1:5">
      <c r="A27" s="209">
        <v>311277</v>
      </c>
      <c r="B27" s="209">
        <v>27</v>
      </c>
      <c r="C27" s="209" t="s">
        <v>2231</v>
      </c>
      <c r="D27" s="209" t="s">
        <v>4397</v>
      </c>
      <c r="E27" s="209" t="s">
        <v>2582</v>
      </c>
    </row>
    <row r="28" spans="1:5">
      <c r="A28" s="209">
        <v>311343</v>
      </c>
      <c r="B28" s="209">
        <v>28</v>
      </c>
      <c r="C28" s="209" t="s">
        <v>2233</v>
      </c>
      <c r="D28" s="209" t="s">
        <v>4398</v>
      </c>
      <c r="E28" s="209" t="s">
        <v>2586</v>
      </c>
    </row>
    <row r="29" spans="1:5">
      <c r="A29" s="209">
        <v>311384</v>
      </c>
      <c r="B29" s="209">
        <v>29</v>
      </c>
      <c r="C29" s="209" t="s">
        <v>2239</v>
      </c>
      <c r="D29" s="209" t="s">
        <v>4399</v>
      </c>
      <c r="E29" s="209" t="s">
        <v>2592</v>
      </c>
    </row>
    <row r="30" spans="1:5">
      <c r="A30" s="209">
        <v>410061</v>
      </c>
      <c r="B30" s="209">
        <v>30</v>
      </c>
      <c r="C30" s="209" t="s">
        <v>2255</v>
      </c>
      <c r="D30" s="209" t="s">
        <v>4400</v>
      </c>
      <c r="E30" s="209" t="s">
        <v>2547</v>
      </c>
    </row>
    <row r="31" spans="1:5">
      <c r="A31" s="209">
        <v>410111</v>
      </c>
      <c r="B31" s="209">
        <v>31</v>
      </c>
      <c r="C31" s="209" t="s">
        <v>2257</v>
      </c>
      <c r="D31" s="209" t="s">
        <v>4401</v>
      </c>
      <c r="E31" s="209" t="s">
        <v>2515</v>
      </c>
    </row>
    <row r="32" spans="1:5">
      <c r="A32" s="209">
        <v>410194</v>
      </c>
      <c r="B32" s="209">
        <v>32</v>
      </c>
      <c r="C32" s="209" t="s">
        <v>2259</v>
      </c>
      <c r="D32" s="209" t="s">
        <v>4402</v>
      </c>
      <c r="E32" s="209" t="s">
        <v>2597</v>
      </c>
    </row>
    <row r="33" spans="1:5">
      <c r="A33" s="209">
        <v>410632</v>
      </c>
      <c r="B33" s="209">
        <v>33</v>
      </c>
      <c r="C33" s="209" t="s">
        <v>2261</v>
      </c>
      <c r="D33" s="209" t="s">
        <v>4403</v>
      </c>
      <c r="E33" s="209" t="s">
        <v>4404</v>
      </c>
    </row>
    <row r="34" spans="1:5">
      <c r="A34" s="209">
        <v>410848</v>
      </c>
      <c r="B34" s="209">
        <v>34</v>
      </c>
      <c r="C34" s="209" t="s">
        <v>2267</v>
      </c>
      <c r="D34" s="209" t="s">
        <v>4405</v>
      </c>
      <c r="E34" s="209" t="s">
        <v>4406</v>
      </c>
    </row>
    <row r="35" spans="1:5">
      <c r="A35" s="209">
        <v>411119</v>
      </c>
      <c r="B35" s="209">
        <v>35</v>
      </c>
      <c r="C35" s="209" t="s">
        <v>2273</v>
      </c>
      <c r="D35" s="209" t="s">
        <v>4407</v>
      </c>
      <c r="E35" s="209" t="s">
        <v>2601</v>
      </c>
    </row>
    <row r="36" spans="1:5">
      <c r="A36" s="209">
        <v>510407</v>
      </c>
      <c r="B36" s="209">
        <v>36</v>
      </c>
      <c r="C36" s="209" t="s">
        <v>2277</v>
      </c>
      <c r="D36" s="209" t="s">
        <v>4408</v>
      </c>
      <c r="E36" s="209" t="s">
        <v>2744</v>
      </c>
    </row>
    <row r="37" spans="1:5">
      <c r="A37" s="209">
        <v>510548</v>
      </c>
      <c r="B37" s="209">
        <v>37</v>
      </c>
      <c r="C37" s="209" t="s">
        <v>2281</v>
      </c>
      <c r="D37" s="209" t="s">
        <v>4409</v>
      </c>
      <c r="E37" s="209" t="s">
        <v>2604</v>
      </c>
    </row>
    <row r="38" spans="1:5">
      <c r="A38" s="209">
        <v>510605</v>
      </c>
      <c r="B38" s="209">
        <v>38</v>
      </c>
      <c r="C38" s="209" t="s">
        <v>2283</v>
      </c>
      <c r="D38" s="209" t="s">
        <v>4410</v>
      </c>
      <c r="E38" s="209" t="s">
        <v>2610</v>
      </c>
    </row>
    <row r="39" spans="1:5">
      <c r="A39" s="209">
        <v>510662</v>
      </c>
      <c r="B39" s="209">
        <v>39</v>
      </c>
      <c r="C39" s="209" t="s">
        <v>2287</v>
      </c>
      <c r="D39" s="209" t="s">
        <v>4411</v>
      </c>
      <c r="E39" s="209" t="s">
        <v>2615</v>
      </c>
    </row>
    <row r="40" spans="1:5">
      <c r="A40" s="209">
        <v>510688</v>
      </c>
      <c r="B40" s="209">
        <v>40</v>
      </c>
      <c r="C40" s="209" t="s">
        <v>2289</v>
      </c>
      <c r="D40" s="209" t="s">
        <v>4412</v>
      </c>
      <c r="E40" s="209" t="s">
        <v>2619</v>
      </c>
    </row>
    <row r="41" spans="1:5">
      <c r="A41" s="209">
        <v>610520</v>
      </c>
      <c r="B41" s="209">
        <v>41</v>
      </c>
      <c r="C41" s="209" t="s">
        <v>2317</v>
      </c>
      <c r="D41" s="209" t="s">
        <v>4413</v>
      </c>
      <c r="E41" s="209" t="s">
        <v>2623</v>
      </c>
    </row>
    <row r="42" spans="1:5">
      <c r="A42" s="209">
        <v>710809</v>
      </c>
      <c r="B42" s="209">
        <v>42</v>
      </c>
      <c r="C42" s="209" t="s">
        <v>2332</v>
      </c>
      <c r="D42" s="209" t="s">
        <v>4414</v>
      </c>
      <c r="E42" s="209" t="s">
        <v>2628</v>
      </c>
    </row>
    <row r="43" spans="1:5">
      <c r="A43" s="209">
        <v>710874</v>
      </c>
      <c r="B43" s="209">
        <v>43</v>
      </c>
      <c r="C43" s="209" t="s">
        <v>2336</v>
      </c>
      <c r="D43" s="209" t="s">
        <v>4415</v>
      </c>
      <c r="E43" s="209" t="s">
        <v>4416</v>
      </c>
    </row>
    <row r="44" spans="1:5">
      <c r="A44" s="209">
        <v>810575</v>
      </c>
      <c r="B44" s="209">
        <v>44</v>
      </c>
      <c r="C44" s="209" t="s">
        <v>2344</v>
      </c>
      <c r="D44" s="209" t="s">
        <v>4417</v>
      </c>
      <c r="E44" s="209" t="s">
        <v>2681</v>
      </c>
    </row>
    <row r="45" spans="1:5">
      <c r="A45" s="209">
        <v>811102</v>
      </c>
      <c r="B45" s="209">
        <v>45</v>
      </c>
      <c r="C45" s="209" t="s">
        <v>2354</v>
      </c>
      <c r="D45" s="209" t="s">
        <v>4418</v>
      </c>
      <c r="E45" s="209" t="s">
        <v>2685</v>
      </c>
    </row>
    <row r="46" spans="1:5">
      <c r="A46" s="209">
        <v>811235</v>
      </c>
      <c r="B46" s="209">
        <v>46</v>
      </c>
      <c r="C46" s="209" t="s">
        <v>2358</v>
      </c>
      <c r="D46" s="209" t="s">
        <v>4419</v>
      </c>
      <c r="E46" s="209" t="s">
        <v>4420</v>
      </c>
    </row>
    <row r="47" spans="1:5">
      <c r="A47" s="209">
        <v>811342</v>
      </c>
      <c r="B47" s="209">
        <v>47</v>
      </c>
      <c r="C47" s="209" t="s">
        <v>2359</v>
      </c>
      <c r="D47" s="209" t="s">
        <v>4421</v>
      </c>
      <c r="E47" s="209" t="s">
        <v>2690</v>
      </c>
    </row>
    <row r="48" spans="1:5">
      <c r="A48" s="209">
        <v>811375</v>
      </c>
      <c r="B48" s="209">
        <v>48</v>
      </c>
      <c r="C48" s="209" t="s">
        <v>2361</v>
      </c>
      <c r="D48" s="209" t="s">
        <v>4418</v>
      </c>
      <c r="E48" s="209" t="s">
        <v>2694</v>
      </c>
    </row>
    <row r="49" spans="1:5">
      <c r="A49" s="209">
        <v>811482</v>
      </c>
      <c r="B49" s="209">
        <v>49</v>
      </c>
      <c r="C49" s="209" t="s">
        <v>2367</v>
      </c>
      <c r="D49" s="209" t="s">
        <v>4422</v>
      </c>
      <c r="E49" s="209" t="s">
        <v>2633</v>
      </c>
    </row>
    <row r="50" spans="1:5">
      <c r="A50" s="209">
        <v>910441</v>
      </c>
      <c r="B50" s="209">
        <v>50</v>
      </c>
      <c r="C50" s="209" t="s">
        <v>2381</v>
      </c>
      <c r="D50" s="209" t="s">
        <v>4423</v>
      </c>
      <c r="E50" s="209" t="s">
        <v>2697</v>
      </c>
    </row>
    <row r="51" spans="1:5">
      <c r="A51" s="209">
        <v>910474</v>
      </c>
      <c r="B51" s="209">
        <v>51</v>
      </c>
      <c r="C51" s="209" t="s">
        <v>2383</v>
      </c>
      <c r="D51" s="209" t="s">
        <v>4424</v>
      </c>
      <c r="E51" s="209" t="s">
        <v>2702</v>
      </c>
    </row>
    <row r="52" spans="1:5">
      <c r="A52" s="209">
        <v>910573</v>
      </c>
      <c r="B52" s="209">
        <v>52</v>
      </c>
      <c r="C52" s="209" t="s">
        <v>2388</v>
      </c>
      <c r="D52" s="209" t="s">
        <v>4423</v>
      </c>
      <c r="E52" s="209" t="s">
        <v>2636</v>
      </c>
    </row>
    <row r="53" spans="1:5">
      <c r="A53" s="209">
        <v>1010019</v>
      </c>
      <c r="B53" s="209">
        <v>53</v>
      </c>
      <c r="C53" s="209" t="s">
        <v>2394</v>
      </c>
      <c r="D53" s="209" t="s">
        <v>4425</v>
      </c>
      <c r="E53" s="209" t="s">
        <v>2707</v>
      </c>
    </row>
    <row r="54" spans="1:5">
      <c r="A54" s="209">
        <v>1010092</v>
      </c>
      <c r="B54" s="209">
        <v>54</v>
      </c>
      <c r="C54" s="209" t="s">
        <v>2398</v>
      </c>
      <c r="D54" s="209" t="s">
        <v>4426</v>
      </c>
      <c r="E54" s="209" t="s">
        <v>2754</v>
      </c>
    </row>
    <row r="55" spans="1:5">
      <c r="A55" s="209">
        <v>1110041</v>
      </c>
      <c r="B55" s="209">
        <v>55</v>
      </c>
      <c r="C55" s="209" t="s">
        <v>2407</v>
      </c>
      <c r="D55" s="209" t="s">
        <v>4427</v>
      </c>
      <c r="E55" s="209" t="s">
        <v>4428</v>
      </c>
    </row>
    <row r="56" spans="1:5">
      <c r="A56" s="209">
        <v>1110306</v>
      </c>
      <c r="B56" s="209">
        <v>56</v>
      </c>
      <c r="C56" s="209" t="s">
        <v>2413</v>
      </c>
      <c r="D56" s="209" t="s">
        <v>4429</v>
      </c>
      <c r="E56" s="209" t="s">
        <v>2640</v>
      </c>
    </row>
    <row r="57" spans="1:5">
      <c r="A57" s="209">
        <v>1210189</v>
      </c>
      <c r="B57" s="209">
        <v>57</v>
      </c>
      <c r="C57" s="209" t="s">
        <v>2427</v>
      </c>
      <c r="D57" s="209" t="s">
        <v>4430</v>
      </c>
      <c r="E57" s="209" t="s">
        <v>3046</v>
      </c>
    </row>
    <row r="58" spans="1:5">
      <c r="A58" s="209">
        <v>1210239</v>
      </c>
      <c r="B58" s="209">
        <v>58</v>
      </c>
      <c r="C58" s="209" t="s">
        <v>2429</v>
      </c>
      <c r="D58" s="209" t="s">
        <v>4431</v>
      </c>
      <c r="E58" s="209" t="s">
        <v>2645</v>
      </c>
    </row>
    <row r="59" spans="1:5">
      <c r="A59" s="209">
        <v>1310070</v>
      </c>
      <c r="B59" s="209">
        <v>59</v>
      </c>
      <c r="C59" s="209" t="s">
        <v>2431</v>
      </c>
      <c r="D59" s="209" t="s">
        <v>4432</v>
      </c>
      <c r="E59" s="209" t="s">
        <v>4433</v>
      </c>
    </row>
    <row r="60" spans="1:5">
      <c r="A60" s="209">
        <v>2210279</v>
      </c>
      <c r="B60" s="209">
        <v>60</v>
      </c>
      <c r="C60" s="209" t="s">
        <v>2442</v>
      </c>
      <c r="D60" s="209" t="s">
        <v>4434</v>
      </c>
      <c r="E60" s="209" t="s">
        <v>2713</v>
      </c>
    </row>
    <row r="61" spans="1:5">
      <c r="A61" s="209">
        <v>2310178</v>
      </c>
      <c r="B61" s="209">
        <v>61</v>
      </c>
      <c r="C61" s="209" t="s">
        <v>2448</v>
      </c>
      <c r="D61" s="209" t="s">
        <v>4435</v>
      </c>
      <c r="E61" s="209" t="s">
        <v>2648</v>
      </c>
    </row>
    <row r="62" spans="1:5">
      <c r="A62" s="209">
        <v>2810466</v>
      </c>
      <c r="B62" s="209">
        <v>62</v>
      </c>
      <c r="C62" s="209" t="s">
        <v>2466</v>
      </c>
      <c r="D62" s="209" t="s">
        <v>4436</v>
      </c>
      <c r="E62" s="209" t="s">
        <v>2652</v>
      </c>
    </row>
    <row r="63" spans="1:5">
      <c r="A63" s="209">
        <v>8010038</v>
      </c>
      <c r="B63" s="209">
        <v>63</v>
      </c>
      <c r="C63" s="209" t="s">
        <v>2470</v>
      </c>
      <c r="D63" s="209" t="s">
        <v>4437</v>
      </c>
      <c r="E63" s="209" t="s">
        <v>2760</v>
      </c>
    </row>
    <row r="64" spans="1:5">
      <c r="A64" s="209">
        <v>8010046</v>
      </c>
      <c r="B64" s="209">
        <v>64</v>
      </c>
      <c r="C64" s="209" t="s">
        <v>2472</v>
      </c>
      <c r="D64" s="209" t="s">
        <v>4438</v>
      </c>
      <c r="E64" s="209" t="s">
        <v>2726</v>
      </c>
    </row>
    <row r="65" spans="2:2">
      <c r="B65" s="209">
        <v>65</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B050"/>
  </sheetPr>
  <dimension ref="A1:Q150"/>
  <sheetViews>
    <sheetView workbookViewId="0">
      <selection activeCell="A4" sqref="A4"/>
    </sheetView>
  </sheetViews>
  <sheetFormatPr defaultRowHeight="18.75"/>
  <cols>
    <col min="2" max="2" width="5.5" customWidth="1"/>
    <col min="3" max="3" width="4.75" customWidth="1"/>
    <col min="5" max="5" width="32.375" style="605" customWidth="1"/>
    <col min="6" max="6" width="6.25" customWidth="1"/>
    <col min="7" max="7" width="33.75" bestFit="1" customWidth="1"/>
    <col min="10" max="10" width="46.375" bestFit="1" customWidth="1"/>
  </cols>
  <sheetData>
    <row r="1" spans="1:17">
      <c r="A1" s="600">
        <v>110075</v>
      </c>
      <c r="B1" t="s">
        <v>22</v>
      </c>
      <c r="C1" t="s">
        <v>2474</v>
      </c>
      <c r="D1" t="s">
        <v>2475</v>
      </c>
      <c r="E1" s="605" t="s">
        <v>358</v>
      </c>
      <c r="F1" t="s">
        <v>4177</v>
      </c>
      <c r="G1" t="s">
        <v>1986</v>
      </c>
      <c r="H1" t="s">
        <v>2550</v>
      </c>
      <c r="I1" t="s">
        <v>23</v>
      </c>
      <c r="J1" t="s">
        <v>2500</v>
      </c>
      <c r="K1" t="s">
        <v>2551</v>
      </c>
      <c r="L1" t="s">
        <v>1987</v>
      </c>
      <c r="M1" t="s">
        <v>2552</v>
      </c>
      <c r="N1" t="s">
        <v>2553</v>
      </c>
      <c r="O1" t="s">
        <v>359</v>
      </c>
      <c r="P1" t="s">
        <v>56</v>
      </c>
      <c r="Q1" t="s">
        <v>346</v>
      </c>
    </row>
    <row r="2" spans="1:17">
      <c r="A2" s="600">
        <v>110075</v>
      </c>
      <c r="B2" t="s">
        <v>22</v>
      </c>
      <c r="C2" t="s">
        <v>2474</v>
      </c>
      <c r="D2" t="s">
        <v>2475</v>
      </c>
      <c r="E2" s="605" t="s">
        <v>358</v>
      </c>
      <c r="F2" t="s">
        <v>4177</v>
      </c>
      <c r="G2" t="s">
        <v>1986</v>
      </c>
      <c r="H2" t="s">
        <v>2550</v>
      </c>
      <c r="I2" t="s">
        <v>23</v>
      </c>
      <c r="J2" t="s">
        <v>2500</v>
      </c>
      <c r="K2" t="s">
        <v>2551</v>
      </c>
      <c r="L2" t="s">
        <v>1987</v>
      </c>
      <c r="M2" t="s">
        <v>2552</v>
      </c>
      <c r="N2" t="s">
        <v>2553</v>
      </c>
      <c r="O2" t="s">
        <v>359</v>
      </c>
      <c r="P2" t="s">
        <v>56</v>
      </c>
      <c r="Q2" t="s">
        <v>346</v>
      </c>
    </row>
    <row r="3" spans="1:17">
      <c r="A3" s="600">
        <v>110307</v>
      </c>
      <c r="B3" t="s">
        <v>45</v>
      </c>
      <c r="C3" t="s">
        <v>2474</v>
      </c>
      <c r="D3" t="s">
        <v>2475</v>
      </c>
      <c r="E3" s="605" t="s">
        <v>358</v>
      </c>
      <c r="F3" t="s">
        <v>4177</v>
      </c>
      <c r="G3" t="s">
        <v>1988</v>
      </c>
      <c r="H3" t="s">
        <v>23</v>
      </c>
      <c r="I3" t="s">
        <v>23</v>
      </c>
      <c r="J3" t="s">
        <v>2732</v>
      </c>
      <c r="K3" t="s">
        <v>2733</v>
      </c>
      <c r="L3" t="s">
        <v>1989</v>
      </c>
      <c r="M3" t="s">
        <v>2734</v>
      </c>
      <c r="N3" t="s">
        <v>4220</v>
      </c>
      <c r="O3" t="s">
        <v>359</v>
      </c>
      <c r="P3" t="s">
        <v>2749</v>
      </c>
      <c r="Q3" t="s">
        <v>178</v>
      </c>
    </row>
    <row r="4" spans="1:17">
      <c r="A4" s="600">
        <v>111206</v>
      </c>
      <c r="B4" t="s">
        <v>57</v>
      </c>
      <c r="C4" t="s">
        <v>2474</v>
      </c>
      <c r="D4" t="s">
        <v>2475</v>
      </c>
      <c r="E4" s="605" t="s">
        <v>314</v>
      </c>
      <c r="F4" t="s">
        <v>4177</v>
      </c>
      <c r="G4" t="s">
        <v>1993</v>
      </c>
      <c r="H4" t="s">
        <v>2554</v>
      </c>
      <c r="I4" t="s">
        <v>23</v>
      </c>
      <c r="J4" t="s">
        <v>2555</v>
      </c>
      <c r="K4" t="s">
        <v>2556</v>
      </c>
      <c r="L4" t="s">
        <v>1994</v>
      </c>
      <c r="M4" t="s">
        <v>2557</v>
      </c>
      <c r="N4" t="s">
        <v>2558</v>
      </c>
      <c r="O4" t="s">
        <v>315</v>
      </c>
      <c r="P4" t="s">
        <v>284</v>
      </c>
      <c r="Q4" t="s">
        <v>317</v>
      </c>
    </row>
    <row r="5" spans="1:17">
      <c r="A5" s="600">
        <v>111206</v>
      </c>
      <c r="B5" t="s">
        <v>57</v>
      </c>
      <c r="C5" t="s">
        <v>2474</v>
      </c>
      <c r="D5" t="s">
        <v>2475</v>
      </c>
      <c r="E5" s="605" t="s">
        <v>314</v>
      </c>
      <c r="F5" t="s">
        <v>4177</v>
      </c>
      <c r="G5" t="s">
        <v>1993</v>
      </c>
      <c r="H5" t="s">
        <v>2554</v>
      </c>
      <c r="I5" t="s">
        <v>23</v>
      </c>
      <c r="J5" t="s">
        <v>2555</v>
      </c>
      <c r="K5" t="s">
        <v>2556</v>
      </c>
      <c r="L5" t="s">
        <v>1994</v>
      </c>
      <c r="M5" t="s">
        <v>2557</v>
      </c>
      <c r="N5" t="s">
        <v>2558</v>
      </c>
      <c r="O5" t="s">
        <v>315</v>
      </c>
      <c r="P5" t="s">
        <v>284</v>
      </c>
      <c r="Q5" t="s">
        <v>317</v>
      </c>
    </row>
    <row r="6" spans="1:17">
      <c r="A6" s="600">
        <v>112147</v>
      </c>
      <c r="B6" t="s">
        <v>82</v>
      </c>
      <c r="C6" t="s">
        <v>2474</v>
      </c>
      <c r="D6" t="s">
        <v>2475</v>
      </c>
      <c r="E6" s="605" t="s">
        <v>314</v>
      </c>
      <c r="F6" t="s">
        <v>4177</v>
      </c>
      <c r="G6" t="s">
        <v>1996</v>
      </c>
      <c r="H6" t="s">
        <v>2559</v>
      </c>
      <c r="I6" t="s">
        <v>23</v>
      </c>
      <c r="J6" t="s">
        <v>2560</v>
      </c>
      <c r="K6" t="s">
        <v>2561</v>
      </c>
      <c r="L6" t="s">
        <v>1997</v>
      </c>
      <c r="M6" t="s">
        <v>2562</v>
      </c>
      <c r="N6" t="s">
        <v>2563</v>
      </c>
      <c r="O6" t="s">
        <v>315</v>
      </c>
      <c r="P6" t="s">
        <v>270</v>
      </c>
      <c r="Q6" t="s">
        <v>3082</v>
      </c>
    </row>
    <row r="7" spans="1:17">
      <c r="A7" s="600">
        <v>112147</v>
      </c>
      <c r="B7" t="s">
        <v>82</v>
      </c>
      <c r="C7" t="s">
        <v>2474</v>
      </c>
      <c r="D7" t="s">
        <v>2475</v>
      </c>
      <c r="E7" s="605" t="s">
        <v>314</v>
      </c>
      <c r="F7" t="s">
        <v>4177</v>
      </c>
      <c r="G7" t="s">
        <v>1996</v>
      </c>
      <c r="H7" t="s">
        <v>2559</v>
      </c>
      <c r="I7" t="s">
        <v>23</v>
      </c>
      <c r="J7" t="s">
        <v>2560</v>
      </c>
      <c r="K7" t="s">
        <v>2561</v>
      </c>
      <c r="L7" t="s">
        <v>1997</v>
      </c>
      <c r="M7" t="s">
        <v>2562</v>
      </c>
      <c r="N7" t="s">
        <v>2563</v>
      </c>
      <c r="O7" t="s">
        <v>315</v>
      </c>
      <c r="P7" t="s">
        <v>270</v>
      </c>
      <c r="Q7" t="s">
        <v>3082</v>
      </c>
    </row>
    <row r="8" spans="1:17">
      <c r="A8" s="600">
        <v>112576</v>
      </c>
      <c r="B8" t="s">
        <v>88</v>
      </c>
      <c r="C8" t="s">
        <v>2474</v>
      </c>
      <c r="D8" t="s">
        <v>2475</v>
      </c>
      <c r="E8" s="605" t="s">
        <v>314</v>
      </c>
      <c r="F8" t="s">
        <v>4177</v>
      </c>
      <c r="G8" t="s">
        <v>2000</v>
      </c>
      <c r="H8" t="s">
        <v>23</v>
      </c>
      <c r="I8" t="s">
        <v>23</v>
      </c>
      <c r="J8" t="s">
        <v>2477</v>
      </c>
      <c r="K8" t="s">
        <v>2661</v>
      </c>
      <c r="L8" t="s">
        <v>2001</v>
      </c>
      <c r="M8" t="s">
        <v>2662</v>
      </c>
      <c r="N8" t="s">
        <v>2663</v>
      </c>
      <c r="O8" t="s">
        <v>315</v>
      </c>
      <c r="P8" t="s">
        <v>281</v>
      </c>
      <c r="Q8" t="s">
        <v>73</v>
      </c>
    </row>
    <row r="9" spans="1:17">
      <c r="A9" s="600">
        <v>112576</v>
      </c>
      <c r="B9" t="s">
        <v>88</v>
      </c>
      <c r="C9" t="s">
        <v>2474</v>
      </c>
      <c r="D9" t="s">
        <v>2475</v>
      </c>
      <c r="E9" s="605" t="s">
        <v>314</v>
      </c>
      <c r="F9" t="s">
        <v>4177</v>
      </c>
      <c r="G9" t="s">
        <v>2000</v>
      </c>
      <c r="H9" t="s">
        <v>23</v>
      </c>
      <c r="I9" t="s">
        <v>23</v>
      </c>
      <c r="J9" t="s">
        <v>2477</v>
      </c>
      <c r="K9" t="s">
        <v>2661</v>
      </c>
      <c r="L9" t="s">
        <v>2001</v>
      </c>
      <c r="M9" t="s">
        <v>2662</v>
      </c>
      <c r="N9" t="s">
        <v>2663</v>
      </c>
      <c r="O9" t="s">
        <v>315</v>
      </c>
      <c r="P9" t="s">
        <v>281</v>
      </c>
      <c r="Q9" t="s">
        <v>73</v>
      </c>
    </row>
    <row r="10" spans="1:17">
      <c r="A10" s="600">
        <v>112634</v>
      </c>
      <c r="B10" t="s">
        <v>22</v>
      </c>
      <c r="C10" t="s">
        <v>2474</v>
      </c>
      <c r="D10" t="s">
        <v>2475</v>
      </c>
      <c r="E10" s="605" t="s">
        <v>340</v>
      </c>
      <c r="F10" t="s">
        <v>4177</v>
      </c>
      <c r="G10" t="s">
        <v>2002</v>
      </c>
      <c r="H10" t="s">
        <v>23</v>
      </c>
      <c r="I10" t="s">
        <v>23</v>
      </c>
      <c r="J10" t="s">
        <v>2739</v>
      </c>
      <c r="K10" t="s">
        <v>2740</v>
      </c>
      <c r="L10" t="s">
        <v>2003</v>
      </c>
      <c r="M10" t="s">
        <v>2741</v>
      </c>
      <c r="N10" t="s">
        <v>2742</v>
      </c>
      <c r="O10" t="s">
        <v>341</v>
      </c>
      <c r="P10" t="s">
        <v>46</v>
      </c>
      <c r="Q10" t="s">
        <v>346</v>
      </c>
    </row>
    <row r="11" spans="1:17">
      <c r="A11" s="600">
        <v>112915</v>
      </c>
      <c r="B11" t="s">
        <v>29</v>
      </c>
      <c r="C11" t="s">
        <v>2474</v>
      </c>
      <c r="D11" t="s">
        <v>2475</v>
      </c>
      <c r="E11" s="605" t="s">
        <v>358</v>
      </c>
      <c r="F11" t="s">
        <v>4177</v>
      </c>
      <c r="G11" t="s">
        <v>2005</v>
      </c>
      <c r="H11" t="s">
        <v>23</v>
      </c>
      <c r="I11" t="s">
        <v>23</v>
      </c>
      <c r="J11" t="s">
        <v>2665</v>
      </c>
      <c r="K11" t="s">
        <v>2666</v>
      </c>
      <c r="L11" t="s">
        <v>2006</v>
      </c>
      <c r="M11" t="s">
        <v>2667</v>
      </c>
      <c r="N11" t="s">
        <v>2668</v>
      </c>
      <c r="O11" t="s">
        <v>359</v>
      </c>
      <c r="P11" t="s">
        <v>63</v>
      </c>
      <c r="Q11" t="s">
        <v>2781</v>
      </c>
    </row>
    <row r="12" spans="1:17">
      <c r="A12" s="600">
        <v>112915</v>
      </c>
      <c r="B12" t="s">
        <v>29</v>
      </c>
      <c r="C12" t="s">
        <v>2474</v>
      </c>
      <c r="D12" t="s">
        <v>2475</v>
      </c>
      <c r="E12" s="605" t="s">
        <v>358</v>
      </c>
      <c r="F12" t="s">
        <v>4177</v>
      </c>
      <c r="G12" t="s">
        <v>2005</v>
      </c>
      <c r="H12" t="s">
        <v>23</v>
      </c>
      <c r="I12" t="s">
        <v>23</v>
      </c>
      <c r="J12" t="s">
        <v>2665</v>
      </c>
      <c r="K12" t="s">
        <v>2666</v>
      </c>
      <c r="L12" t="s">
        <v>2006</v>
      </c>
      <c r="M12" t="s">
        <v>2667</v>
      </c>
      <c r="N12" t="s">
        <v>2668</v>
      </c>
      <c r="O12" t="s">
        <v>359</v>
      </c>
      <c r="P12" t="s">
        <v>63</v>
      </c>
      <c r="Q12" t="s">
        <v>2781</v>
      </c>
    </row>
    <row r="13" spans="1:17">
      <c r="A13" s="600">
        <v>113186</v>
      </c>
      <c r="B13" t="s">
        <v>32</v>
      </c>
      <c r="C13" t="s">
        <v>2474</v>
      </c>
      <c r="D13" t="s">
        <v>2475</v>
      </c>
      <c r="E13" s="605" t="s">
        <v>340</v>
      </c>
      <c r="F13" t="s">
        <v>4177</v>
      </c>
      <c r="G13" t="s">
        <v>2012</v>
      </c>
      <c r="H13" t="s">
        <v>23</v>
      </c>
      <c r="I13" t="s">
        <v>23</v>
      </c>
      <c r="J13" t="s">
        <v>3108</v>
      </c>
      <c r="K13" t="s">
        <v>3109</v>
      </c>
      <c r="L13" t="s">
        <v>2013</v>
      </c>
      <c r="M13" t="s">
        <v>3110</v>
      </c>
      <c r="N13" t="s">
        <v>35</v>
      </c>
      <c r="O13" t="s">
        <v>341</v>
      </c>
      <c r="P13" t="s">
        <v>1926</v>
      </c>
      <c r="Q13" t="s">
        <v>346</v>
      </c>
    </row>
    <row r="14" spans="1:17">
      <c r="A14" s="600">
        <v>113582</v>
      </c>
      <c r="B14" t="s">
        <v>34</v>
      </c>
      <c r="C14" t="s">
        <v>2474</v>
      </c>
      <c r="D14" t="s">
        <v>2475</v>
      </c>
      <c r="E14" s="605" t="s">
        <v>340</v>
      </c>
      <c r="F14" t="s">
        <v>4177</v>
      </c>
      <c r="G14" t="s">
        <v>2022</v>
      </c>
      <c r="H14" t="s">
        <v>23</v>
      </c>
      <c r="I14" t="s">
        <v>23</v>
      </c>
      <c r="J14" t="s">
        <v>3111</v>
      </c>
      <c r="K14" t="s">
        <v>3112</v>
      </c>
      <c r="L14" t="s">
        <v>2023</v>
      </c>
      <c r="M14" t="s">
        <v>3113</v>
      </c>
      <c r="N14" t="s">
        <v>23</v>
      </c>
      <c r="O14" t="s">
        <v>341</v>
      </c>
      <c r="P14" t="s">
        <v>244</v>
      </c>
      <c r="Q14" t="s">
        <v>348</v>
      </c>
    </row>
    <row r="15" spans="1:17">
      <c r="A15" s="600">
        <v>113764</v>
      </c>
      <c r="B15" t="s">
        <v>34</v>
      </c>
      <c r="C15" t="s">
        <v>2474</v>
      </c>
      <c r="D15" t="s">
        <v>2475</v>
      </c>
      <c r="E15" s="605" t="s">
        <v>314</v>
      </c>
      <c r="F15" t="s">
        <v>4177</v>
      </c>
      <c r="G15" t="s">
        <v>2032</v>
      </c>
      <c r="H15" t="s">
        <v>23</v>
      </c>
      <c r="I15" t="s">
        <v>23</v>
      </c>
      <c r="J15" t="s">
        <v>2843</v>
      </c>
      <c r="K15" t="s">
        <v>3114</v>
      </c>
      <c r="L15" t="s">
        <v>2033</v>
      </c>
      <c r="M15" t="s">
        <v>3115</v>
      </c>
      <c r="N15" t="s">
        <v>234</v>
      </c>
      <c r="O15" t="s">
        <v>315</v>
      </c>
      <c r="P15" t="s">
        <v>2749</v>
      </c>
      <c r="Q15" t="s">
        <v>317</v>
      </c>
    </row>
    <row r="16" spans="1:17">
      <c r="A16" s="600">
        <v>113764</v>
      </c>
      <c r="B16" t="s">
        <v>34</v>
      </c>
      <c r="C16" t="s">
        <v>2474</v>
      </c>
      <c r="D16" t="s">
        <v>2475</v>
      </c>
      <c r="E16" s="605" t="s">
        <v>314</v>
      </c>
      <c r="F16" t="s">
        <v>4177</v>
      </c>
      <c r="G16" t="s">
        <v>2032</v>
      </c>
      <c r="H16" t="s">
        <v>23</v>
      </c>
      <c r="I16" t="s">
        <v>23</v>
      </c>
      <c r="J16" t="s">
        <v>2843</v>
      </c>
      <c r="K16" t="s">
        <v>3114</v>
      </c>
      <c r="L16" t="s">
        <v>2033</v>
      </c>
      <c r="M16" t="s">
        <v>3115</v>
      </c>
      <c r="N16" t="s">
        <v>234</v>
      </c>
      <c r="O16" t="s">
        <v>315</v>
      </c>
      <c r="P16" t="s">
        <v>2749</v>
      </c>
      <c r="Q16" t="s">
        <v>317</v>
      </c>
    </row>
    <row r="17" spans="1:17">
      <c r="A17" s="600">
        <v>114093</v>
      </c>
      <c r="B17" t="s">
        <v>79</v>
      </c>
      <c r="C17" t="s">
        <v>2474</v>
      </c>
      <c r="D17" t="s">
        <v>2475</v>
      </c>
      <c r="E17" s="605" t="s">
        <v>314</v>
      </c>
      <c r="F17" t="s">
        <v>4177</v>
      </c>
      <c r="G17" t="s">
        <v>2037</v>
      </c>
      <c r="H17" t="s">
        <v>23</v>
      </c>
      <c r="I17" t="s">
        <v>23</v>
      </c>
      <c r="J17" t="s">
        <v>2539</v>
      </c>
      <c r="K17" t="s">
        <v>2540</v>
      </c>
      <c r="L17" t="s">
        <v>2038</v>
      </c>
      <c r="M17" t="s">
        <v>2541</v>
      </c>
      <c r="N17" t="s">
        <v>4201</v>
      </c>
      <c r="O17" t="s">
        <v>315</v>
      </c>
      <c r="P17" t="s">
        <v>291</v>
      </c>
      <c r="Q17" t="s">
        <v>317</v>
      </c>
    </row>
    <row r="18" spans="1:17">
      <c r="A18" s="600">
        <v>114093</v>
      </c>
      <c r="B18" t="s">
        <v>79</v>
      </c>
      <c r="C18" t="s">
        <v>2474</v>
      </c>
      <c r="D18" t="s">
        <v>2475</v>
      </c>
      <c r="E18" s="605" t="s">
        <v>314</v>
      </c>
      <c r="F18" t="s">
        <v>4177</v>
      </c>
      <c r="G18" t="s">
        <v>2037</v>
      </c>
      <c r="H18" t="s">
        <v>23</v>
      </c>
      <c r="I18" t="s">
        <v>23</v>
      </c>
      <c r="J18" t="s">
        <v>2539</v>
      </c>
      <c r="K18" t="s">
        <v>2540</v>
      </c>
      <c r="L18" t="s">
        <v>2038</v>
      </c>
      <c r="M18" t="s">
        <v>2541</v>
      </c>
      <c r="N18" t="s">
        <v>4201</v>
      </c>
      <c r="O18" t="s">
        <v>315</v>
      </c>
      <c r="P18" t="s">
        <v>291</v>
      </c>
      <c r="Q18" t="s">
        <v>317</v>
      </c>
    </row>
    <row r="19" spans="1:17">
      <c r="A19" s="600">
        <v>114374</v>
      </c>
      <c r="B19" t="s">
        <v>27</v>
      </c>
      <c r="C19" t="s">
        <v>2474</v>
      </c>
      <c r="D19" t="s">
        <v>2475</v>
      </c>
      <c r="E19" s="605" t="s">
        <v>340</v>
      </c>
      <c r="F19" t="s">
        <v>4177</v>
      </c>
      <c r="G19" t="s">
        <v>2041</v>
      </c>
      <c r="H19" t="s">
        <v>3086</v>
      </c>
      <c r="I19" t="s">
        <v>23</v>
      </c>
      <c r="J19" t="s">
        <v>3087</v>
      </c>
      <c r="K19" t="s">
        <v>3088</v>
      </c>
      <c r="L19" t="s">
        <v>2042</v>
      </c>
      <c r="M19" t="s">
        <v>3089</v>
      </c>
      <c r="N19" t="s">
        <v>23</v>
      </c>
      <c r="O19" t="s">
        <v>341</v>
      </c>
      <c r="P19" t="s">
        <v>54</v>
      </c>
      <c r="Q19" t="s">
        <v>346</v>
      </c>
    </row>
    <row r="20" spans="1:17">
      <c r="A20" s="600">
        <v>114424</v>
      </c>
      <c r="B20" t="s">
        <v>47</v>
      </c>
      <c r="C20" t="s">
        <v>2474</v>
      </c>
      <c r="D20" t="s">
        <v>2475</v>
      </c>
      <c r="E20" s="605" t="s">
        <v>314</v>
      </c>
      <c r="F20" t="s">
        <v>4177</v>
      </c>
      <c r="G20" t="s">
        <v>2043</v>
      </c>
      <c r="H20" t="s">
        <v>23</v>
      </c>
      <c r="I20" t="s">
        <v>23</v>
      </c>
      <c r="J20" t="s">
        <v>2564</v>
      </c>
      <c r="K20" t="s">
        <v>2565</v>
      </c>
      <c r="L20" t="s">
        <v>2044</v>
      </c>
      <c r="M20" t="s">
        <v>2566</v>
      </c>
      <c r="N20" t="s">
        <v>2567</v>
      </c>
      <c r="O20" t="s">
        <v>315</v>
      </c>
      <c r="P20" t="s">
        <v>244</v>
      </c>
      <c r="Q20" t="s">
        <v>317</v>
      </c>
    </row>
    <row r="21" spans="1:17">
      <c r="A21" s="600">
        <v>114424</v>
      </c>
      <c r="B21" t="s">
        <v>47</v>
      </c>
      <c r="C21" t="s">
        <v>2474</v>
      </c>
      <c r="D21" t="s">
        <v>2475</v>
      </c>
      <c r="E21" s="605" t="s">
        <v>314</v>
      </c>
      <c r="F21" t="s">
        <v>4177</v>
      </c>
      <c r="G21" t="s">
        <v>2043</v>
      </c>
      <c r="H21" t="s">
        <v>23</v>
      </c>
      <c r="I21" t="s">
        <v>23</v>
      </c>
      <c r="J21" t="s">
        <v>2564</v>
      </c>
      <c r="K21" t="s">
        <v>2565</v>
      </c>
      <c r="L21" t="s">
        <v>2044</v>
      </c>
      <c r="M21" t="s">
        <v>2566</v>
      </c>
      <c r="N21" t="s">
        <v>2567</v>
      </c>
      <c r="O21" t="s">
        <v>315</v>
      </c>
      <c r="P21" t="s">
        <v>244</v>
      </c>
      <c r="Q21" t="s">
        <v>317</v>
      </c>
    </row>
    <row r="22" spans="1:17">
      <c r="A22" s="600">
        <v>114598</v>
      </c>
      <c r="B22" t="s">
        <v>39</v>
      </c>
      <c r="C22" t="s">
        <v>2474</v>
      </c>
      <c r="D22" t="s">
        <v>2475</v>
      </c>
      <c r="E22" s="605" t="s">
        <v>358</v>
      </c>
      <c r="F22" t="s">
        <v>4177</v>
      </c>
      <c r="G22" t="s">
        <v>2045</v>
      </c>
      <c r="H22" t="s">
        <v>23</v>
      </c>
      <c r="I22" t="s">
        <v>23</v>
      </c>
      <c r="J22" t="s">
        <v>2500</v>
      </c>
      <c r="K22" t="s">
        <v>3116</v>
      </c>
      <c r="L22" t="s">
        <v>2046</v>
      </c>
      <c r="M22" t="s">
        <v>3117</v>
      </c>
      <c r="N22" t="s">
        <v>23</v>
      </c>
      <c r="O22" t="s">
        <v>359</v>
      </c>
      <c r="P22" t="s">
        <v>303</v>
      </c>
      <c r="Q22" t="s">
        <v>156</v>
      </c>
    </row>
    <row r="23" spans="1:17">
      <c r="A23" s="600">
        <v>114754</v>
      </c>
      <c r="B23" t="s">
        <v>51</v>
      </c>
      <c r="C23" t="s">
        <v>2474</v>
      </c>
      <c r="D23" t="s">
        <v>2475</v>
      </c>
      <c r="E23" s="605" t="s">
        <v>340</v>
      </c>
      <c r="F23" t="s">
        <v>4177</v>
      </c>
      <c r="G23" t="s">
        <v>2053</v>
      </c>
      <c r="H23" t="s">
        <v>23</v>
      </c>
      <c r="I23" t="s">
        <v>23</v>
      </c>
      <c r="J23" t="s">
        <v>2477</v>
      </c>
      <c r="K23" t="s">
        <v>2478</v>
      </c>
      <c r="L23" t="s">
        <v>2054</v>
      </c>
      <c r="M23" t="s">
        <v>2479</v>
      </c>
      <c r="N23" t="s">
        <v>2480</v>
      </c>
      <c r="O23" t="s">
        <v>341</v>
      </c>
      <c r="P23" t="s">
        <v>276</v>
      </c>
      <c r="Q23" t="s">
        <v>325</v>
      </c>
    </row>
    <row r="24" spans="1:17">
      <c r="A24" s="600">
        <v>114754</v>
      </c>
      <c r="B24" t="s">
        <v>51</v>
      </c>
      <c r="C24" t="s">
        <v>2474</v>
      </c>
      <c r="D24" t="s">
        <v>2475</v>
      </c>
      <c r="E24" s="605" t="s">
        <v>340</v>
      </c>
      <c r="F24" t="s">
        <v>4177</v>
      </c>
      <c r="G24" t="s">
        <v>2053</v>
      </c>
      <c r="H24" t="s">
        <v>23</v>
      </c>
      <c r="I24" t="s">
        <v>23</v>
      </c>
      <c r="J24" t="s">
        <v>2477</v>
      </c>
      <c r="K24" t="s">
        <v>2478</v>
      </c>
      <c r="L24" t="s">
        <v>2054</v>
      </c>
      <c r="M24" t="s">
        <v>2479</v>
      </c>
      <c r="N24" t="s">
        <v>2480</v>
      </c>
      <c r="O24" t="s">
        <v>341</v>
      </c>
      <c r="P24" t="s">
        <v>276</v>
      </c>
      <c r="Q24" t="s">
        <v>325</v>
      </c>
    </row>
    <row r="25" spans="1:17">
      <c r="A25" s="600">
        <v>114762</v>
      </c>
      <c r="B25" t="s">
        <v>32</v>
      </c>
      <c r="C25" t="s">
        <v>2474</v>
      </c>
      <c r="D25" t="s">
        <v>2475</v>
      </c>
      <c r="E25" s="605" t="s">
        <v>358</v>
      </c>
      <c r="F25" t="s">
        <v>4177</v>
      </c>
      <c r="G25" t="s">
        <v>2055</v>
      </c>
      <c r="H25" t="s">
        <v>23</v>
      </c>
      <c r="I25" t="s">
        <v>23</v>
      </c>
      <c r="J25" t="s">
        <v>3118</v>
      </c>
      <c r="K25" t="s">
        <v>3119</v>
      </c>
      <c r="L25" t="s">
        <v>2056</v>
      </c>
      <c r="M25" t="s">
        <v>3120</v>
      </c>
      <c r="N25" t="s">
        <v>23</v>
      </c>
      <c r="O25" t="s">
        <v>359</v>
      </c>
      <c r="P25" t="s">
        <v>1942</v>
      </c>
      <c r="Q25" t="s">
        <v>342</v>
      </c>
    </row>
    <row r="26" spans="1:17">
      <c r="A26" s="600">
        <v>115793</v>
      </c>
      <c r="B26" t="s">
        <v>87</v>
      </c>
      <c r="C26" t="s">
        <v>2474</v>
      </c>
      <c r="D26" t="s">
        <v>2475</v>
      </c>
      <c r="E26" s="605" t="s">
        <v>314</v>
      </c>
      <c r="F26" t="s">
        <v>4177</v>
      </c>
      <c r="G26" t="s">
        <v>2084</v>
      </c>
      <c r="H26" t="s">
        <v>23</v>
      </c>
      <c r="I26" t="s">
        <v>23</v>
      </c>
      <c r="J26" t="s">
        <v>2720</v>
      </c>
      <c r="K26" t="s">
        <v>2721</v>
      </c>
      <c r="L26" t="s">
        <v>2085</v>
      </c>
      <c r="M26" t="s">
        <v>2722</v>
      </c>
      <c r="N26" t="s">
        <v>2723</v>
      </c>
      <c r="O26" t="s">
        <v>315</v>
      </c>
      <c r="P26" t="s">
        <v>269</v>
      </c>
      <c r="Q26" t="s">
        <v>319</v>
      </c>
    </row>
    <row r="27" spans="1:17">
      <c r="A27" s="600">
        <v>115793</v>
      </c>
      <c r="B27" t="s">
        <v>87</v>
      </c>
      <c r="C27" t="s">
        <v>2474</v>
      </c>
      <c r="D27" t="s">
        <v>2475</v>
      </c>
      <c r="E27" s="605" t="s">
        <v>314</v>
      </c>
      <c r="F27" t="s">
        <v>4177</v>
      </c>
      <c r="G27" t="s">
        <v>2084</v>
      </c>
      <c r="H27" t="s">
        <v>23</v>
      </c>
      <c r="I27" t="s">
        <v>23</v>
      </c>
      <c r="J27" t="s">
        <v>2720</v>
      </c>
      <c r="K27" t="s">
        <v>2721</v>
      </c>
      <c r="L27" t="s">
        <v>2085</v>
      </c>
      <c r="M27" t="s">
        <v>2722</v>
      </c>
      <c r="N27" t="s">
        <v>2723</v>
      </c>
      <c r="O27" t="s">
        <v>315</v>
      </c>
      <c r="P27" t="s">
        <v>269</v>
      </c>
      <c r="Q27" t="s">
        <v>319</v>
      </c>
    </row>
    <row r="28" spans="1:17">
      <c r="A28" s="600">
        <v>115934</v>
      </c>
      <c r="B28" t="s">
        <v>22</v>
      </c>
      <c r="C28" t="s">
        <v>2474</v>
      </c>
      <c r="D28" t="s">
        <v>2475</v>
      </c>
      <c r="E28" s="605" t="s">
        <v>314</v>
      </c>
      <c r="F28" t="s">
        <v>4177</v>
      </c>
      <c r="G28" t="s">
        <v>2093</v>
      </c>
      <c r="H28" t="s">
        <v>3121</v>
      </c>
      <c r="I28" t="s">
        <v>23</v>
      </c>
      <c r="J28" t="s">
        <v>3122</v>
      </c>
      <c r="K28" t="s">
        <v>3123</v>
      </c>
      <c r="L28" t="s">
        <v>2094</v>
      </c>
      <c r="M28" t="s">
        <v>3124</v>
      </c>
      <c r="N28" t="s">
        <v>3125</v>
      </c>
      <c r="O28" t="s">
        <v>315</v>
      </c>
      <c r="P28" t="s">
        <v>40</v>
      </c>
      <c r="Q28" t="s">
        <v>333</v>
      </c>
    </row>
    <row r="29" spans="1:17">
      <c r="A29" s="600">
        <v>115934</v>
      </c>
      <c r="B29" t="s">
        <v>22</v>
      </c>
      <c r="C29" t="s">
        <v>2474</v>
      </c>
      <c r="D29" t="s">
        <v>2475</v>
      </c>
      <c r="E29" s="605" t="s">
        <v>314</v>
      </c>
      <c r="F29" t="s">
        <v>4177</v>
      </c>
      <c r="G29" t="s">
        <v>2093</v>
      </c>
      <c r="H29" t="s">
        <v>3121</v>
      </c>
      <c r="I29" t="s">
        <v>23</v>
      </c>
      <c r="J29" t="s">
        <v>3122</v>
      </c>
      <c r="K29" t="s">
        <v>3123</v>
      </c>
      <c r="L29" t="s">
        <v>2094</v>
      </c>
      <c r="M29" t="s">
        <v>3124</v>
      </c>
      <c r="N29" t="s">
        <v>3125</v>
      </c>
      <c r="O29" t="s">
        <v>315</v>
      </c>
      <c r="P29" t="s">
        <v>40</v>
      </c>
      <c r="Q29" t="s">
        <v>333</v>
      </c>
    </row>
    <row r="30" spans="1:17">
      <c r="A30" s="600">
        <v>116056</v>
      </c>
      <c r="B30" t="s">
        <v>41</v>
      </c>
      <c r="C30" t="s">
        <v>2474</v>
      </c>
      <c r="D30" t="s">
        <v>2475</v>
      </c>
      <c r="E30" s="605" t="s">
        <v>340</v>
      </c>
      <c r="F30" t="s">
        <v>4177</v>
      </c>
      <c r="G30" t="s">
        <v>2097</v>
      </c>
      <c r="H30" t="s">
        <v>23</v>
      </c>
      <c r="I30" t="s">
        <v>23</v>
      </c>
      <c r="J30" t="s">
        <v>2881</v>
      </c>
      <c r="K30" t="s">
        <v>3090</v>
      </c>
      <c r="L30" t="s">
        <v>2098</v>
      </c>
      <c r="M30" t="s">
        <v>3091</v>
      </c>
      <c r="N30" t="s">
        <v>23</v>
      </c>
      <c r="O30" t="s">
        <v>341</v>
      </c>
      <c r="P30" t="s">
        <v>289</v>
      </c>
      <c r="Q30" t="s">
        <v>2970</v>
      </c>
    </row>
    <row r="31" spans="1:17">
      <c r="A31" s="600">
        <v>116072</v>
      </c>
      <c r="B31" t="s">
        <v>43</v>
      </c>
      <c r="C31" t="s">
        <v>2474</v>
      </c>
      <c r="D31" t="s">
        <v>2475</v>
      </c>
      <c r="E31" s="605" t="s">
        <v>340</v>
      </c>
      <c r="F31" t="s">
        <v>4177</v>
      </c>
      <c r="G31" t="s">
        <v>2101</v>
      </c>
      <c r="H31" t="s">
        <v>23</v>
      </c>
      <c r="I31" t="s">
        <v>23</v>
      </c>
      <c r="J31" t="s">
        <v>2477</v>
      </c>
      <c r="K31" t="s">
        <v>3126</v>
      </c>
      <c r="L31" t="s">
        <v>2102</v>
      </c>
      <c r="M31" t="s">
        <v>3127</v>
      </c>
      <c r="N31" t="s">
        <v>23</v>
      </c>
      <c r="O31" t="s">
        <v>341</v>
      </c>
      <c r="P31" t="s">
        <v>309</v>
      </c>
      <c r="Q31" t="s">
        <v>3128</v>
      </c>
    </row>
    <row r="32" spans="1:17">
      <c r="A32" s="600">
        <v>116437</v>
      </c>
      <c r="B32" t="s">
        <v>97</v>
      </c>
      <c r="C32" t="s">
        <v>2474</v>
      </c>
      <c r="D32" t="s">
        <v>2475</v>
      </c>
      <c r="E32" s="605" t="s">
        <v>314</v>
      </c>
      <c r="F32" t="s">
        <v>4177</v>
      </c>
      <c r="G32" t="s">
        <v>2120</v>
      </c>
      <c r="H32" t="s">
        <v>2542</v>
      </c>
      <c r="I32" t="s">
        <v>23</v>
      </c>
      <c r="J32" t="s">
        <v>2543</v>
      </c>
      <c r="K32" t="s">
        <v>2544</v>
      </c>
      <c r="L32" t="s">
        <v>2121</v>
      </c>
      <c r="M32" t="s">
        <v>2545</v>
      </c>
      <c r="N32" t="s">
        <v>4202</v>
      </c>
      <c r="O32" t="s">
        <v>315</v>
      </c>
      <c r="P32" t="s">
        <v>4358</v>
      </c>
      <c r="Q32" t="s">
        <v>4184</v>
      </c>
    </row>
    <row r="33" spans="1:17">
      <c r="A33" s="600">
        <v>116437</v>
      </c>
      <c r="B33" t="s">
        <v>97</v>
      </c>
      <c r="C33" t="s">
        <v>2474</v>
      </c>
      <c r="D33" t="s">
        <v>2475</v>
      </c>
      <c r="E33" s="605" t="s">
        <v>314</v>
      </c>
      <c r="F33" t="s">
        <v>4177</v>
      </c>
      <c r="G33" t="s">
        <v>2120</v>
      </c>
      <c r="H33" t="s">
        <v>2542</v>
      </c>
      <c r="I33" t="s">
        <v>23</v>
      </c>
      <c r="J33" t="s">
        <v>2543</v>
      </c>
      <c r="K33" t="s">
        <v>2544</v>
      </c>
      <c r="L33" t="s">
        <v>2121</v>
      </c>
      <c r="M33" t="s">
        <v>2545</v>
      </c>
      <c r="N33" t="s">
        <v>4202</v>
      </c>
      <c r="O33" t="s">
        <v>315</v>
      </c>
      <c r="P33" t="s">
        <v>4358</v>
      </c>
      <c r="Q33" t="s">
        <v>4184</v>
      </c>
    </row>
    <row r="34" spans="1:17">
      <c r="A34" s="600">
        <v>116601</v>
      </c>
      <c r="B34" t="s">
        <v>59</v>
      </c>
      <c r="C34" t="s">
        <v>2474</v>
      </c>
      <c r="D34" t="s">
        <v>2475</v>
      </c>
      <c r="E34" s="605" t="s">
        <v>340</v>
      </c>
      <c r="F34" t="s">
        <v>4177</v>
      </c>
      <c r="G34" t="s">
        <v>2129</v>
      </c>
      <c r="H34" t="s">
        <v>23</v>
      </c>
      <c r="I34" t="s">
        <v>23</v>
      </c>
      <c r="J34" t="s">
        <v>2502</v>
      </c>
      <c r="K34" t="s">
        <v>2851</v>
      </c>
      <c r="L34" t="s">
        <v>2130</v>
      </c>
      <c r="M34" t="s">
        <v>2852</v>
      </c>
      <c r="N34" t="s">
        <v>23</v>
      </c>
      <c r="O34" t="s">
        <v>341</v>
      </c>
      <c r="P34" t="s">
        <v>349</v>
      </c>
      <c r="Q34" t="s">
        <v>70</v>
      </c>
    </row>
    <row r="35" spans="1:17">
      <c r="A35" s="600">
        <v>116601</v>
      </c>
      <c r="B35" t="s">
        <v>59</v>
      </c>
      <c r="C35" t="s">
        <v>2474</v>
      </c>
      <c r="D35" t="s">
        <v>2475</v>
      </c>
      <c r="E35" s="605" t="s">
        <v>340</v>
      </c>
      <c r="F35" t="s">
        <v>4177</v>
      </c>
      <c r="G35" t="s">
        <v>2129</v>
      </c>
      <c r="H35" t="s">
        <v>23</v>
      </c>
      <c r="I35" t="s">
        <v>23</v>
      </c>
      <c r="J35" t="s">
        <v>2502</v>
      </c>
      <c r="K35" t="s">
        <v>2851</v>
      </c>
      <c r="L35" t="s">
        <v>2130</v>
      </c>
      <c r="M35" t="s">
        <v>2852</v>
      </c>
      <c r="N35" t="s">
        <v>23</v>
      </c>
      <c r="O35" t="s">
        <v>341</v>
      </c>
      <c r="P35" t="s">
        <v>349</v>
      </c>
      <c r="Q35" t="s">
        <v>70</v>
      </c>
    </row>
    <row r="36" spans="1:17">
      <c r="A36" s="600">
        <v>116916</v>
      </c>
      <c r="B36" t="s">
        <v>92</v>
      </c>
      <c r="C36" t="s">
        <v>2474</v>
      </c>
      <c r="D36" t="s">
        <v>2475</v>
      </c>
      <c r="E36" s="605" t="s">
        <v>314</v>
      </c>
      <c r="F36" t="s">
        <v>4177</v>
      </c>
      <c r="G36" t="s">
        <v>2147</v>
      </c>
      <c r="H36" t="s">
        <v>23</v>
      </c>
      <c r="I36" t="s">
        <v>23</v>
      </c>
      <c r="J36" t="s">
        <v>2477</v>
      </c>
      <c r="K36" t="s">
        <v>3129</v>
      </c>
      <c r="L36" t="s">
        <v>2148</v>
      </c>
      <c r="M36" t="s">
        <v>3130</v>
      </c>
      <c r="N36" t="s">
        <v>35</v>
      </c>
      <c r="O36" t="s">
        <v>315</v>
      </c>
      <c r="P36" t="s">
        <v>2949</v>
      </c>
      <c r="Q36" t="s">
        <v>201</v>
      </c>
    </row>
    <row r="37" spans="1:17">
      <c r="A37" s="600">
        <v>116916</v>
      </c>
      <c r="B37" t="s">
        <v>92</v>
      </c>
      <c r="C37" t="s">
        <v>2474</v>
      </c>
      <c r="D37" t="s">
        <v>2475</v>
      </c>
      <c r="E37" s="605" t="s">
        <v>314</v>
      </c>
      <c r="F37" t="s">
        <v>4177</v>
      </c>
      <c r="G37" t="s">
        <v>2147</v>
      </c>
      <c r="H37" t="s">
        <v>23</v>
      </c>
      <c r="I37" t="s">
        <v>23</v>
      </c>
      <c r="J37" t="s">
        <v>2477</v>
      </c>
      <c r="K37" t="s">
        <v>3129</v>
      </c>
      <c r="L37" t="s">
        <v>2148</v>
      </c>
      <c r="M37" t="s">
        <v>3130</v>
      </c>
      <c r="N37" t="s">
        <v>35</v>
      </c>
      <c r="O37" t="s">
        <v>315</v>
      </c>
      <c r="P37" t="s">
        <v>2949</v>
      </c>
      <c r="Q37" t="s">
        <v>201</v>
      </c>
    </row>
    <row r="38" spans="1:17">
      <c r="A38" s="600">
        <v>116981</v>
      </c>
      <c r="B38" t="s">
        <v>94</v>
      </c>
      <c r="C38" t="s">
        <v>2474</v>
      </c>
      <c r="D38" t="s">
        <v>2475</v>
      </c>
      <c r="E38" s="605" t="s">
        <v>314</v>
      </c>
      <c r="F38" t="s">
        <v>4177</v>
      </c>
      <c r="G38" t="s">
        <v>2151</v>
      </c>
      <c r="H38" t="s">
        <v>23</v>
      </c>
      <c r="I38" t="s">
        <v>23</v>
      </c>
      <c r="J38" t="s">
        <v>3094</v>
      </c>
      <c r="K38" t="s">
        <v>3095</v>
      </c>
      <c r="L38" t="s">
        <v>2152</v>
      </c>
      <c r="M38" t="s">
        <v>3096</v>
      </c>
      <c r="N38" t="s">
        <v>23</v>
      </c>
      <c r="O38" t="s">
        <v>315</v>
      </c>
      <c r="P38" t="s">
        <v>354</v>
      </c>
      <c r="Q38" t="s">
        <v>164</v>
      </c>
    </row>
    <row r="39" spans="1:17">
      <c r="A39" s="600">
        <v>116981</v>
      </c>
      <c r="B39" t="s">
        <v>94</v>
      </c>
      <c r="C39" t="s">
        <v>2474</v>
      </c>
      <c r="D39" t="s">
        <v>2475</v>
      </c>
      <c r="E39" s="605" t="s">
        <v>314</v>
      </c>
      <c r="F39" t="s">
        <v>4177</v>
      </c>
      <c r="G39" t="s">
        <v>2151</v>
      </c>
      <c r="H39" t="s">
        <v>23</v>
      </c>
      <c r="I39" t="s">
        <v>23</v>
      </c>
      <c r="J39" t="s">
        <v>3094</v>
      </c>
      <c r="K39" t="s">
        <v>3095</v>
      </c>
      <c r="L39" t="s">
        <v>2152</v>
      </c>
      <c r="M39" t="s">
        <v>3096</v>
      </c>
      <c r="N39" t="s">
        <v>23</v>
      </c>
      <c r="O39" t="s">
        <v>315</v>
      </c>
      <c r="P39" t="s">
        <v>354</v>
      </c>
      <c r="Q39" t="s">
        <v>164</v>
      </c>
    </row>
    <row r="40" spans="1:17">
      <c r="A40" s="600">
        <v>210586</v>
      </c>
      <c r="B40" t="s">
        <v>29</v>
      </c>
      <c r="C40" t="s">
        <v>2474</v>
      </c>
      <c r="D40" t="s">
        <v>2475</v>
      </c>
      <c r="E40" s="605" t="s">
        <v>314</v>
      </c>
      <c r="F40" t="s">
        <v>4177</v>
      </c>
      <c r="G40" t="s">
        <v>2172</v>
      </c>
      <c r="H40" t="s">
        <v>2568</v>
      </c>
      <c r="I40" t="s">
        <v>23</v>
      </c>
      <c r="J40" t="s">
        <v>2569</v>
      </c>
      <c r="K40" t="s">
        <v>2570</v>
      </c>
      <c r="L40" t="s">
        <v>2173</v>
      </c>
      <c r="M40" t="s">
        <v>2571</v>
      </c>
      <c r="N40" t="s">
        <v>2572</v>
      </c>
      <c r="O40" t="s">
        <v>315</v>
      </c>
      <c r="P40" t="s">
        <v>227</v>
      </c>
      <c r="Q40" t="s">
        <v>333</v>
      </c>
    </row>
    <row r="41" spans="1:17">
      <c r="A41" s="600">
        <v>210586</v>
      </c>
      <c r="B41" t="s">
        <v>29</v>
      </c>
      <c r="C41" t="s">
        <v>2474</v>
      </c>
      <c r="D41" t="s">
        <v>2475</v>
      </c>
      <c r="E41" s="605" t="s">
        <v>314</v>
      </c>
      <c r="F41" t="s">
        <v>4177</v>
      </c>
      <c r="G41" t="s">
        <v>2172</v>
      </c>
      <c r="H41" t="s">
        <v>2568</v>
      </c>
      <c r="I41" t="s">
        <v>23</v>
      </c>
      <c r="J41" t="s">
        <v>2569</v>
      </c>
      <c r="K41" t="s">
        <v>2570</v>
      </c>
      <c r="L41" t="s">
        <v>2173</v>
      </c>
      <c r="M41" t="s">
        <v>2571</v>
      </c>
      <c r="N41" t="s">
        <v>2572</v>
      </c>
      <c r="O41" t="s">
        <v>315</v>
      </c>
      <c r="P41" t="s">
        <v>227</v>
      </c>
      <c r="Q41" t="s">
        <v>333</v>
      </c>
    </row>
    <row r="42" spans="1:17">
      <c r="A42" s="600">
        <v>210685</v>
      </c>
      <c r="B42" t="s">
        <v>75</v>
      </c>
      <c r="C42" t="s">
        <v>2474</v>
      </c>
      <c r="D42" t="s">
        <v>2475</v>
      </c>
      <c r="E42" s="605" t="s">
        <v>314</v>
      </c>
      <c r="F42" t="s">
        <v>4177</v>
      </c>
      <c r="G42" t="s">
        <v>2174</v>
      </c>
      <c r="H42" t="s">
        <v>23</v>
      </c>
      <c r="I42" t="s">
        <v>23</v>
      </c>
      <c r="J42" t="s">
        <v>2573</v>
      </c>
      <c r="K42" t="s">
        <v>2574</v>
      </c>
      <c r="L42" t="s">
        <v>2175</v>
      </c>
      <c r="M42" t="s">
        <v>2575</v>
      </c>
      <c r="N42" t="s">
        <v>2576</v>
      </c>
      <c r="O42" t="s">
        <v>315</v>
      </c>
      <c r="P42" t="s">
        <v>335</v>
      </c>
      <c r="Q42" t="s">
        <v>317</v>
      </c>
    </row>
    <row r="43" spans="1:17">
      <c r="A43" s="600">
        <v>210685</v>
      </c>
      <c r="B43" t="s">
        <v>75</v>
      </c>
      <c r="C43" t="s">
        <v>2474</v>
      </c>
      <c r="D43" t="s">
        <v>2475</v>
      </c>
      <c r="E43" s="605" t="s">
        <v>314</v>
      </c>
      <c r="F43" t="s">
        <v>4177</v>
      </c>
      <c r="G43" t="s">
        <v>2174</v>
      </c>
      <c r="H43" t="s">
        <v>23</v>
      </c>
      <c r="I43" t="s">
        <v>23</v>
      </c>
      <c r="J43" t="s">
        <v>2573</v>
      </c>
      <c r="K43" t="s">
        <v>2574</v>
      </c>
      <c r="L43" t="s">
        <v>2175</v>
      </c>
      <c r="M43" t="s">
        <v>2575</v>
      </c>
      <c r="N43" t="s">
        <v>2576</v>
      </c>
      <c r="O43" t="s">
        <v>315</v>
      </c>
      <c r="P43" t="s">
        <v>335</v>
      </c>
      <c r="Q43" t="s">
        <v>317</v>
      </c>
    </row>
    <row r="44" spans="1:17">
      <c r="A44" s="600">
        <v>210834</v>
      </c>
      <c r="B44" t="s">
        <v>86</v>
      </c>
      <c r="C44" t="s">
        <v>2474</v>
      </c>
      <c r="D44" t="s">
        <v>2475</v>
      </c>
      <c r="E44" s="605" t="s">
        <v>314</v>
      </c>
      <c r="F44" t="s">
        <v>4177</v>
      </c>
      <c r="G44" t="s">
        <v>2181</v>
      </c>
      <c r="H44" t="s">
        <v>23</v>
      </c>
      <c r="I44" t="s">
        <v>23</v>
      </c>
      <c r="J44" t="s">
        <v>2577</v>
      </c>
      <c r="K44" t="s">
        <v>2578</v>
      </c>
      <c r="L44" t="s">
        <v>2182</v>
      </c>
      <c r="M44" t="s">
        <v>2579</v>
      </c>
      <c r="N44" t="s">
        <v>2580</v>
      </c>
      <c r="O44" t="s">
        <v>315</v>
      </c>
      <c r="P44" t="s">
        <v>327</v>
      </c>
      <c r="Q44" t="s">
        <v>245</v>
      </c>
    </row>
    <row r="45" spans="1:17">
      <c r="A45" s="600">
        <v>210834</v>
      </c>
      <c r="B45" t="s">
        <v>86</v>
      </c>
      <c r="C45" t="s">
        <v>2474</v>
      </c>
      <c r="D45" t="s">
        <v>2475</v>
      </c>
      <c r="E45" s="605" t="s">
        <v>314</v>
      </c>
      <c r="F45" t="s">
        <v>4177</v>
      </c>
      <c r="G45" t="s">
        <v>2181</v>
      </c>
      <c r="H45" t="s">
        <v>23</v>
      </c>
      <c r="I45" t="s">
        <v>23</v>
      </c>
      <c r="J45" t="s">
        <v>2577</v>
      </c>
      <c r="K45" t="s">
        <v>2578</v>
      </c>
      <c r="L45" t="s">
        <v>2182</v>
      </c>
      <c r="M45" t="s">
        <v>2579</v>
      </c>
      <c r="N45" t="s">
        <v>2580</v>
      </c>
      <c r="O45" t="s">
        <v>315</v>
      </c>
      <c r="P45" t="s">
        <v>327</v>
      </c>
      <c r="Q45" t="s">
        <v>245</v>
      </c>
    </row>
    <row r="46" spans="1:17">
      <c r="A46" s="600">
        <v>211113</v>
      </c>
      <c r="B46" t="s">
        <v>29</v>
      </c>
      <c r="C46" t="s">
        <v>2474</v>
      </c>
      <c r="D46" t="s">
        <v>2475</v>
      </c>
      <c r="E46" s="605" t="s">
        <v>340</v>
      </c>
      <c r="F46" t="s">
        <v>4177</v>
      </c>
      <c r="G46" t="s">
        <v>2192</v>
      </c>
      <c r="H46" t="s">
        <v>23</v>
      </c>
      <c r="I46" t="s">
        <v>23</v>
      </c>
      <c r="J46" t="s">
        <v>2573</v>
      </c>
      <c r="K46" t="s">
        <v>3097</v>
      </c>
      <c r="L46" t="s">
        <v>2193</v>
      </c>
      <c r="M46" t="s">
        <v>3098</v>
      </c>
      <c r="N46" t="s">
        <v>23</v>
      </c>
      <c r="O46" t="s">
        <v>341</v>
      </c>
      <c r="P46" t="s">
        <v>36</v>
      </c>
      <c r="Q46" t="s">
        <v>346</v>
      </c>
    </row>
    <row r="47" spans="1:17">
      <c r="A47" s="600">
        <v>211113</v>
      </c>
      <c r="B47" t="s">
        <v>29</v>
      </c>
      <c r="C47" t="s">
        <v>2474</v>
      </c>
      <c r="D47" t="s">
        <v>2475</v>
      </c>
      <c r="E47" s="605" t="s">
        <v>340</v>
      </c>
      <c r="F47" t="s">
        <v>4177</v>
      </c>
      <c r="G47" t="s">
        <v>2192</v>
      </c>
      <c r="H47" t="s">
        <v>23</v>
      </c>
      <c r="I47" t="s">
        <v>23</v>
      </c>
      <c r="J47" t="s">
        <v>2573</v>
      </c>
      <c r="K47" t="s">
        <v>3097</v>
      </c>
      <c r="L47" t="s">
        <v>2193</v>
      </c>
      <c r="M47" t="s">
        <v>3098</v>
      </c>
      <c r="N47" t="s">
        <v>23</v>
      </c>
      <c r="O47" t="s">
        <v>341</v>
      </c>
      <c r="P47" t="s">
        <v>36</v>
      </c>
      <c r="Q47" t="s">
        <v>346</v>
      </c>
    </row>
    <row r="48" spans="1:17">
      <c r="A48" s="600">
        <v>211246</v>
      </c>
      <c r="B48" t="s">
        <v>27</v>
      </c>
      <c r="C48" t="s">
        <v>2474</v>
      </c>
      <c r="D48" t="s">
        <v>2475</v>
      </c>
      <c r="E48" s="605" t="s">
        <v>358</v>
      </c>
      <c r="F48" t="s">
        <v>4177</v>
      </c>
      <c r="G48" t="s">
        <v>2198</v>
      </c>
      <c r="H48" t="s">
        <v>23</v>
      </c>
      <c r="I48" t="s">
        <v>23</v>
      </c>
      <c r="J48" t="s">
        <v>3099</v>
      </c>
      <c r="K48" t="s">
        <v>3100</v>
      </c>
      <c r="L48" t="s">
        <v>2199</v>
      </c>
      <c r="M48" t="s">
        <v>3101</v>
      </c>
      <c r="N48" t="s">
        <v>23</v>
      </c>
      <c r="O48" t="s">
        <v>359</v>
      </c>
      <c r="P48" t="s">
        <v>61</v>
      </c>
      <c r="Q48" t="s">
        <v>3131</v>
      </c>
    </row>
    <row r="49" spans="1:17">
      <c r="A49" s="600">
        <v>311277</v>
      </c>
      <c r="B49" t="s">
        <v>77</v>
      </c>
      <c r="C49" t="s">
        <v>2474</v>
      </c>
      <c r="D49" t="s">
        <v>2475</v>
      </c>
      <c r="E49" s="605" t="s">
        <v>314</v>
      </c>
      <c r="F49" t="s">
        <v>4177</v>
      </c>
      <c r="G49" t="s">
        <v>2231</v>
      </c>
      <c r="H49" t="s">
        <v>23</v>
      </c>
      <c r="I49" t="s">
        <v>23</v>
      </c>
      <c r="J49" t="s">
        <v>2581</v>
      </c>
      <c r="K49" t="s">
        <v>2582</v>
      </c>
      <c r="L49" t="s">
        <v>2232</v>
      </c>
      <c r="M49" t="s">
        <v>2583</v>
      </c>
      <c r="N49" t="s">
        <v>2584</v>
      </c>
      <c r="O49" t="s">
        <v>315</v>
      </c>
      <c r="P49" t="s">
        <v>364</v>
      </c>
      <c r="Q49" t="s">
        <v>317</v>
      </c>
    </row>
    <row r="50" spans="1:17">
      <c r="A50" s="600">
        <v>311277</v>
      </c>
      <c r="B50" t="s">
        <v>77</v>
      </c>
      <c r="C50" t="s">
        <v>2474</v>
      </c>
      <c r="D50" t="s">
        <v>2475</v>
      </c>
      <c r="E50" s="605" t="s">
        <v>314</v>
      </c>
      <c r="F50" t="s">
        <v>4177</v>
      </c>
      <c r="G50" t="s">
        <v>2231</v>
      </c>
      <c r="H50" t="s">
        <v>23</v>
      </c>
      <c r="I50" t="s">
        <v>23</v>
      </c>
      <c r="J50" t="s">
        <v>2581</v>
      </c>
      <c r="K50" t="s">
        <v>2582</v>
      </c>
      <c r="L50" t="s">
        <v>2232</v>
      </c>
      <c r="M50" t="s">
        <v>2583</v>
      </c>
      <c r="N50" t="s">
        <v>2584</v>
      </c>
      <c r="O50" t="s">
        <v>315</v>
      </c>
      <c r="P50" t="s">
        <v>364</v>
      </c>
      <c r="Q50" t="s">
        <v>317</v>
      </c>
    </row>
    <row r="51" spans="1:17">
      <c r="A51" s="600">
        <v>311343</v>
      </c>
      <c r="B51" t="s">
        <v>90</v>
      </c>
      <c r="C51" t="s">
        <v>2474</v>
      </c>
      <c r="D51" t="s">
        <v>2475</v>
      </c>
      <c r="E51" s="605" t="s">
        <v>314</v>
      </c>
      <c r="F51" t="s">
        <v>4177</v>
      </c>
      <c r="G51" t="s">
        <v>2233</v>
      </c>
      <c r="H51" t="s">
        <v>23</v>
      </c>
      <c r="I51" t="s">
        <v>23</v>
      </c>
      <c r="J51" t="s">
        <v>2585</v>
      </c>
      <c r="K51" t="s">
        <v>2586</v>
      </c>
      <c r="L51" t="s">
        <v>2234</v>
      </c>
      <c r="M51" t="s">
        <v>2587</v>
      </c>
      <c r="N51" t="s">
        <v>2588</v>
      </c>
      <c r="O51" t="s">
        <v>315</v>
      </c>
      <c r="P51" t="s">
        <v>362</v>
      </c>
      <c r="Q51" t="s">
        <v>117</v>
      </c>
    </row>
    <row r="52" spans="1:17">
      <c r="A52" s="600">
        <v>311343</v>
      </c>
      <c r="B52" t="s">
        <v>90</v>
      </c>
      <c r="C52" t="s">
        <v>2474</v>
      </c>
      <c r="D52" t="s">
        <v>2475</v>
      </c>
      <c r="E52" s="605" t="s">
        <v>314</v>
      </c>
      <c r="F52" t="s">
        <v>4177</v>
      </c>
      <c r="G52" t="s">
        <v>2233</v>
      </c>
      <c r="H52" t="s">
        <v>23</v>
      </c>
      <c r="I52" t="s">
        <v>23</v>
      </c>
      <c r="J52" t="s">
        <v>2585</v>
      </c>
      <c r="K52" t="s">
        <v>2586</v>
      </c>
      <c r="L52" t="s">
        <v>2234</v>
      </c>
      <c r="M52" t="s">
        <v>2587</v>
      </c>
      <c r="N52" t="s">
        <v>2588</v>
      </c>
      <c r="O52" t="s">
        <v>315</v>
      </c>
      <c r="P52" t="s">
        <v>362</v>
      </c>
      <c r="Q52" t="s">
        <v>117</v>
      </c>
    </row>
    <row r="53" spans="1:17">
      <c r="A53" s="600">
        <v>311384</v>
      </c>
      <c r="B53" t="s">
        <v>62</v>
      </c>
      <c r="C53" t="s">
        <v>2474</v>
      </c>
      <c r="D53" t="s">
        <v>2475</v>
      </c>
      <c r="E53" s="605" t="s">
        <v>314</v>
      </c>
      <c r="F53" t="s">
        <v>4177</v>
      </c>
      <c r="G53" t="s">
        <v>2239</v>
      </c>
      <c r="H53" t="s">
        <v>2590</v>
      </c>
      <c r="I53" t="s">
        <v>23</v>
      </c>
      <c r="J53" t="s">
        <v>2591</v>
      </c>
      <c r="K53" t="s">
        <v>2592</v>
      </c>
      <c r="L53" t="s">
        <v>2240</v>
      </c>
      <c r="M53" t="s">
        <v>2593</v>
      </c>
      <c r="N53" t="s">
        <v>2594</v>
      </c>
      <c r="O53" t="s">
        <v>315</v>
      </c>
      <c r="P53" t="s">
        <v>330</v>
      </c>
      <c r="Q53" t="s">
        <v>317</v>
      </c>
    </row>
    <row r="54" spans="1:17">
      <c r="A54" s="600">
        <v>311384</v>
      </c>
      <c r="B54" t="s">
        <v>62</v>
      </c>
      <c r="C54" t="s">
        <v>2474</v>
      </c>
      <c r="D54" t="s">
        <v>2475</v>
      </c>
      <c r="E54" s="605" t="s">
        <v>314</v>
      </c>
      <c r="F54" t="s">
        <v>4177</v>
      </c>
      <c r="G54" t="s">
        <v>2239</v>
      </c>
      <c r="H54" t="s">
        <v>2590</v>
      </c>
      <c r="I54" t="s">
        <v>23</v>
      </c>
      <c r="J54" t="s">
        <v>2591</v>
      </c>
      <c r="K54" t="s">
        <v>2592</v>
      </c>
      <c r="L54" t="s">
        <v>2240</v>
      </c>
      <c r="M54" t="s">
        <v>2593</v>
      </c>
      <c r="N54" t="s">
        <v>2594</v>
      </c>
      <c r="O54" t="s">
        <v>315</v>
      </c>
      <c r="P54" t="s">
        <v>330</v>
      </c>
      <c r="Q54" t="s">
        <v>317</v>
      </c>
    </row>
    <row r="55" spans="1:17">
      <c r="A55" s="600">
        <v>410111</v>
      </c>
      <c r="B55" t="s">
        <v>76</v>
      </c>
      <c r="C55" t="s">
        <v>2474</v>
      </c>
      <c r="D55" t="s">
        <v>2475</v>
      </c>
      <c r="E55" s="605" t="s">
        <v>314</v>
      </c>
      <c r="F55" t="s">
        <v>4177</v>
      </c>
      <c r="G55" t="s">
        <v>2257</v>
      </c>
      <c r="H55" t="s">
        <v>2513</v>
      </c>
      <c r="I55" t="s">
        <v>23</v>
      </c>
      <c r="J55" t="s">
        <v>2514</v>
      </c>
      <c r="K55" t="s">
        <v>2515</v>
      </c>
      <c r="L55" t="s">
        <v>2258</v>
      </c>
      <c r="M55" t="s">
        <v>2516</v>
      </c>
      <c r="N55" t="s">
        <v>2517</v>
      </c>
      <c r="O55" t="s">
        <v>315</v>
      </c>
      <c r="P55" t="s">
        <v>316</v>
      </c>
      <c r="Q55" t="s">
        <v>317</v>
      </c>
    </row>
    <row r="56" spans="1:17">
      <c r="A56" s="600">
        <v>410111</v>
      </c>
      <c r="B56" t="s">
        <v>76</v>
      </c>
      <c r="C56" t="s">
        <v>2474</v>
      </c>
      <c r="D56" t="s">
        <v>2475</v>
      </c>
      <c r="E56" s="605" t="s">
        <v>314</v>
      </c>
      <c r="F56" t="s">
        <v>4177</v>
      </c>
      <c r="G56" t="s">
        <v>2257</v>
      </c>
      <c r="H56" t="s">
        <v>2513</v>
      </c>
      <c r="I56" t="s">
        <v>23</v>
      </c>
      <c r="J56" t="s">
        <v>2514</v>
      </c>
      <c r="K56" t="s">
        <v>2515</v>
      </c>
      <c r="L56" t="s">
        <v>2258</v>
      </c>
      <c r="M56" t="s">
        <v>2516</v>
      </c>
      <c r="N56" t="s">
        <v>2517</v>
      </c>
      <c r="O56" t="s">
        <v>315</v>
      </c>
      <c r="P56" t="s">
        <v>316</v>
      </c>
      <c r="Q56" t="s">
        <v>317</v>
      </c>
    </row>
    <row r="57" spans="1:17">
      <c r="A57" s="600">
        <v>410194</v>
      </c>
      <c r="B57" t="s">
        <v>91</v>
      </c>
      <c r="C57" t="s">
        <v>2474</v>
      </c>
      <c r="D57" t="s">
        <v>2475</v>
      </c>
      <c r="E57" s="605" t="s">
        <v>314</v>
      </c>
      <c r="F57" t="s">
        <v>4177</v>
      </c>
      <c r="G57" t="s">
        <v>2259</v>
      </c>
      <c r="H57" t="s">
        <v>2595</v>
      </c>
      <c r="I57" t="s">
        <v>23</v>
      </c>
      <c r="J57" t="s">
        <v>2596</v>
      </c>
      <c r="K57" t="s">
        <v>2597</v>
      </c>
      <c r="L57" t="s">
        <v>2260</v>
      </c>
      <c r="M57" t="s">
        <v>2598</v>
      </c>
      <c r="N57" t="s">
        <v>2599</v>
      </c>
      <c r="O57" t="s">
        <v>315</v>
      </c>
      <c r="P57" t="s">
        <v>271</v>
      </c>
      <c r="Q57" t="s">
        <v>67</v>
      </c>
    </row>
    <row r="58" spans="1:17">
      <c r="A58" s="600">
        <v>410194</v>
      </c>
      <c r="B58" t="s">
        <v>91</v>
      </c>
      <c r="C58" t="s">
        <v>2474</v>
      </c>
      <c r="D58" t="s">
        <v>2475</v>
      </c>
      <c r="E58" s="605" t="s">
        <v>314</v>
      </c>
      <c r="F58" t="s">
        <v>4177</v>
      </c>
      <c r="G58" t="s">
        <v>2259</v>
      </c>
      <c r="H58" t="s">
        <v>2595</v>
      </c>
      <c r="I58" t="s">
        <v>23</v>
      </c>
      <c r="J58" t="s">
        <v>2596</v>
      </c>
      <c r="K58" t="s">
        <v>2597</v>
      </c>
      <c r="L58" t="s">
        <v>2260</v>
      </c>
      <c r="M58" t="s">
        <v>2598</v>
      </c>
      <c r="N58" t="s">
        <v>2599</v>
      </c>
      <c r="O58" t="s">
        <v>315</v>
      </c>
      <c r="P58" t="s">
        <v>271</v>
      </c>
      <c r="Q58" t="s">
        <v>67</v>
      </c>
    </row>
    <row r="59" spans="1:17">
      <c r="A59" s="600">
        <v>411036</v>
      </c>
      <c r="B59" t="s">
        <v>37</v>
      </c>
      <c r="C59" t="s">
        <v>2474</v>
      </c>
      <c r="D59" t="s">
        <v>2475</v>
      </c>
      <c r="E59" s="605" t="s">
        <v>358</v>
      </c>
      <c r="F59" t="s">
        <v>4177</v>
      </c>
      <c r="G59" t="s">
        <v>2271</v>
      </c>
      <c r="H59" t="s">
        <v>23</v>
      </c>
      <c r="I59" t="s">
        <v>23</v>
      </c>
      <c r="J59" t="s">
        <v>2943</v>
      </c>
      <c r="K59" t="s">
        <v>2944</v>
      </c>
      <c r="L59" t="s">
        <v>2272</v>
      </c>
      <c r="M59" t="s">
        <v>2945</v>
      </c>
      <c r="N59" t="s">
        <v>23</v>
      </c>
      <c r="O59" t="s">
        <v>359</v>
      </c>
      <c r="P59" t="s">
        <v>2607</v>
      </c>
      <c r="Q59" t="s">
        <v>105</v>
      </c>
    </row>
    <row r="60" spans="1:17">
      <c r="A60" s="600">
        <v>411036</v>
      </c>
      <c r="B60" t="s">
        <v>37</v>
      </c>
      <c r="C60" t="s">
        <v>2474</v>
      </c>
      <c r="D60" t="s">
        <v>2475</v>
      </c>
      <c r="E60" s="605" t="s">
        <v>358</v>
      </c>
      <c r="F60" t="s">
        <v>4177</v>
      </c>
      <c r="G60" t="s">
        <v>2271</v>
      </c>
      <c r="H60" t="s">
        <v>23</v>
      </c>
      <c r="I60" t="s">
        <v>23</v>
      </c>
      <c r="J60" t="s">
        <v>2943</v>
      </c>
      <c r="K60" t="s">
        <v>2944</v>
      </c>
      <c r="L60" t="s">
        <v>2272</v>
      </c>
      <c r="M60" t="s">
        <v>2945</v>
      </c>
      <c r="N60" t="s">
        <v>23</v>
      </c>
      <c r="O60" t="s">
        <v>359</v>
      </c>
      <c r="P60" t="s">
        <v>2607</v>
      </c>
      <c r="Q60" t="s">
        <v>105</v>
      </c>
    </row>
    <row r="61" spans="1:17">
      <c r="A61" s="600">
        <v>411119</v>
      </c>
      <c r="B61" t="s">
        <v>41</v>
      </c>
      <c r="C61" t="s">
        <v>2474</v>
      </c>
      <c r="D61" t="s">
        <v>2475</v>
      </c>
      <c r="E61" s="605" t="s">
        <v>358</v>
      </c>
      <c r="F61" t="s">
        <v>4177</v>
      </c>
      <c r="G61" t="s">
        <v>2273</v>
      </c>
      <c r="H61" t="s">
        <v>23</v>
      </c>
      <c r="I61" t="s">
        <v>23</v>
      </c>
      <c r="J61" t="s">
        <v>2600</v>
      </c>
      <c r="K61" t="s">
        <v>2601</v>
      </c>
      <c r="L61" t="s">
        <v>2274</v>
      </c>
      <c r="M61" t="s">
        <v>2602</v>
      </c>
      <c r="N61" t="s">
        <v>2603</v>
      </c>
      <c r="O61" t="s">
        <v>359</v>
      </c>
      <c r="P61" t="s">
        <v>247</v>
      </c>
      <c r="Q61" t="s">
        <v>210</v>
      </c>
    </row>
    <row r="62" spans="1:17">
      <c r="A62" s="600">
        <v>510472</v>
      </c>
      <c r="B62" t="s">
        <v>37</v>
      </c>
      <c r="C62" t="s">
        <v>2474</v>
      </c>
      <c r="D62" t="s">
        <v>2475</v>
      </c>
      <c r="E62" s="605" t="s">
        <v>340</v>
      </c>
      <c r="F62" t="s">
        <v>4177</v>
      </c>
      <c r="G62" t="s">
        <v>2279</v>
      </c>
      <c r="H62" t="s">
        <v>23</v>
      </c>
      <c r="I62" t="s">
        <v>23</v>
      </c>
      <c r="J62" t="s">
        <v>3132</v>
      </c>
      <c r="K62" t="s">
        <v>3133</v>
      </c>
      <c r="L62" t="s">
        <v>2280</v>
      </c>
      <c r="M62" t="s">
        <v>3134</v>
      </c>
      <c r="N62" t="s">
        <v>23</v>
      </c>
      <c r="O62" t="s">
        <v>341</v>
      </c>
      <c r="P62" t="s">
        <v>279</v>
      </c>
      <c r="Q62" t="s">
        <v>348</v>
      </c>
    </row>
    <row r="63" spans="1:17">
      <c r="A63" s="600">
        <v>510548</v>
      </c>
      <c r="B63" t="s">
        <v>57</v>
      </c>
      <c r="C63" t="s">
        <v>2474</v>
      </c>
      <c r="D63" t="s">
        <v>2475</v>
      </c>
      <c r="E63" s="605" t="s">
        <v>340</v>
      </c>
      <c r="F63" t="s">
        <v>4177</v>
      </c>
      <c r="G63" t="s">
        <v>2281</v>
      </c>
      <c r="H63" t="s">
        <v>23</v>
      </c>
      <c r="I63" t="s">
        <v>23</v>
      </c>
      <c r="J63" t="s">
        <v>4208</v>
      </c>
      <c r="K63" t="s">
        <v>2604</v>
      </c>
      <c r="L63" t="s">
        <v>2282</v>
      </c>
      <c r="M63" t="s">
        <v>2605</v>
      </c>
      <c r="N63" t="s">
        <v>2606</v>
      </c>
      <c r="O63" t="s">
        <v>341</v>
      </c>
      <c r="P63" t="s">
        <v>362</v>
      </c>
      <c r="Q63" t="s">
        <v>96</v>
      </c>
    </row>
    <row r="64" spans="1:17">
      <c r="A64" s="600">
        <v>510548</v>
      </c>
      <c r="B64" t="s">
        <v>57</v>
      </c>
      <c r="C64" t="s">
        <v>2474</v>
      </c>
      <c r="D64" t="s">
        <v>2475</v>
      </c>
      <c r="E64" s="605" t="s">
        <v>340</v>
      </c>
      <c r="F64" t="s">
        <v>4177</v>
      </c>
      <c r="G64" t="s">
        <v>2281</v>
      </c>
      <c r="H64" t="s">
        <v>23</v>
      </c>
      <c r="I64" t="s">
        <v>23</v>
      </c>
      <c r="J64" t="s">
        <v>4208</v>
      </c>
      <c r="K64" t="s">
        <v>2604</v>
      </c>
      <c r="L64" t="s">
        <v>2282</v>
      </c>
      <c r="M64" t="s">
        <v>2605</v>
      </c>
      <c r="N64" t="s">
        <v>2606</v>
      </c>
      <c r="O64" t="s">
        <v>341</v>
      </c>
      <c r="P64" t="s">
        <v>362</v>
      </c>
      <c r="Q64" t="s">
        <v>96</v>
      </c>
    </row>
    <row r="65" spans="1:17">
      <c r="A65" s="600">
        <v>510605</v>
      </c>
      <c r="B65" t="s">
        <v>59</v>
      </c>
      <c r="C65" t="s">
        <v>2474</v>
      </c>
      <c r="D65" t="s">
        <v>2475</v>
      </c>
      <c r="E65" s="605" t="s">
        <v>314</v>
      </c>
      <c r="F65" t="s">
        <v>4177</v>
      </c>
      <c r="G65" t="s">
        <v>2283</v>
      </c>
      <c r="H65" t="s">
        <v>2608</v>
      </c>
      <c r="I65" t="s">
        <v>23</v>
      </c>
      <c r="J65" t="s">
        <v>2609</v>
      </c>
      <c r="K65" t="s">
        <v>2610</v>
      </c>
      <c r="L65" t="s">
        <v>2284</v>
      </c>
      <c r="M65" t="s">
        <v>2611</v>
      </c>
      <c r="N65" t="s">
        <v>2612</v>
      </c>
      <c r="O65" t="s">
        <v>315</v>
      </c>
      <c r="P65" t="s">
        <v>280</v>
      </c>
      <c r="Q65" t="s">
        <v>317</v>
      </c>
    </row>
    <row r="66" spans="1:17">
      <c r="A66" s="600">
        <v>510605</v>
      </c>
      <c r="B66" t="s">
        <v>59</v>
      </c>
      <c r="C66" t="s">
        <v>2474</v>
      </c>
      <c r="D66" t="s">
        <v>2475</v>
      </c>
      <c r="E66" s="605" t="s">
        <v>314</v>
      </c>
      <c r="F66" t="s">
        <v>4177</v>
      </c>
      <c r="G66" t="s">
        <v>2283</v>
      </c>
      <c r="H66" t="s">
        <v>2608</v>
      </c>
      <c r="I66" t="s">
        <v>23</v>
      </c>
      <c r="J66" t="s">
        <v>2609</v>
      </c>
      <c r="K66" t="s">
        <v>2610</v>
      </c>
      <c r="L66" t="s">
        <v>2284</v>
      </c>
      <c r="M66" t="s">
        <v>2611</v>
      </c>
      <c r="N66" t="s">
        <v>2612</v>
      </c>
      <c r="O66" t="s">
        <v>315</v>
      </c>
      <c r="P66" t="s">
        <v>280</v>
      </c>
      <c r="Q66" t="s">
        <v>317</v>
      </c>
    </row>
    <row r="67" spans="1:17">
      <c r="A67" s="600">
        <v>510662</v>
      </c>
      <c r="B67" t="s">
        <v>43</v>
      </c>
      <c r="C67" t="s">
        <v>2474</v>
      </c>
      <c r="D67" t="s">
        <v>2475</v>
      </c>
      <c r="E67" s="605" t="s">
        <v>314</v>
      </c>
      <c r="F67" t="s">
        <v>4177</v>
      </c>
      <c r="G67" t="s">
        <v>2287</v>
      </c>
      <c r="H67" t="s">
        <v>23</v>
      </c>
      <c r="I67" t="s">
        <v>23</v>
      </c>
      <c r="J67" t="s">
        <v>2614</v>
      </c>
      <c r="K67" t="s">
        <v>2615</v>
      </c>
      <c r="L67" t="s">
        <v>2288</v>
      </c>
      <c r="M67" t="s">
        <v>2616</v>
      </c>
      <c r="N67" t="s">
        <v>2650</v>
      </c>
      <c r="O67" t="s">
        <v>315</v>
      </c>
      <c r="P67" t="s">
        <v>268</v>
      </c>
      <c r="Q67" t="s">
        <v>317</v>
      </c>
    </row>
    <row r="68" spans="1:17">
      <c r="A68" s="600">
        <v>510662</v>
      </c>
      <c r="B68" t="s">
        <v>43</v>
      </c>
      <c r="C68" t="s">
        <v>2474</v>
      </c>
      <c r="D68" t="s">
        <v>2475</v>
      </c>
      <c r="E68" s="605" t="s">
        <v>314</v>
      </c>
      <c r="F68" t="s">
        <v>4177</v>
      </c>
      <c r="G68" t="s">
        <v>2287</v>
      </c>
      <c r="H68" t="s">
        <v>23</v>
      </c>
      <c r="I68" t="s">
        <v>23</v>
      </c>
      <c r="J68" t="s">
        <v>2614</v>
      </c>
      <c r="K68" t="s">
        <v>2615</v>
      </c>
      <c r="L68" t="s">
        <v>2288</v>
      </c>
      <c r="M68" t="s">
        <v>2616</v>
      </c>
      <c r="N68" t="s">
        <v>2650</v>
      </c>
      <c r="O68" t="s">
        <v>315</v>
      </c>
      <c r="P68" t="s">
        <v>268</v>
      </c>
      <c r="Q68" t="s">
        <v>317</v>
      </c>
    </row>
    <row r="69" spans="1:17">
      <c r="A69" s="600">
        <v>510688</v>
      </c>
      <c r="B69" t="s">
        <v>80</v>
      </c>
      <c r="C69" t="s">
        <v>2474</v>
      </c>
      <c r="D69" t="s">
        <v>2475</v>
      </c>
      <c r="E69" s="605" t="s">
        <v>314</v>
      </c>
      <c r="F69" t="s">
        <v>4177</v>
      </c>
      <c r="G69" t="s">
        <v>2289</v>
      </c>
      <c r="H69" t="s">
        <v>23</v>
      </c>
      <c r="I69" t="s">
        <v>23</v>
      </c>
      <c r="J69" t="s">
        <v>2618</v>
      </c>
      <c r="K69" t="s">
        <v>2619</v>
      </c>
      <c r="L69" t="s">
        <v>2290</v>
      </c>
      <c r="M69" t="s">
        <v>2620</v>
      </c>
      <c r="N69" t="s">
        <v>2621</v>
      </c>
      <c r="O69" t="s">
        <v>315</v>
      </c>
      <c r="P69" t="s">
        <v>318</v>
      </c>
      <c r="Q69" t="s">
        <v>317</v>
      </c>
    </row>
    <row r="70" spans="1:17">
      <c r="A70" s="600">
        <v>510688</v>
      </c>
      <c r="B70" t="s">
        <v>80</v>
      </c>
      <c r="C70" t="s">
        <v>2474</v>
      </c>
      <c r="D70" t="s">
        <v>2475</v>
      </c>
      <c r="E70" s="605" t="s">
        <v>314</v>
      </c>
      <c r="F70" t="s">
        <v>4177</v>
      </c>
      <c r="G70" t="s">
        <v>2289</v>
      </c>
      <c r="H70" t="s">
        <v>23</v>
      </c>
      <c r="I70" t="s">
        <v>23</v>
      </c>
      <c r="J70" t="s">
        <v>2618</v>
      </c>
      <c r="K70" t="s">
        <v>2619</v>
      </c>
      <c r="L70" t="s">
        <v>2290</v>
      </c>
      <c r="M70" t="s">
        <v>2620</v>
      </c>
      <c r="N70" t="s">
        <v>2621</v>
      </c>
      <c r="O70" t="s">
        <v>315</v>
      </c>
      <c r="P70" t="s">
        <v>318</v>
      </c>
      <c r="Q70" t="s">
        <v>317</v>
      </c>
    </row>
    <row r="71" spans="1:17">
      <c r="A71" s="600">
        <v>511058</v>
      </c>
      <c r="B71" t="s">
        <v>55</v>
      </c>
      <c r="C71" t="s">
        <v>2474</v>
      </c>
      <c r="D71" t="s">
        <v>2475</v>
      </c>
      <c r="E71" s="605" t="s">
        <v>340</v>
      </c>
      <c r="F71" t="s">
        <v>4177</v>
      </c>
      <c r="G71" t="s">
        <v>2294</v>
      </c>
      <c r="H71" t="s">
        <v>23</v>
      </c>
      <c r="I71" t="s">
        <v>23</v>
      </c>
      <c r="J71" t="s">
        <v>3135</v>
      </c>
      <c r="K71" t="s">
        <v>3136</v>
      </c>
      <c r="L71" t="s">
        <v>2295</v>
      </c>
      <c r="M71" t="s">
        <v>3137</v>
      </c>
      <c r="N71" t="s">
        <v>3138</v>
      </c>
      <c r="O71" t="s">
        <v>341</v>
      </c>
      <c r="P71" t="s">
        <v>285</v>
      </c>
      <c r="Q71" t="s">
        <v>186</v>
      </c>
    </row>
    <row r="72" spans="1:17">
      <c r="A72" s="600">
        <v>511058</v>
      </c>
      <c r="B72" t="s">
        <v>55</v>
      </c>
      <c r="C72" t="s">
        <v>2474</v>
      </c>
      <c r="D72" t="s">
        <v>2475</v>
      </c>
      <c r="E72" s="605" t="s">
        <v>340</v>
      </c>
      <c r="F72" t="s">
        <v>4177</v>
      </c>
      <c r="G72" t="s">
        <v>2294</v>
      </c>
      <c r="H72" t="s">
        <v>23</v>
      </c>
      <c r="I72" t="s">
        <v>23</v>
      </c>
      <c r="J72" t="s">
        <v>3135</v>
      </c>
      <c r="K72" t="s">
        <v>3136</v>
      </c>
      <c r="L72" t="s">
        <v>2295</v>
      </c>
      <c r="M72" t="s">
        <v>3137</v>
      </c>
      <c r="N72" t="s">
        <v>3138</v>
      </c>
      <c r="O72" t="s">
        <v>341</v>
      </c>
      <c r="P72" t="s">
        <v>285</v>
      </c>
      <c r="Q72" t="s">
        <v>186</v>
      </c>
    </row>
    <row r="73" spans="1:17">
      <c r="A73" s="600">
        <v>610439</v>
      </c>
      <c r="B73" t="s">
        <v>39</v>
      </c>
      <c r="C73" t="s">
        <v>2474</v>
      </c>
      <c r="D73" t="s">
        <v>2475</v>
      </c>
      <c r="E73" s="605" t="s">
        <v>340</v>
      </c>
      <c r="F73" t="s">
        <v>4177</v>
      </c>
      <c r="G73" t="s">
        <v>2314</v>
      </c>
      <c r="H73" t="s">
        <v>23</v>
      </c>
      <c r="I73" t="s">
        <v>23</v>
      </c>
      <c r="J73" t="s">
        <v>2971</v>
      </c>
      <c r="K73" t="s">
        <v>3139</v>
      </c>
      <c r="L73" t="s">
        <v>2315</v>
      </c>
      <c r="M73" t="s">
        <v>3140</v>
      </c>
      <c r="N73" t="s">
        <v>23</v>
      </c>
      <c r="O73" t="s">
        <v>341</v>
      </c>
      <c r="P73" t="s">
        <v>275</v>
      </c>
      <c r="Q73" t="s">
        <v>348</v>
      </c>
    </row>
    <row r="74" spans="1:17">
      <c r="A74" s="600">
        <v>610520</v>
      </c>
      <c r="B74" t="s">
        <v>95</v>
      </c>
      <c r="C74" t="s">
        <v>2474</v>
      </c>
      <c r="D74" t="s">
        <v>2475</v>
      </c>
      <c r="E74" s="605" t="s">
        <v>314</v>
      </c>
      <c r="F74" t="s">
        <v>4177</v>
      </c>
      <c r="G74" t="s">
        <v>2317</v>
      </c>
      <c r="H74" t="s">
        <v>23</v>
      </c>
      <c r="I74" t="s">
        <v>23</v>
      </c>
      <c r="J74" t="s">
        <v>2622</v>
      </c>
      <c r="K74" t="s">
        <v>2623</v>
      </c>
      <c r="L74" t="s">
        <v>2318</v>
      </c>
      <c r="M74" t="s">
        <v>2624</v>
      </c>
      <c r="N74" t="s">
        <v>2625</v>
      </c>
      <c r="O74" t="s">
        <v>315</v>
      </c>
      <c r="P74" t="s">
        <v>274</v>
      </c>
      <c r="Q74" t="s">
        <v>203</v>
      </c>
    </row>
    <row r="75" spans="1:17">
      <c r="A75" s="600">
        <v>710809</v>
      </c>
      <c r="B75" t="s">
        <v>51</v>
      </c>
      <c r="C75" t="s">
        <v>2474</v>
      </c>
      <c r="D75" t="s">
        <v>2475</v>
      </c>
      <c r="E75" s="605" t="s">
        <v>314</v>
      </c>
      <c r="F75" t="s">
        <v>4177</v>
      </c>
      <c r="G75" t="s">
        <v>2332</v>
      </c>
      <c r="H75" t="s">
        <v>2626</v>
      </c>
      <c r="I75" t="s">
        <v>23</v>
      </c>
      <c r="J75" t="s">
        <v>2627</v>
      </c>
      <c r="K75" t="s">
        <v>2628</v>
      </c>
      <c r="L75" t="s">
        <v>2333</v>
      </c>
      <c r="M75" t="s">
        <v>2629</v>
      </c>
      <c r="N75" t="s">
        <v>2630</v>
      </c>
      <c r="O75" t="s">
        <v>315</v>
      </c>
      <c r="P75" t="s">
        <v>279</v>
      </c>
      <c r="Q75" t="s">
        <v>317</v>
      </c>
    </row>
    <row r="76" spans="1:17">
      <c r="A76" s="600">
        <v>710809</v>
      </c>
      <c r="B76" t="s">
        <v>51</v>
      </c>
      <c r="C76" t="s">
        <v>2474</v>
      </c>
      <c r="D76" t="s">
        <v>2475</v>
      </c>
      <c r="E76" s="605" t="s">
        <v>314</v>
      </c>
      <c r="F76" t="s">
        <v>4177</v>
      </c>
      <c r="G76" t="s">
        <v>2332</v>
      </c>
      <c r="H76" t="s">
        <v>2626</v>
      </c>
      <c r="I76" t="s">
        <v>23</v>
      </c>
      <c r="J76" t="s">
        <v>2627</v>
      </c>
      <c r="K76" t="s">
        <v>2628</v>
      </c>
      <c r="L76" t="s">
        <v>2333</v>
      </c>
      <c r="M76" t="s">
        <v>2629</v>
      </c>
      <c r="N76" t="s">
        <v>2630</v>
      </c>
      <c r="O76" t="s">
        <v>315</v>
      </c>
      <c r="P76" t="s">
        <v>279</v>
      </c>
      <c r="Q76" t="s">
        <v>317</v>
      </c>
    </row>
    <row r="77" spans="1:17">
      <c r="A77" s="600">
        <v>811342</v>
      </c>
      <c r="B77" t="s">
        <v>27</v>
      </c>
      <c r="C77" t="s">
        <v>2474</v>
      </c>
      <c r="D77" t="s">
        <v>2475</v>
      </c>
      <c r="E77" s="605" t="s">
        <v>314</v>
      </c>
      <c r="F77" t="s">
        <v>4177</v>
      </c>
      <c r="G77" t="s">
        <v>2359</v>
      </c>
      <c r="H77" t="s">
        <v>23</v>
      </c>
      <c r="I77" t="s">
        <v>23</v>
      </c>
      <c r="J77" t="s">
        <v>2689</v>
      </c>
      <c r="K77" t="s">
        <v>2690</v>
      </c>
      <c r="L77" t="s">
        <v>2360</v>
      </c>
      <c r="M77" t="s">
        <v>2691</v>
      </c>
      <c r="N77" t="s">
        <v>2692</v>
      </c>
      <c r="O77" t="s">
        <v>315</v>
      </c>
      <c r="P77" t="s">
        <v>226</v>
      </c>
      <c r="Q77" t="s">
        <v>333</v>
      </c>
    </row>
    <row r="78" spans="1:17">
      <c r="A78" s="600">
        <v>811375</v>
      </c>
      <c r="B78" t="s">
        <v>41</v>
      </c>
      <c r="C78" t="s">
        <v>2474</v>
      </c>
      <c r="D78" t="s">
        <v>2475</v>
      </c>
      <c r="E78" s="605" t="s">
        <v>314</v>
      </c>
      <c r="F78" t="s">
        <v>4177</v>
      </c>
      <c r="G78" t="s">
        <v>2361</v>
      </c>
      <c r="H78" t="s">
        <v>23</v>
      </c>
      <c r="I78" t="s">
        <v>23</v>
      </c>
      <c r="J78" t="s">
        <v>2684</v>
      </c>
      <c r="K78" t="s">
        <v>2694</v>
      </c>
      <c r="L78" t="s">
        <v>2362</v>
      </c>
      <c r="M78" t="s">
        <v>4215</v>
      </c>
      <c r="N78" t="s">
        <v>2695</v>
      </c>
      <c r="O78" t="s">
        <v>315</v>
      </c>
      <c r="P78" t="s">
        <v>2752</v>
      </c>
      <c r="Q78" t="s">
        <v>317</v>
      </c>
    </row>
    <row r="79" spans="1:17">
      <c r="A79" s="600">
        <v>811375</v>
      </c>
      <c r="B79" t="s">
        <v>41</v>
      </c>
      <c r="C79" t="s">
        <v>2474</v>
      </c>
      <c r="D79" t="s">
        <v>2475</v>
      </c>
      <c r="E79" s="605" t="s">
        <v>314</v>
      </c>
      <c r="F79" t="s">
        <v>4177</v>
      </c>
      <c r="G79" t="s">
        <v>2361</v>
      </c>
      <c r="H79" t="s">
        <v>23</v>
      </c>
      <c r="I79" t="s">
        <v>23</v>
      </c>
      <c r="J79" t="s">
        <v>2684</v>
      </c>
      <c r="K79" t="s">
        <v>2694</v>
      </c>
      <c r="L79" t="s">
        <v>2362</v>
      </c>
      <c r="M79" t="s">
        <v>4215</v>
      </c>
      <c r="N79" t="s">
        <v>2695</v>
      </c>
      <c r="O79" t="s">
        <v>315</v>
      </c>
      <c r="P79" t="s">
        <v>2752</v>
      </c>
      <c r="Q79" t="s">
        <v>317</v>
      </c>
    </row>
    <row r="80" spans="1:17">
      <c r="A80" s="600">
        <v>811482</v>
      </c>
      <c r="B80" t="s">
        <v>84</v>
      </c>
      <c r="C80" t="s">
        <v>2474</v>
      </c>
      <c r="D80" t="s">
        <v>2475</v>
      </c>
      <c r="E80" s="605" t="s">
        <v>314</v>
      </c>
      <c r="F80" t="s">
        <v>4177</v>
      </c>
      <c r="G80" t="s">
        <v>2367</v>
      </c>
      <c r="H80" t="s">
        <v>2631</v>
      </c>
      <c r="I80" t="s">
        <v>23</v>
      </c>
      <c r="J80" t="s">
        <v>2632</v>
      </c>
      <c r="K80" t="s">
        <v>2633</v>
      </c>
      <c r="L80" t="s">
        <v>2368</v>
      </c>
      <c r="M80" t="s">
        <v>2634</v>
      </c>
      <c r="N80" t="s">
        <v>2635</v>
      </c>
      <c r="O80" t="s">
        <v>315</v>
      </c>
      <c r="P80" t="s">
        <v>324</v>
      </c>
      <c r="Q80" t="s">
        <v>1956</v>
      </c>
    </row>
    <row r="81" spans="1:17">
      <c r="A81" s="600">
        <v>811482</v>
      </c>
      <c r="B81" t="s">
        <v>84</v>
      </c>
      <c r="C81" t="s">
        <v>2474</v>
      </c>
      <c r="D81" t="s">
        <v>2475</v>
      </c>
      <c r="E81" s="605" t="s">
        <v>314</v>
      </c>
      <c r="F81" t="s">
        <v>4177</v>
      </c>
      <c r="G81" t="s">
        <v>2367</v>
      </c>
      <c r="H81" t="s">
        <v>2631</v>
      </c>
      <c r="I81" t="s">
        <v>23</v>
      </c>
      <c r="J81" t="s">
        <v>2632</v>
      </c>
      <c r="K81" t="s">
        <v>2633</v>
      </c>
      <c r="L81" t="s">
        <v>2368</v>
      </c>
      <c r="M81" t="s">
        <v>2634</v>
      </c>
      <c r="N81" t="s">
        <v>2635</v>
      </c>
      <c r="O81" t="s">
        <v>315</v>
      </c>
      <c r="P81" t="s">
        <v>324</v>
      </c>
      <c r="Q81" t="s">
        <v>1956</v>
      </c>
    </row>
    <row r="82" spans="1:17">
      <c r="A82" s="600">
        <v>811516</v>
      </c>
      <c r="B82" t="s">
        <v>75</v>
      </c>
      <c r="C82" t="s">
        <v>2474</v>
      </c>
      <c r="D82" t="s">
        <v>2475</v>
      </c>
      <c r="E82" s="605" t="s">
        <v>340</v>
      </c>
      <c r="F82" t="s">
        <v>4177</v>
      </c>
      <c r="G82" t="s">
        <v>2371</v>
      </c>
      <c r="H82" t="s">
        <v>23</v>
      </c>
      <c r="I82" t="s">
        <v>23</v>
      </c>
      <c r="J82" t="s">
        <v>3141</v>
      </c>
      <c r="K82" t="s">
        <v>3142</v>
      </c>
      <c r="L82" t="s">
        <v>2372</v>
      </c>
      <c r="M82" t="s">
        <v>3143</v>
      </c>
      <c r="N82" t="s">
        <v>23</v>
      </c>
      <c r="O82" t="s">
        <v>341</v>
      </c>
      <c r="P82" t="s">
        <v>1964</v>
      </c>
      <c r="Q82" t="s">
        <v>167</v>
      </c>
    </row>
    <row r="83" spans="1:17">
      <c r="A83" s="600">
        <v>811516</v>
      </c>
      <c r="B83" t="s">
        <v>75</v>
      </c>
      <c r="C83" t="s">
        <v>2474</v>
      </c>
      <c r="D83" t="s">
        <v>2475</v>
      </c>
      <c r="E83" s="605" t="s">
        <v>340</v>
      </c>
      <c r="F83" t="s">
        <v>4177</v>
      </c>
      <c r="G83" t="s">
        <v>2371</v>
      </c>
      <c r="H83" t="s">
        <v>23</v>
      </c>
      <c r="I83" t="s">
        <v>23</v>
      </c>
      <c r="J83" t="s">
        <v>3141</v>
      </c>
      <c r="K83" t="s">
        <v>3142</v>
      </c>
      <c r="L83" t="s">
        <v>2372</v>
      </c>
      <c r="M83" t="s">
        <v>3143</v>
      </c>
      <c r="N83" t="s">
        <v>23</v>
      </c>
      <c r="O83" t="s">
        <v>341</v>
      </c>
      <c r="P83" t="s">
        <v>1964</v>
      </c>
      <c r="Q83" t="s">
        <v>167</v>
      </c>
    </row>
    <row r="84" spans="1:17">
      <c r="A84" s="600">
        <v>811607</v>
      </c>
      <c r="B84" t="s">
        <v>93</v>
      </c>
      <c r="C84" t="s">
        <v>2474</v>
      </c>
      <c r="D84" t="s">
        <v>2475</v>
      </c>
      <c r="E84" s="605" t="s">
        <v>314</v>
      </c>
      <c r="F84" t="s">
        <v>4177</v>
      </c>
      <c r="G84" t="s">
        <v>2377</v>
      </c>
      <c r="H84" t="s">
        <v>23</v>
      </c>
      <c r="I84" t="s">
        <v>23</v>
      </c>
      <c r="J84" t="s">
        <v>2527</v>
      </c>
      <c r="K84" t="s">
        <v>2528</v>
      </c>
      <c r="L84" t="s">
        <v>2378</v>
      </c>
      <c r="M84" t="s">
        <v>2529</v>
      </c>
      <c r="N84" t="s">
        <v>23</v>
      </c>
      <c r="O84" t="s">
        <v>315</v>
      </c>
      <c r="P84" t="s">
        <v>277</v>
      </c>
      <c r="Q84" t="s">
        <v>164</v>
      </c>
    </row>
    <row r="85" spans="1:17">
      <c r="A85" s="600">
        <v>811607</v>
      </c>
      <c r="B85" t="s">
        <v>93</v>
      </c>
      <c r="C85" t="s">
        <v>2474</v>
      </c>
      <c r="D85" t="s">
        <v>2475</v>
      </c>
      <c r="E85" s="605" t="s">
        <v>314</v>
      </c>
      <c r="F85" t="s">
        <v>4177</v>
      </c>
      <c r="G85" t="s">
        <v>2377</v>
      </c>
      <c r="H85" t="s">
        <v>23</v>
      </c>
      <c r="I85" t="s">
        <v>23</v>
      </c>
      <c r="J85" t="s">
        <v>2527</v>
      </c>
      <c r="K85" t="s">
        <v>2528</v>
      </c>
      <c r="L85" t="s">
        <v>2378</v>
      </c>
      <c r="M85" t="s">
        <v>2529</v>
      </c>
      <c r="N85" t="s">
        <v>23</v>
      </c>
      <c r="O85" t="s">
        <v>315</v>
      </c>
      <c r="P85" t="s">
        <v>277</v>
      </c>
      <c r="Q85" t="s">
        <v>164</v>
      </c>
    </row>
    <row r="86" spans="1:17">
      <c r="A86" s="600">
        <v>811631</v>
      </c>
      <c r="B86" t="s">
        <v>62</v>
      </c>
      <c r="C86" t="s">
        <v>2474</v>
      </c>
      <c r="D86" t="s">
        <v>2475</v>
      </c>
      <c r="E86" s="605" t="s">
        <v>340</v>
      </c>
      <c r="F86" t="s">
        <v>4177</v>
      </c>
      <c r="G86" t="s">
        <v>2379</v>
      </c>
      <c r="H86" t="s">
        <v>23</v>
      </c>
      <c r="I86" t="s">
        <v>23</v>
      </c>
      <c r="J86" t="s">
        <v>3144</v>
      </c>
      <c r="K86" t="s">
        <v>3145</v>
      </c>
      <c r="L86" t="s">
        <v>2380</v>
      </c>
      <c r="M86" t="s">
        <v>3146</v>
      </c>
      <c r="N86" t="s">
        <v>23</v>
      </c>
      <c r="O86" t="s">
        <v>341</v>
      </c>
      <c r="P86" t="s">
        <v>264</v>
      </c>
      <c r="Q86" t="s">
        <v>160</v>
      </c>
    </row>
    <row r="87" spans="1:17">
      <c r="A87" s="600">
        <v>811631</v>
      </c>
      <c r="B87" t="s">
        <v>62</v>
      </c>
      <c r="C87" t="s">
        <v>2474</v>
      </c>
      <c r="D87" t="s">
        <v>2475</v>
      </c>
      <c r="E87" s="605" t="s">
        <v>340</v>
      </c>
      <c r="F87" t="s">
        <v>4177</v>
      </c>
      <c r="G87" t="s">
        <v>2379</v>
      </c>
      <c r="H87" t="s">
        <v>23</v>
      </c>
      <c r="I87" t="s">
        <v>23</v>
      </c>
      <c r="J87" t="s">
        <v>3144</v>
      </c>
      <c r="K87" t="s">
        <v>3145</v>
      </c>
      <c r="L87" t="s">
        <v>2380</v>
      </c>
      <c r="M87" t="s">
        <v>3146</v>
      </c>
      <c r="N87" t="s">
        <v>23</v>
      </c>
      <c r="O87" t="s">
        <v>341</v>
      </c>
      <c r="P87" t="s">
        <v>264</v>
      </c>
      <c r="Q87" t="s">
        <v>160</v>
      </c>
    </row>
    <row r="88" spans="1:17">
      <c r="A88" s="600">
        <v>910474</v>
      </c>
      <c r="B88" t="s">
        <v>37</v>
      </c>
      <c r="C88" t="s">
        <v>2474</v>
      </c>
      <c r="D88" t="s">
        <v>2475</v>
      </c>
      <c r="E88" s="605" t="s">
        <v>314</v>
      </c>
      <c r="F88" t="s">
        <v>4177</v>
      </c>
      <c r="G88" t="s">
        <v>2383</v>
      </c>
      <c r="H88" t="s">
        <v>23</v>
      </c>
      <c r="I88" t="s">
        <v>23</v>
      </c>
      <c r="J88" t="s">
        <v>2701</v>
      </c>
      <c r="K88" t="s">
        <v>2702</v>
      </c>
      <c r="L88" t="s">
        <v>2384</v>
      </c>
      <c r="M88" t="s">
        <v>2703</v>
      </c>
      <c r="N88" t="s">
        <v>2704</v>
      </c>
      <c r="O88" t="s">
        <v>315</v>
      </c>
      <c r="P88" t="s">
        <v>1960</v>
      </c>
      <c r="Q88" t="s">
        <v>317</v>
      </c>
    </row>
    <row r="89" spans="1:17">
      <c r="A89" s="600">
        <v>910474</v>
      </c>
      <c r="B89" t="s">
        <v>37</v>
      </c>
      <c r="C89" t="s">
        <v>2474</v>
      </c>
      <c r="D89" t="s">
        <v>2475</v>
      </c>
      <c r="E89" s="605" t="s">
        <v>314</v>
      </c>
      <c r="F89" t="s">
        <v>4177</v>
      </c>
      <c r="G89" t="s">
        <v>2383</v>
      </c>
      <c r="H89" t="s">
        <v>23</v>
      </c>
      <c r="I89" t="s">
        <v>23</v>
      </c>
      <c r="J89" t="s">
        <v>2701</v>
      </c>
      <c r="K89" t="s">
        <v>2702</v>
      </c>
      <c r="L89" t="s">
        <v>2384</v>
      </c>
      <c r="M89" t="s">
        <v>2703</v>
      </c>
      <c r="N89" t="s">
        <v>2704</v>
      </c>
      <c r="O89" t="s">
        <v>315</v>
      </c>
      <c r="P89" t="s">
        <v>1960</v>
      </c>
      <c r="Q89" t="s">
        <v>317</v>
      </c>
    </row>
    <row r="90" spans="1:17">
      <c r="A90" s="600">
        <v>910573</v>
      </c>
      <c r="B90" t="s">
        <v>53</v>
      </c>
      <c r="C90" t="s">
        <v>2474</v>
      </c>
      <c r="D90" t="s">
        <v>2475</v>
      </c>
      <c r="E90" s="605" t="s">
        <v>314</v>
      </c>
      <c r="F90" t="s">
        <v>4177</v>
      </c>
      <c r="G90" t="s">
        <v>2388</v>
      </c>
      <c r="H90" t="s">
        <v>23</v>
      </c>
      <c r="I90" t="s">
        <v>23</v>
      </c>
      <c r="J90" t="s">
        <v>2530</v>
      </c>
      <c r="K90" t="s">
        <v>2636</v>
      </c>
      <c r="L90" t="s">
        <v>2389</v>
      </c>
      <c r="M90" t="s">
        <v>2637</v>
      </c>
      <c r="N90" t="s">
        <v>236</v>
      </c>
      <c r="O90" t="s">
        <v>315</v>
      </c>
      <c r="P90" t="s">
        <v>275</v>
      </c>
      <c r="Q90" t="s">
        <v>317</v>
      </c>
    </row>
    <row r="91" spans="1:17">
      <c r="A91" s="600">
        <v>910573</v>
      </c>
      <c r="B91" t="s">
        <v>53</v>
      </c>
      <c r="C91" t="s">
        <v>2474</v>
      </c>
      <c r="D91" t="s">
        <v>2475</v>
      </c>
      <c r="E91" s="605" t="s">
        <v>314</v>
      </c>
      <c r="F91" t="s">
        <v>4177</v>
      </c>
      <c r="G91" t="s">
        <v>2388</v>
      </c>
      <c r="H91" t="s">
        <v>23</v>
      </c>
      <c r="I91" t="s">
        <v>23</v>
      </c>
      <c r="J91" t="s">
        <v>2530</v>
      </c>
      <c r="K91" t="s">
        <v>2636</v>
      </c>
      <c r="L91" t="s">
        <v>2389</v>
      </c>
      <c r="M91" t="s">
        <v>2637</v>
      </c>
      <c r="N91" t="s">
        <v>236</v>
      </c>
      <c r="O91" t="s">
        <v>315</v>
      </c>
      <c r="P91" t="s">
        <v>275</v>
      </c>
      <c r="Q91" t="s">
        <v>317</v>
      </c>
    </row>
    <row r="92" spans="1:17">
      <c r="A92" s="600">
        <v>1010019</v>
      </c>
      <c r="B92" t="s">
        <v>43</v>
      </c>
      <c r="C92" t="s">
        <v>2474</v>
      </c>
      <c r="D92" t="s">
        <v>2475</v>
      </c>
      <c r="E92" s="605" t="s">
        <v>358</v>
      </c>
      <c r="F92" t="s">
        <v>4177</v>
      </c>
      <c r="G92" t="s">
        <v>2394</v>
      </c>
      <c r="H92" t="s">
        <v>23</v>
      </c>
      <c r="I92" t="s">
        <v>23</v>
      </c>
      <c r="J92" t="s">
        <v>2706</v>
      </c>
      <c r="K92" t="s">
        <v>2707</v>
      </c>
      <c r="L92" t="s">
        <v>2395</v>
      </c>
      <c r="M92" t="s">
        <v>2708</v>
      </c>
      <c r="N92" t="s">
        <v>2709</v>
      </c>
      <c r="O92" t="s">
        <v>359</v>
      </c>
      <c r="P92" t="s">
        <v>248</v>
      </c>
      <c r="Q92" t="s">
        <v>172</v>
      </c>
    </row>
    <row r="93" spans="1:17">
      <c r="A93" s="600">
        <v>1010027</v>
      </c>
      <c r="B93" t="s">
        <v>39</v>
      </c>
      <c r="C93" t="s">
        <v>2474</v>
      </c>
      <c r="D93" t="s">
        <v>2475</v>
      </c>
      <c r="E93" s="605" t="s">
        <v>314</v>
      </c>
      <c r="F93" t="s">
        <v>4177</v>
      </c>
      <c r="G93" t="s">
        <v>2396</v>
      </c>
      <c r="H93" t="s">
        <v>23</v>
      </c>
      <c r="I93" t="s">
        <v>23</v>
      </c>
      <c r="J93" t="s">
        <v>2706</v>
      </c>
      <c r="K93" t="s">
        <v>3103</v>
      </c>
      <c r="L93" t="s">
        <v>2397</v>
      </c>
      <c r="M93" t="s">
        <v>3104</v>
      </c>
      <c r="N93" t="s">
        <v>234</v>
      </c>
      <c r="O93" t="s">
        <v>315</v>
      </c>
      <c r="P93" t="s">
        <v>363</v>
      </c>
      <c r="Q93" t="s">
        <v>317</v>
      </c>
    </row>
    <row r="94" spans="1:17">
      <c r="A94" s="600">
        <v>1010027</v>
      </c>
      <c r="B94" t="s">
        <v>39</v>
      </c>
      <c r="C94" t="s">
        <v>2474</v>
      </c>
      <c r="D94" t="s">
        <v>2475</v>
      </c>
      <c r="E94" s="605" t="s">
        <v>314</v>
      </c>
      <c r="F94" t="s">
        <v>4177</v>
      </c>
      <c r="G94" t="s">
        <v>2396</v>
      </c>
      <c r="H94" t="s">
        <v>23</v>
      </c>
      <c r="I94" t="s">
        <v>23</v>
      </c>
      <c r="J94" t="s">
        <v>2706</v>
      </c>
      <c r="K94" t="s">
        <v>3103</v>
      </c>
      <c r="L94" t="s">
        <v>2397</v>
      </c>
      <c r="M94" t="s">
        <v>3104</v>
      </c>
      <c r="N94" t="s">
        <v>234</v>
      </c>
      <c r="O94" t="s">
        <v>315</v>
      </c>
      <c r="P94" t="s">
        <v>363</v>
      </c>
      <c r="Q94" t="s">
        <v>317</v>
      </c>
    </row>
    <row r="95" spans="1:17">
      <c r="A95" s="600">
        <v>1010092</v>
      </c>
      <c r="B95" t="s">
        <v>98</v>
      </c>
      <c r="C95" t="s">
        <v>2474</v>
      </c>
      <c r="D95" t="s">
        <v>2475</v>
      </c>
      <c r="E95" s="605" t="s">
        <v>314</v>
      </c>
      <c r="F95" t="s">
        <v>4177</v>
      </c>
      <c r="G95" t="s">
        <v>2398</v>
      </c>
      <c r="H95" t="s">
        <v>23</v>
      </c>
      <c r="I95" t="s">
        <v>23</v>
      </c>
      <c r="J95" t="s">
        <v>2753</v>
      </c>
      <c r="K95" t="s">
        <v>2754</v>
      </c>
      <c r="L95" t="s">
        <v>2399</v>
      </c>
      <c r="M95" t="s">
        <v>2755</v>
      </c>
      <c r="N95" t="s">
        <v>2756</v>
      </c>
      <c r="O95" t="s">
        <v>315</v>
      </c>
      <c r="P95" t="s">
        <v>264</v>
      </c>
      <c r="Q95" t="s">
        <v>4200</v>
      </c>
    </row>
    <row r="96" spans="1:17">
      <c r="A96" s="600">
        <v>1010167</v>
      </c>
      <c r="B96" t="s">
        <v>45</v>
      </c>
      <c r="C96" t="s">
        <v>2474</v>
      </c>
      <c r="D96" t="s">
        <v>2475</v>
      </c>
      <c r="E96" s="605" t="s">
        <v>340</v>
      </c>
      <c r="F96" t="s">
        <v>4177</v>
      </c>
      <c r="G96" t="s">
        <v>2403</v>
      </c>
      <c r="H96" t="s">
        <v>23</v>
      </c>
      <c r="I96" t="s">
        <v>23</v>
      </c>
      <c r="J96" t="s">
        <v>2706</v>
      </c>
      <c r="K96" t="s">
        <v>3105</v>
      </c>
      <c r="L96" t="s">
        <v>2404</v>
      </c>
      <c r="M96" t="s">
        <v>3106</v>
      </c>
      <c r="N96" t="s">
        <v>35</v>
      </c>
      <c r="O96" t="s">
        <v>341</v>
      </c>
      <c r="P96" t="s">
        <v>312</v>
      </c>
      <c r="Q96" t="s">
        <v>3107</v>
      </c>
    </row>
    <row r="97" spans="1:17">
      <c r="A97" s="600">
        <v>1010167</v>
      </c>
      <c r="B97" t="s">
        <v>45</v>
      </c>
      <c r="C97" t="s">
        <v>2474</v>
      </c>
      <c r="D97" t="s">
        <v>2475</v>
      </c>
      <c r="E97" s="605" t="s">
        <v>340</v>
      </c>
      <c r="F97" t="s">
        <v>4177</v>
      </c>
      <c r="G97" t="s">
        <v>2403</v>
      </c>
      <c r="H97" t="s">
        <v>23</v>
      </c>
      <c r="I97" t="s">
        <v>23</v>
      </c>
      <c r="J97" t="s">
        <v>2706</v>
      </c>
      <c r="K97" t="s">
        <v>3105</v>
      </c>
      <c r="L97" t="s">
        <v>2404</v>
      </c>
      <c r="M97" t="s">
        <v>3106</v>
      </c>
      <c r="N97" t="s">
        <v>35</v>
      </c>
      <c r="O97" t="s">
        <v>341</v>
      </c>
      <c r="P97" t="s">
        <v>312</v>
      </c>
      <c r="Q97" t="s">
        <v>3107</v>
      </c>
    </row>
    <row r="98" spans="1:17">
      <c r="A98" s="600">
        <v>1110306</v>
      </c>
      <c r="B98" t="s">
        <v>49</v>
      </c>
      <c r="C98" t="s">
        <v>2474</v>
      </c>
      <c r="D98" t="s">
        <v>2475</v>
      </c>
      <c r="E98" s="605" t="s">
        <v>314</v>
      </c>
      <c r="F98" t="s">
        <v>4177</v>
      </c>
      <c r="G98" t="s">
        <v>2413</v>
      </c>
      <c r="H98" t="s">
        <v>2638</v>
      </c>
      <c r="I98" t="s">
        <v>23</v>
      </c>
      <c r="J98" t="s">
        <v>2639</v>
      </c>
      <c r="K98" t="s">
        <v>2640</v>
      </c>
      <c r="L98" t="s">
        <v>2414</v>
      </c>
      <c r="M98" t="s">
        <v>2641</v>
      </c>
      <c r="N98" t="s">
        <v>2642</v>
      </c>
      <c r="O98" t="s">
        <v>315</v>
      </c>
      <c r="P98" t="s">
        <v>265</v>
      </c>
      <c r="Q98" t="s">
        <v>317</v>
      </c>
    </row>
    <row r="99" spans="1:17">
      <c r="A99" s="600">
        <v>1110306</v>
      </c>
      <c r="B99" t="s">
        <v>49</v>
      </c>
      <c r="C99" t="s">
        <v>2474</v>
      </c>
      <c r="D99" t="s">
        <v>2475</v>
      </c>
      <c r="E99" s="605" t="s">
        <v>314</v>
      </c>
      <c r="F99" t="s">
        <v>4177</v>
      </c>
      <c r="G99" t="s">
        <v>2413</v>
      </c>
      <c r="H99" t="s">
        <v>2638</v>
      </c>
      <c r="I99" t="s">
        <v>23</v>
      </c>
      <c r="J99" t="s">
        <v>2639</v>
      </c>
      <c r="K99" t="s">
        <v>2640</v>
      </c>
      <c r="L99" t="s">
        <v>2414</v>
      </c>
      <c r="M99" t="s">
        <v>2641</v>
      </c>
      <c r="N99" t="s">
        <v>2642</v>
      </c>
      <c r="O99" t="s">
        <v>315</v>
      </c>
      <c r="P99" t="s">
        <v>265</v>
      </c>
      <c r="Q99" t="s">
        <v>317</v>
      </c>
    </row>
    <row r="100" spans="1:17">
      <c r="A100" s="600">
        <v>1110314</v>
      </c>
      <c r="B100" t="s">
        <v>34</v>
      </c>
      <c r="C100" t="s">
        <v>2474</v>
      </c>
      <c r="D100" t="s">
        <v>2475</v>
      </c>
      <c r="E100" s="605" t="s">
        <v>358</v>
      </c>
      <c r="F100" t="s">
        <v>4177</v>
      </c>
      <c r="G100" t="s">
        <v>2415</v>
      </c>
      <c r="H100" t="s">
        <v>23</v>
      </c>
      <c r="I100" t="s">
        <v>23</v>
      </c>
      <c r="J100" t="s">
        <v>3032</v>
      </c>
      <c r="K100" t="s">
        <v>3033</v>
      </c>
      <c r="L100" t="s">
        <v>2416</v>
      </c>
      <c r="M100" t="s">
        <v>3034</v>
      </c>
      <c r="N100" t="s">
        <v>23</v>
      </c>
      <c r="O100" t="s">
        <v>359</v>
      </c>
      <c r="P100" t="s">
        <v>226</v>
      </c>
      <c r="Q100" t="s">
        <v>331</v>
      </c>
    </row>
    <row r="101" spans="1:17">
      <c r="A101" s="600">
        <v>1210189</v>
      </c>
      <c r="B101" t="s">
        <v>49</v>
      </c>
      <c r="C101" t="s">
        <v>2474</v>
      </c>
      <c r="D101" t="s">
        <v>2475</v>
      </c>
      <c r="E101" s="605" t="s">
        <v>340</v>
      </c>
      <c r="F101" t="s">
        <v>4177</v>
      </c>
      <c r="G101" t="s">
        <v>2427</v>
      </c>
      <c r="H101" t="s">
        <v>23</v>
      </c>
      <c r="I101" t="s">
        <v>23</v>
      </c>
      <c r="J101" t="s">
        <v>3045</v>
      </c>
      <c r="K101" t="s">
        <v>3046</v>
      </c>
      <c r="L101" t="s">
        <v>2428</v>
      </c>
      <c r="M101" t="s">
        <v>3047</v>
      </c>
      <c r="N101" t="s">
        <v>60</v>
      </c>
      <c r="O101" t="s">
        <v>341</v>
      </c>
      <c r="P101" t="s">
        <v>281</v>
      </c>
      <c r="Q101" t="s">
        <v>245</v>
      </c>
    </row>
    <row r="102" spans="1:17">
      <c r="A102" s="600">
        <v>1210189</v>
      </c>
      <c r="B102" t="s">
        <v>49</v>
      </c>
      <c r="C102" t="s">
        <v>2474</v>
      </c>
      <c r="D102" t="s">
        <v>2475</v>
      </c>
      <c r="E102" s="605" t="s">
        <v>340</v>
      </c>
      <c r="F102" t="s">
        <v>4177</v>
      </c>
      <c r="G102" t="s">
        <v>2427</v>
      </c>
      <c r="H102" t="s">
        <v>23</v>
      </c>
      <c r="I102" t="s">
        <v>23</v>
      </c>
      <c r="J102" t="s">
        <v>3045</v>
      </c>
      <c r="K102" t="s">
        <v>3046</v>
      </c>
      <c r="L102" t="s">
        <v>2428</v>
      </c>
      <c r="M102" t="s">
        <v>3047</v>
      </c>
      <c r="N102" t="s">
        <v>60</v>
      </c>
      <c r="O102" t="s">
        <v>341</v>
      </c>
      <c r="P102" t="s">
        <v>281</v>
      </c>
      <c r="Q102" t="s">
        <v>245</v>
      </c>
    </row>
    <row r="103" spans="1:17">
      <c r="A103" s="600">
        <v>1210239</v>
      </c>
      <c r="B103" t="s">
        <v>89</v>
      </c>
      <c r="C103" t="s">
        <v>2474</v>
      </c>
      <c r="D103" t="s">
        <v>2475</v>
      </c>
      <c r="E103" s="605" t="s">
        <v>314</v>
      </c>
      <c r="F103" t="s">
        <v>4177</v>
      </c>
      <c r="G103" t="s">
        <v>2429</v>
      </c>
      <c r="H103" t="s">
        <v>2643</v>
      </c>
      <c r="I103" t="s">
        <v>23</v>
      </c>
      <c r="J103" t="s">
        <v>2644</v>
      </c>
      <c r="K103" t="s">
        <v>2645</v>
      </c>
      <c r="L103" t="s">
        <v>2430</v>
      </c>
      <c r="M103" t="s">
        <v>2646</v>
      </c>
      <c r="N103" t="s">
        <v>4213</v>
      </c>
      <c r="O103" t="s">
        <v>315</v>
      </c>
      <c r="P103" t="s">
        <v>307</v>
      </c>
      <c r="Q103" t="s">
        <v>96</v>
      </c>
    </row>
    <row r="104" spans="1:17">
      <c r="A104" s="600">
        <v>1210239</v>
      </c>
      <c r="B104" t="s">
        <v>89</v>
      </c>
      <c r="C104" t="s">
        <v>2474</v>
      </c>
      <c r="D104" t="s">
        <v>2475</v>
      </c>
      <c r="E104" s="605" t="s">
        <v>314</v>
      </c>
      <c r="F104" t="s">
        <v>4177</v>
      </c>
      <c r="G104" t="s">
        <v>2429</v>
      </c>
      <c r="H104" t="s">
        <v>2643</v>
      </c>
      <c r="I104" t="s">
        <v>23</v>
      </c>
      <c r="J104" t="s">
        <v>2644</v>
      </c>
      <c r="K104" t="s">
        <v>2645</v>
      </c>
      <c r="L104" t="s">
        <v>2430</v>
      </c>
      <c r="M104" t="s">
        <v>2646</v>
      </c>
      <c r="N104" t="s">
        <v>4213</v>
      </c>
      <c r="O104" t="s">
        <v>315</v>
      </c>
      <c r="P104" t="s">
        <v>307</v>
      </c>
      <c r="Q104" t="s">
        <v>96</v>
      </c>
    </row>
    <row r="105" spans="1:17">
      <c r="A105" s="600">
        <v>2210279</v>
      </c>
      <c r="B105" t="s">
        <v>45</v>
      </c>
      <c r="C105" t="s">
        <v>2474</v>
      </c>
      <c r="D105" t="s">
        <v>2475</v>
      </c>
      <c r="E105" s="605" t="s">
        <v>314</v>
      </c>
      <c r="F105" t="s">
        <v>4177</v>
      </c>
      <c r="G105" t="s">
        <v>2442</v>
      </c>
      <c r="H105" t="s">
        <v>2711</v>
      </c>
      <c r="I105" t="s">
        <v>23</v>
      </c>
      <c r="J105" t="s">
        <v>2712</v>
      </c>
      <c r="K105" t="s">
        <v>2713</v>
      </c>
      <c r="L105" t="s">
        <v>2443</v>
      </c>
      <c r="M105" t="s">
        <v>2714</v>
      </c>
      <c r="N105" t="s">
        <v>2715</v>
      </c>
      <c r="O105" t="s">
        <v>315</v>
      </c>
      <c r="P105" t="s">
        <v>241</v>
      </c>
      <c r="Q105" t="s">
        <v>317</v>
      </c>
    </row>
    <row r="106" spans="1:17">
      <c r="A106" s="600">
        <v>2210279</v>
      </c>
      <c r="B106" t="s">
        <v>45</v>
      </c>
      <c r="C106" t="s">
        <v>2474</v>
      </c>
      <c r="D106" t="s">
        <v>2475</v>
      </c>
      <c r="E106" s="605" t="s">
        <v>314</v>
      </c>
      <c r="F106" t="s">
        <v>4177</v>
      </c>
      <c r="G106" t="s">
        <v>2442</v>
      </c>
      <c r="H106" t="s">
        <v>2711</v>
      </c>
      <c r="I106" t="s">
        <v>23</v>
      </c>
      <c r="J106" t="s">
        <v>2712</v>
      </c>
      <c r="K106" t="s">
        <v>2713</v>
      </c>
      <c r="L106" t="s">
        <v>2443</v>
      </c>
      <c r="M106" t="s">
        <v>2714</v>
      </c>
      <c r="N106" t="s">
        <v>2715</v>
      </c>
      <c r="O106" t="s">
        <v>315</v>
      </c>
      <c r="P106" t="s">
        <v>241</v>
      </c>
      <c r="Q106" t="s">
        <v>317</v>
      </c>
    </row>
    <row r="107" spans="1:17">
      <c r="A107" s="600">
        <v>2310178</v>
      </c>
      <c r="B107" t="s">
        <v>85</v>
      </c>
      <c r="C107" t="s">
        <v>2474</v>
      </c>
      <c r="D107" t="s">
        <v>2475</v>
      </c>
      <c r="E107" s="605" t="s">
        <v>314</v>
      </c>
      <c r="F107" t="s">
        <v>4177</v>
      </c>
      <c r="G107" t="s">
        <v>2448</v>
      </c>
      <c r="H107" t="s">
        <v>23</v>
      </c>
      <c r="I107" t="s">
        <v>23</v>
      </c>
      <c r="J107" t="s">
        <v>2647</v>
      </c>
      <c r="K107" t="s">
        <v>2648</v>
      </c>
      <c r="L107" t="s">
        <v>2449</v>
      </c>
      <c r="M107" t="s">
        <v>2649</v>
      </c>
      <c r="N107" t="s">
        <v>2650</v>
      </c>
      <c r="O107" t="s">
        <v>315</v>
      </c>
      <c r="P107" t="s">
        <v>312</v>
      </c>
      <c r="Q107" t="s">
        <v>353</v>
      </c>
    </row>
    <row r="108" spans="1:17">
      <c r="A108" s="600">
        <v>2310178</v>
      </c>
      <c r="B108" t="s">
        <v>85</v>
      </c>
      <c r="C108" t="s">
        <v>2474</v>
      </c>
      <c r="D108" t="s">
        <v>2475</v>
      </c>
      <c r="E108" s="605" t="s">
        <v>314</v>
      </c>
      <c r="F108" t="s">
        <v>4177</v>
      </c>
      <c r="G108" t="s">
        <v>2448</v>
      </c>
      <c r="H108" t="s">
        <v>23</v>
      </c>
      <c r="I108" t="s">
        <v>23</v>
      </c>
      <c r="J108" t="s">
        <v>2647</v>
      </c>
      <c r="K108" t="s">
        <v>2648</v>
      </c>
      <c r="L108" t="s">
        <v>2449</v>
      </c>
      <c r="M108" t="s">
        <v>2649</v>
      </c>
      <c r="N108" t="s">
        <v>2650</v>
      </c>
      <c r="O108" t="s">
        <v>315</v>
      </c>
      <c r="P108" t="s">
        <v>312</v>
      </c>
      <c r="Q108" t="s">
        <v>353</v>
      </c>
    </row>
    <row r="109" spans="1:17">
      <c r="A109" s="600">
        <v>2611419</v>
      </c>
      <c r="B109" t="s">
        <v>47</v>
      </c>
      <c r="C109" t="s">
        <v>2474</v>
      </c>
      <c r="D109" t="s">
        <v>2475</v>
      </c>
      <c r="E109" s="605" t="s">
        <v>340</v>
      </c>
      <c r="F109" t="s">
        <v>4177</v>
      </c>
      <c r="G109" t="s">
        <v>2456</v>
      </c>
      <c r="H109" t="s">
        <v>23</v>
      </c>
      <c r="I109" t="s">
        <v>23</v>
      </c>
      <c r="J109" t="s">
        <v>3071</v>
      </c>
      <c r="K109" t="s">
        <v>3072</v>
      </c>
      <c r="L109" t="s">
        <v>2457</v>
      </c>
      <c r="M109" t="s">
        <v>3073</v>
      </c>
      <c r="N109" t="s">
        <v>23</v>
      </c>
      <c r="O109" t="s">
        <v>341</v>
      </c>
      <c r="P109" t="s">
        <v>272</v>
      </c>
      <c r="Q109" t="s">
        <v>245</v>
      </c>
    </row>
    <row r="110" spans="1:17">
      <c r="A110" s="600">
        <v>2611419</v>
      </c>
      <c r="B110" t="s">
        <v>47</v>
      </c>
      <c r="C110" t="s">
        <v>2474</v>
      </c>
      <c r="D110" t="s">
        <v>2475</v>
      </c>
      <c r="E110" s="605" t="s">
        <v>340</v>
      </c>
      <c r="F110" t="s">
        <v>4177</v>
      </c>
      <c r="G110" t="s">
        <v>2456</v>
      </c>
      <c r="H110" t="s">
        <v>23</v>
      </c>
      <c r="I110" t="s">
        <v>23</v>
      </c>
      <c r="J110" t="s">
        <v>3071</v>
      </c>
      <c r="K110" t="s">
        <v>3072</v>
      </c>
      <c r="L110" t="s">
        <v>2457</v>
      </c>
      <c r="M110" t="s">
        <v>3073</v>
      </c>
      <c r="N110" t="s">
        <v>23</v>
      </c>
      <c r="O110" t="s">
        <v>341</v>
      </c>
      <c r="P110" t="s">
        <v>272</v>
      </c>
      <c r="Q110" t="s">
        <v>245</v>
      </c>
    </row>
    <row r="111" spans="1:17">
      <c r="A111" s="600">
        <v>2611583</v>
      </c>
      <c r="B111" t="s">
        <v>53</v>
      </c>
      <c r="C111" t="s">
        <v>2474</v>
      </c>
      <c r="D111" t="s">
        <v>2475</v>
      </c>
      <c r="E111" s="605" t="s">
        <v>340</v>
      </c>
      <c r="F111" t="s">
        <v>4177</v>
      </c>
      <c r="G111" t="s">
        <v>2458</v>
      </c>
      <c r="H111" t="s">
        <v>23</v>
      </c>
      <c r="I111" t="s">
        <v>23</v>
      </c>
      <c r="J111" t="s">
        <v>3074</v>
      </c>
      <c r="K111" t="s">
        <v>3075</v>
      </c>
      <c r="L111" t="s">
        <v>2459</v>
      </c>
      <c r="M111" t="s">
        <v>3076</v>
      </c>
      <c r="N111" t="s">
        <v>23</v>
      </c>
      <c r="O111" t="s">
        <v>341</v>
      </c>
      <c r="P111" t="s">
        <v>307</v>
      </c>
      <c r="Q111" t="s">
        <v>325</v>
      </c>
    </row>
    <row r="112" spans="1:17">
      <c r="A112" s="600">
        <v>2810466</v>
      </c>
      <c r="B112" t="s">
        <v>83</v>
      </c>
      <c r="C112" t="s">
        <v>2474</v>
      </c>
      <c r="D112" t="s">
        <v>2475</v>
      </c>
      <c r="E112" s="605" t="s">
        <v>314</v>
      </c>
      <c r="F112" t="s">
        <v>4177</v>
      </c>
      <c r="G112" t="s">
        <v>2466</v>
      </c>
      <c r="H112" t="s">
        <v>23</v>
      </c>
      <c r="I112" t="s">
        <v>23</v>
      </c>
      <c r="J112" t="s">
        <v>2651</v>
      </c>
      <c r="K112" t="s">
        <v>2652</v>
      </c>
      <c r="L112" t="s">
        <v>2467</v>
      </c>
      <c r="M112" t="s">
        <v>2653</v>
      </c>
      <c r="N112" t="s">
        <v>2654</v>
      </c>
      <c r="O112" t="s">
        <v>315</v>
      </c>
      <c r="P112" t="s">
        <v>278</v>
      </c>
      <c r="Q112" t="s">
        <v>2747</v>
      </c>
    </row>
    <row r="113" spans="1:17">
      <c r="A113" s="600">
        <v>2810466</v>
      </c>
      <c r="B113" t="s">
        <v>83</v>
      </c>
      <c r="C113" t="s">
        <v>2474</v>
      </c>
      <c r="D113" t="s">
        <v>2475</v>
      </c>
      <c r="E113" s="605" t="s">
        <v>314</v>
      </c>
      <c r="F113" t="s">
        <v>4177</v>
      </c>
      <c r="G113" t="s">
        <v>2466</v>
      </c>
      <c r="H113" t="s">
        <v>23</v>
      </c>
      <c r="I113" t="s">
        <v>23</v>
      </c>
      <c r="J113" t="s">
        <v>2651</v>
      </c>
      <c r="K113" t="s">
        <v>2652</v>
      </c>
      <c r="L113" t="s">
        <v>2467</v>
      </c>
      <c r="M113" t="s">
        <v>2653</v>
      </c>
      <c r="N113" t="s">
        <v>2654</v>
      </c>
      <c r="O113" t="s">
        <v>315</v>
      </c>
      <c r="P113" t="s">
        <v>278</v>
      </c>
      <c r="Q113" t="s">
        <v>2747</v>
      </c>
    </row>
    <row r="114" spans="1:17">
      <c r="A114" s="600">
        <v>8010038</v>
      </c>
      <c r="B114" t="s">
        <v>55</v>
      </c>
      <c r="C114" t="s">
        <v>2474</v>
      </c>
      <c r="D114" t="s">
        <v>2475</v>
      </c>
      <c r="E114" s="605" t="s">
        <v>314</v>
      </c>
      <c r="F114" t="s">
        <v>4177</v>
      </c>
      <c r="G114" t="s">
        <v>2470</v>
      </c>
      <c r="H114" t="s">
        <v>2758</v>
      </c>
      <c r="I114" t="s">
        <v>23</v>
      </c>
      <c r="J114" t="s">
        <v>2759</v>
      </c>
      <c r="K114" t="s">
        <v>2760</v>
      </c>
      <c r="L114" t="s">
        <v>2471</v>
      </c>
      <c r="M114" t="s">
        <v>2761</v>
      </c>
      <c r="N114" t="s">
        <v>2762</v>
      </c>
      <c r="O114" t="s">
        <v>315</v>
      </c>
      <c r="P114" t="s">
        <v>273</v>
      </c>
      <c r="Q114" t="s">
        <v>317</v>
      </c>
    </row>
    <row r="115" spans="1:17">
      <c r="A115" s="600">
        <v>8010038</v>
      </c>
      <c r="B115" t="s">
        <v>55</v>
      </c>
      <c r="C115" t="s">
        <v>2474</v>
      </c>
      <c r="D115" t="s">
        <v>2475</v>
      </c>
      <c r="E115" s="605" t="s">
        <v>314</v>
      </c>
      <c r="F115" t="s">
        <v>4177</v>
      </c>
      <c r="G115" t="s">
        <v>2470</v>
      </c>
      <c r="H115" t="s">
        <v>2758</v>
      </c>
      <c r="I115" t="s">
        <v>23</v>
      </c>
      <c r="J115" t="s">
        <v>2759</v>
      </c>
      <c r="K115" t="s">
        <v>2760</v>
      </c>
      <c r="L115" t="s">
        <v>2471</v>
      </c>
      <c r="M115" t="s">
        <v>2761</v>
      </c>
      <c r="N115" t="s">
        <v>2762</v>
      </c>
      <c r="O115" t="s">
        <v>315</v>
      </c>
      <c r="P115" t="s">
        <v>273</v>
      </c>
      <c r="Q115" t="s">
        <v>317</v>
      </c>
    </row>
    <row r="116" spans="1:17">
      <c r="A116" s="600">
        <v>8010046</v>
      </c>
      <c r="B116" t="s">
        <v>32</v>
      </c>
      <c r="C116" t="s">
        <v>2474</v>
      </c>
      <c r="D116" t="s">
        <v>2475</v>
      </c>
      <c r="E116" s="605" t="s">
        <v>314</v>
      </c>
      <c r="F116" t="s">
        <v>4177</v>
      </c>
      <c r="G116" t="s">
        <v>2472</v>
      </c>
      <c r="H116" t="s">
        <v>2725</v>
      </c>
      <c r="I116" t="s">
        <v>23</v>
      </c>
      <c r="J116" t="s">
        <v>2502</v>
      </c>
      <c r="K116" t="s">
        <v>2726</v>
      </c>
      <c r="L116" t="s">
        <v>2473</v>
      </c>
      <c r="M116" t="s">
        <v>2727</v>
      </c>
      <c r="N116" t="s">
        <v>2728</v>
      </c>
      <c r="O116" t="s">
        <v>315</v>
      </c>
      <c r="P116" t="s">
        <v>247</v>
      </c>
      <c r="Q116" t="s">
        <v>317</v>
      </c>
    </row>
    <row r="117" spans="1:17">
      <c r="A117" s="600">
        <v>8010046</v>
      </c>
      <c r="B117" t="s">
        <v>32</v>
      </c>
      <c r="C117" t="s">
        <v>2474</v>
      </c>
      <c r="D117" t="s">
        <v>2475</v>
      </c>
      <c r="E117" s="605" t="s">
        <v>314</v>
      </c>
      <c r="F117" t="s">
        <v>4177</v>
      </c>
      <c r="G117" t="s">
        <v>2472</v>
      </c>
      <c r="H117" t="s">
        <v>2725</v>
      </c>
      <c r="I117" t="s">
        <v>23</v>
      </c>
      <c r="J117" t="s">
        <v>2502</v>
      </c>
      <c r="K117" t="s">
        <v>2726</v>
      </c>
      <c r="L117" t="s">
        <v>2473</v>
      </c>
      <c r="M117" t="s">
        <v>2727</v>
      </c>
      <c r="N117" t="s">
        <v>2728</v>
      </c>
      <c r="O117" t="s">
        <v>315</v>
      </c>
      <c r="P117" t="s">
        <v>247</v>
      </c>
      <c r="Q117" t="s">
        <v>317</v>
      </c>
    </row>
    <row r="118" spans="1:17">
      <c r="A118" s="600"/>
    </row>
    <row r="119" spans="1:17">
      <c r="A119" s="2"/>
    </row>
    <row r="120" spans="1:17">
      <c r="A120" s="2"/>
    </row>
    <row r="121" spans="1:17">
      <c r="A121" s="2"/>
    </row>
    <row r="122" spans="1:17">
      <c r="A122" s="2"/>
    </row>
    <row r="123" spans="1:17">
      <c r="A123" s="2"/>
    </row>
    <row r="124" spans="1:17">
      <c r="A124" s="2"/>
    </row>
    <row r="125" spans="1:17">
      <c r="A125" s="2"/>
    </row>
    <row r="126" spans="1:17">
      <c r="A126" s="2"/>
    </row>
    <row r="127" spans="1:17">
      <c r="A127" s="2"/>
    </row>
    <row r="128" spans="1:17">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2291-0E0B-414B-B8AA-11499792F433}">
  <sheetPr>
    <tabColor rgb="FF00B050"/>
  </sheetPr>
  <dimension ref="A1:Q4"/>
  <sheetViews>
    <sheetView workbookViewId="0">
      <selection activeCell="A4" sqref="A4"/>
    </sheetView>
  </sheetViews>
  <sheetFormatPr defaultColWidth="9" defaultRowHeight="18.75"/>
  <cols>
    <col min="1" max="1" width="10.75" style="654" customWidth="1"/>
    <col min="2" max="2" width="5.625" style="654" customWidth="1"/>
    <col min="3" max="3" width="5.125" style="654" customWidth="1"/>
    <col min="4" max="4" width="9" style="654"/>
    <col min="5" max="5" width="21.375" style="654" bestFit="1" customWidth="1"/>
    <col min="6" max="6" width="9" style="654"/>
    <col min="7" max="7" width="13.625" style="654" customWidth="1"/>
    <col min="8" max="8" width="9" style="654"/>
    <col min="9" max="9" width="7.375" style="654" customWidth="1"/>
    <col min="10" max="16384" width="9" style="654"/>
  </cols>
  <sheetData>
    <row r="1" spans="1:17">
      <c r="A1" s="2">
        <v>116080</v>
      </c>
      <c r="B1" s="654" t="s">
        <v>22</v>
      </c>
      <c r="C1" s="654" t="s">
        <v>2474</v>
      </c>
      <c r="D1" s="654" t="s">
        <v>2475</v>
      </c>
      <c r="E1" s="654" t="s">
        <v>3275</v>
      </c>
      <c r="F1" s="654" t="s">
        <v>4177</v>
      </c>
      <c r="G1" s="654" t="s">
        <v>2103</v>
      </c>
      <c r="H1" s="654" t="s">
        <v>23</v>
      </c>
      <c r="I1" s="654" t="s">
        <v>23</v>
      </c>
      <c r="J1" s="654" t="s">
        <v>2502</v>
      </c>
      <c r="K1" s="654" t="s">
        <v>4359</v>
      </c>
      <c r="L1" s="654" t="s">
        <v>2104</v>
      </c>
      <c r="M1" s="654" t="s">
        <v>4360</v>
      </c>
      <c r="N1" s="654" t="s">
        <v>23</v>
      </c>
      <c r="O1" s="654" t="s">
        <v>4361</v>
      </c>
      <c r="P1" s="654" t="s">
        <v>42</v>
      </c>
      <c r="Q1" s="654" t="s">
        <v>26</v>
      </c>
    </row>
    <row r="2" spans="1:17">
      <c r="A2" s="2">
        <v>811417</v>
      </c>
      <c r="B2" s="654" t="s">
        <v>27</v>
      </c>
      <c r="C2" s="654" t="s">
        <v>2474</v>
      </c>
      <c r="D2" s="654" t="s">
        <v>2475</v>
      </c>
      <c r="E2" s="654" t="s">
        <v>3275</v>
      </c>
      <c r="F2" s="654" t="s">
        <v>4177</v>
      </c>
      <c r="G2" s="654" t="s">
        <v>2363</v>
      </c>
      <c r="H2" s="654" t="s">
        <v>23</v>
      </c>
      <c r="I2" s="654" t="s">
        <v>23</v>
      </c>
      <c r="J2" s="654" t="s">
        <v>3001</v>
      </c>
      <c r="K2" s="654" t="s">
        <v>4362</v>
      </c>
      <c r="L2" s="654" t="s">
        <v>2364</v>
      </c>
      <c r="M2" s="654" t="s">
        <v>4363</v>
      </c>
      <c r="N2" s="654" t="s">
        <v>23</v>
      </c>
      <c r="O2" s="654" t="s">
        <v>4361</v>
      </c>
      <c r="P2" s="654" t="s">
        <v>33</v>
      </c>
      <c r="Q2" s="654" t="s">
        <v>4184</v>
      </c>
    </row>
    <row r="3" spans="1:17">
      <c r="A3" s="2">
        <v>8010046</v>
      </c>
      <c r="B3" s="654" t="s">
        <v>22</v>
      </c>
      <c r="C3" s="654" t="s">
        <v>2474</v>
      </c>
      <c r="D3" s="654" t="s">
        <v>2475</v>
      </c>
      <c r="E3" s="654" t="s">
        <v>3274</v>
      </c>
      <c r="F3" s="654" t="s">
        <v>4177</v>
      </c>
      <c r="G3" s="654" t="s">
        <v>2472</v>
      </c>
      <c r="H3" s="654" t="s">
        <v>2725</v>
      </c>
      <c r="I3" s="654" t="s">
        <v>23</v>
      </c>
      <c r="J3" s="654" t="s">
        <v>2502</v>
      </c>
      <c r="K3" s="654" t="s">
        <v>2726</v>
      </c>
      <c r="L3" s="654" t="s">
        <v>2473</v>
      </c>
      <c r="M3" s="654" t="s">
        <v>2727</v>
      </c>
      <c r="N3" s="654" t="s">
        <v>2728</v>
      </c>
      <c r="O3" s="654" t="s">
        <v>4364</v>
      </c>
      <c r="P3" s="654" t="s">
        <v>56</v>
      </c>
      <c r="Q3" s="654" t="s">
        <v>26</v>
      </c>
    </row>
    <row r="4" spans="1:17">
      <c r="A4" s="2"/>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7400-E447-4957-9086-8B2F0F4D630F}">
  <sheetPr>
    <tabColor rgb="FF00B050"/>
  </sheetPr>
  <dimension ref="A1:Q1"/>
  <sheetViews>
    <sheetView workbookViewId="0">
      <selection activeCell="A4" sqref="A4"/>
    </sheetView>
  </sheetViews>
  <sheetFormatPr defaultColWidth="9" defaultRowHeight="18.75"/>
  <cols>
    <col min="1" max="1" width="9" style="654"/>
    <col min="2" max="2" width="5.125" style="654" customWidth="1"/>
    <col min="3" max="3" width="5.375" style="654" customWidth="1"/>
    <col min="4" max="4" width="9" style="654"/>
    <col min="5" max="5" width="17.5" style="654" customWidth="1"/>
    <col min="6" max="6" width="5.75" style="654" customWidth="1"/>
    <col min="7" max="7" width="17" style="654" customWidth="1"/>
    <col min="8" max="16384" width="9" style="654"/>
  </cols>
  <sheetData>
    <row r="1" spans="1:17">
      <c r="A1" s="2">
        <v>8010046</v>
      </c>
      <c r="B1" s="654" t="s">
        <v>22</v>
      </c>
      <c r="C1" s="654" t="s">
        <v>2474</v>
      </c>
      <c r="D1" s="654" t="s">
        <v>2475</v>
      </c>
      <c r="E1" s="654" t="s">
        <v>3276</v>
      </c>
      <c r="F1" s="654" t="s">
        <v>4177</v>
      </c>
      <c r="G1" s="654" t="s">
        <v>2472</v>
      </c>
      <c r="H1" s="654" t="s">
        <v>2725</v>
      </c>
      <c r="I1" s="654" t="s">
        <v>23</v>
      </c>
      <c r="J1" s="654" t="s">
        <v>2502</v>
      </c>
      <c r="K1" s="654" t="s">
        <v>2726</v>
      </c>
      <c r="L1" s="654" t="s">
        <v>2473</v>
      </c>
      <c r="M1" s="654" t="s">
        <v>2727</v>
      </c>
      <c r="N1" s="654" t="s">
        <v>2728</v>
      </c>
      <c r="O1" s="654" t="s">
        <v>3277</v>
      </c>
      <c r="P1" s="654" t="s">
        <v>56</v>
      </c>
      <c r="Q1" s="654" t="s">
        <v>69</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Q3"/>
  <sheetViews>
    <sheetView workbookViewId="0">
      <selection activeCell="A4" sqref="A4"/>
    </sheetView>
  </sheetViews>
  <sheetFormatPr defaultRowHeight="18.75"/>
  <cols>
    <col min="2" max="2" width="5.375" customWidth="1"/>
    <col min="3" max="3" width="4.5" customWidth="1"/>
    <col min="5" max="5" width="30" style="609" customWidth="1"/>
    <col min="7" max="7" width="13.75" customWidth="1"/>
  </cols>
  <sheetData>
    <row r="1" spans="1:17">
      <c r="A1">
        <v>8010046</v>
      </c>
      <c r="B1" t="s">
        <v>22</v>
      </c>
      <c r="C1" t="s">
        <v>2474</v>
      </c>
      <c r="D1" t="s">
        <v>2475</v>
      </c>
      <c r="E1" s="609" t="s">
        <v>3148</v>
      </c>
      <c r="F1" t="s">
        <v>4177</v>
      </c>
      <c r="G1" t="s">
        <v>2472</v>
      </c>
      <c r="H1" t="s">
        <v>2725</v>
      </c>
      <c r="I1" t="s">
        <v>23</v>
      </c>
      <c r="J1" t="s">
        <v>2502</v>
      </c>
      <c r="K1" t="s">
        <v>2726</v>
      </c>
      <c r="L1" t="s">
        <v>2473</v>
      </c>
      <c r="M1" t="s">
        <v>2727</v>
      </c>
      <c r="N1" t="s">
        <v>2728</v>
      </c>
      <c r="O1" t="s">
        <v>3178</v>
      </c>
      <c r="P1" t="s">
        <v>42</v>
      </c>
      <c r="Q1" t="s">
        <v>26</v>
      </c>
    </row>
    <row r="3" spans="1:17">
      <c r="A3" s="600"/>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142"/>
  <sheetViews>
    <sheetView workbookViewId="0">
      <selection activeCell="A4" sqref="A4"/>
    </sheetView>
  </sheetViews>
  <sheetFormatPr defaultRowHeight="18.75"/>
  <cols>
    <col min="2" max="2" width="13.625" customWidth="1"/>
    <col min="5" max="5" width="9" style="605"/>
    <col min="6" max="6" width="9" style="603"/>
  </cols>
  <sheetData>
    <row r="1" spans="1:3">
      <c r="A1" s="607">
        <v>110075</v>
      </c>
      <c r="B1" t="s">
        <v>1986</v>
      </c>
      <c r="C1" t="s">
        <v>4177</v>
      </c>
    </row>
    <row r="2" spans="1:3">
      <c r="A2" s="600">
        <v>110307</v>
      </c>
      <c r="B2" t="s">
        <v>1988</v>
      </c>
      <c r="C2" t="s">
        <v>4177</v>
      </c>
    </row>
    <row r="3" spans="1:3">
      <c r="A3" s="600">
        <v>110653</v>
      </c>
      <c r="B3" t="s">
        <v>4221</v>
      </c>
      <c r="C3" t="s">
        <v>4177</v>
      </c>
    </row>
    <row r="4" spans="1:3">
      <c r="A4" s="600">
        <v>111206</v>
      </c>
      <c r="B4" t="s">
        <v>1993</v>
      </c>
      <c r="C4" t="s">
        <v>4177</v>
      </c>
    </row>
    <row r="5" spans="1:3">
      <c r="A5" s="600">
        <v>112147</v>
      </c>
      <c r="B5" t="s">
        <v>1996</v>
      </c>
      <c r="C5" t="s">
        <v>4177</v>
      </c>
    </row>
    <row r="6" spans="1:3">
      <c r="A6" s="600">
        <v>112634</v>
      </c>
      <c r="B6" t="s">
        <v>2002</v>
      </c>
      <c r="C6" t="s">
        <v>4177</v>
      </c>
    </row>
    <row r="7" spans="1:3">
      <c r="A7" s="600">
        <v>112915</v>
      </c>
      <c r="B7" t="s">
        <v>2005</v>
      </c>
      <c r="C7" t="s">
        <v>4177</v>
      </c>
    </row>
    <row r="8" spans="1:3">
      <c r="A8" s="600">
        <v>112956</v>
      </c>
      <c r="B8" t="s">
        <v>2007</v>
      </c>
      <c r="C8" t="s">
        <v>4177</v>
      </c>
    </row>
    <row r="9" spans="1:3">
      <c r="A9" s="600">
        <v>112980</v>
      </c>
      <c r="B9" t="s">
        <v>2008</v>
      </c>
      <c r="C9" t="s">
        <v>4177</v>
      </c>
    </row>
    <row r="10" spans="1:3">
      <c r="A10" s="600">
        <v>113665</v>
      </c>
      <c r="B10" t="s">
        <v>2028</v>
      </c>
      <c r="C10" t="s">
        <v>4177</v>
      </c>
    </row>
    <row r="11" spans="1:3">
      <c r="A11" s="600">
        <v>113764</v>
      </c>
      <c r="B11" t="s">
        <v>2032</v>
      </c>
      <c r="C11" t="s">
        <v>4177</v>
      </c>
    </row>
    <row r="12" spans="1:3">
      <c r="A12" s="600">
        <v>114093</v>
      </c>
      <c r="B12" t="s">
        <v>2037</v>
      </c>
      <c r="C12" t="s">
        <v>4177</v>
      </c>
    </row>
    <row r="13" spans="1:3">
      <c r="A13" s="600">
        <v>114424</v>
      </c>
      <c r="B13" t="s">
        <v>2043</v>
      </c>
      <c r="C13" t="s">
        <v>4177</v>
      </c>
    </row>
    <row r="14" spans="1:3">
      <c r="A14" s="600">
        <v>114754</v>
      </c>
      <c r="B14" t="s">
        <v>2053</v>
      </c>
      <c r="C14" t="s">
        <v>4177</v>
      </c>
    </row>
    <row r="15" spans="1:3">
      <c r="A15" s="600">
        <v>115264</v>
      </c>
      <c r="B15" t="s">
        <v>2065</v>
      </c>
      <c r="C15" t="s">
        <v>4177</v>
      </c>
    </row>
    <row r="16" spans="1:3">
      <c r="A16" s="600">
        <v>115793</v>
      </c>
      <c r="B16" t="s">
        <v>2084</v>
      </c>
      <c r="C16" t="s">
        <v>4177</v>
      </c>
    </row>
    <row r="17" spans="1:3">
      <c r="A17" s="600">
        <v>116064</v>
      </c>
      <c r="B17" t="s">
        <v>2099</v>
      </c>
      <c r="C17" t="s">
        <v>4177</v>
      </c>
    </row>
    <row r="18" spans="1:3">
      <c r="A18" s="600">
        <v>116171</v>
      </c>
      <c r="B18" t="s">
        <v>2107</v>
      </c>
      <c r="C18" t="s">
        <v>4177</v>
      </c>
    </row>
    <row r="19" spans="1:3">
      <c r="A19" s="600">
        <v>116437</v>
      </c>
      <c r="B19" t="s">
        <v>2120</v>
      </c>
      <c r="C19" t="s">
        <v>4177</v>
      </c>
    </row>
    <row r="20" spans="1:3">
      <c r="A20" s="600">
        <v>116916</v>
      </c>
      <c r="B20" t="s">
        <v>2147</v>
      </c>
      <c r="C20" t="s">
        <v>4177</v>
      </c>
    </row>
    <row r="21" spans="1:3">
      <c r="A21" s="600">
        <v>117252</v>
      </c>
      <c r="B21" t="s">
        <v>2127</v>
      </c>
      <c r="C21" t="s">
        <v>4177</v>
      </c>
    </row>
    <row r="22" spans="1:3">
      <c r="A22" s="600">
        <v>210586</v>
      </c>
      <c r="B22" t="s">
        <v>2172</v>
      </c>
      <c r="C22" t="s">
        <v>4177</v>
      </c>
    </row>
    <row r="23" spans="1:3">
      <c r="A23" s="600">
        <v>210685</v>
      </c>
      <c r="B23" t="s">
        <v>2174</v>
      </c>
      <c r="C23" t="s">
        <v>4177</v>
      </c>
    </row>
    <row r="24" spans="1:3">
      <c r="A24" s="600">
        <v>210792</v>
      </c>
      <c r="B24" t="s">
        <v>2178</v>
      </c>
      <c r="C24" t="s">
        <v>4177</v>
      </c>
    </row>
    <row r="25" spans="1:3">
      <c r="A25" s="600">
        <v>210826</v>
      </c>
      <c r="B25" t="s">
        <v>2179</v>
      </c>
      <c r="C25" t="s">
        <v>4177</v>
      </c>
    </row>
    <row r="26" spans="1:3">
      <c r="A26" s="600">
        <v>210834</v>
      </c>
      <c r="B26" t="s">
        <v>2181</v>
      </c>
      <c r="C26" t="s">
        <v>4177</v>
      </c>
    </row>
    <row r="27" spans="1:3">
      <c r="A27" s="600">
        <v>210966</v>
      </c>
      <c r="B27" t="s">
        <v>2187</v>
      </c>
      <c r="C27" t="s">
        <v>4177</v>
      </c>
    </row>
    <row r="28" spans="1:3">
      <c r="A28" s="600">
        <v>210974</v>
      </c>
      <c r="B28" t="s">
        <v>2189</v>
      </c>
      <c r="C28" t="s">
        <v>4177</v>
      </c>
    </row>
    <row r="29" spans="1:3">
      <c r="A29" s="600">
        <v>211162</v>
      </c>
      <c r="B29" t="s">
        <v>2196</v>
      </c>
      <c r="C29" t="s">
        <v>4177</v>
      </c>
    </row>
    <row r="30" spans="1:3">
      <c r="A30" s="600">
        <v>211188</v>
      </c>
      <c r="B30" t="s">
        <v>2197</v>
      </c>
      <c r="C30" t="s">
        <v>4177</v>
      </c>
    </row>
    <row r="31" spans="1:3">
      <c r="A31" s="600">
        <v>211337</v>
      </c>
      <c r="B31" t="s">
        <v>2203</v>
      </c>
      <c r="C31" t="s">
        <v>4177</v>
      </c>
    </row>
    <row r="32" spans="1:3">
      <c r="A32" s="600">
        <v>310196</v>
      </c>
      <c r="B32" t="s">
        <v>2207</v>
      </c>
      <c r="C32" t="s">
        <v>4177</v>
      </c>
    </row>
    <row r="33" spans="1:3">
      <c r="A33" s="600">
        <v>310816</v>
      </c>
      <c r="B33" t="s">
        <v>2215</v>
      </c>
      <c r="C33" t="s">
        <v>4177</v>
      </c>
    </row>
    <row r="34" spans="1:3">
      <c r="A34" s="600">
        <v>310923</v>
      </c>
      <c r="B34" t="s">
        <v>2218</v>
      </c>
      <c r="C34" t="s">
        <v>4177</v>
      </c>
    </row>
    <row r="35" spans="1:3">
      <c r="A35" s="600">
        <v>311277</v>
      </c>
      <c r="B35" t="s">
        <v>2231</v>
      </c>
      <c r="C35" t="s">
        <v>4177</v>
      </c>
    </row>
    <row r="36" spans="1:3">
      <c r="A36" s="600">
        <v>311343</v>
      </c>
      <c r="B36" t="s">
        <v>2233</v>
      </c>
      <c r="C36" t="s">
        <v>4177</v>
      </c>
    </row>
    <row r="37" spans="1:3">
      <c r="A37" s="600">
        <v>311376</v>
      </c>
      <c r="B37" t="s">
        <v>2237</v>
      </c>
      <c r="C37" t="s">
        <v>4177</v>
      </c>
    </row>
    <row r="38" spans="1:3">
      <c r="A38" s="600">
        <v>311384</v>
      </c>
      <c r="B38" t="s">
        <v>2239</v>
      </c>
      <c r="C38" t="s">
        <v>4177</v>
      </c>
    </row>
    <row r="39" spans="1:3">
      <c r="A39" s="600">
        <v>410061</v>
      </c>
      <c r="B39" t="s">
        <v>2255</v>
      </c>
      <c r="C39" t="s">
        <v>4177</v>
      </c>
    </row>
    <row r="40" spans="1:3">
      <c r="A40" s="600">
        <v>410111</v>
      </c>
      <c r="B40" t="s">
        <v>2257</v>
      </c>
      <c r="C40" t="s">
        <v>4177</v>
      </c>
    </row>
    <row r="41" spans="1:3">
      <c r="A41" s="600">
        <v>410194</v>
      </c>
      <c r="B41" t="s">
        <v>2259</v>
      </c>
      <c r="C41" t="s">
        <v>4177</v>
      </c>
    </row>
    <row r="42" spans="1:3">
      <c r="A42" s="600">
        <v>410632</v>
      </c>
      <c r="B42" t="s">
        <v>2261</v>
      </c>
      <c r="C42" t="s">
        <v>4177</v>
      </c>
    </row>
    <row r="43" spans="1:3">
      <c r="A43" s="600">
        <v>410707</v>
      </c>
      <c r="B43" t="s">
        <v>2262</v>
      </c>
      <c r="C43" t="s">
        <v>4177</v>
      </c>
    </row>
    <row r="44" spans="1:3">
      <c r="A44" s="600">
        <v>410939</v>
      </c>
      <c r="B44" t="s">
        <v>2270</v>
      </c>
      <c r="C44" t="s">
        <v>4177</v>
      </c>
    </row>
    <row r="45" spans="1:3">
      <c r="A45" s="600">
        <v>411119</v>
      </c>
      <c r="B45" t="s">
        <v>2273</v>
      </c>
      <c r="C45" t="s">
        <v>4177</v>
      </c>
    </row>
    <row r="46" spans="1:3">
      <c r="A46" s="600">
        <v>510407</v>
      </c>
      <c r="B46" t="s">
        <v>2277</v>
      </c>
      <c r="C46" t="s">
        <v>4177</v>
      </c>
    </row>
    <row r="47" spans="1:3">
      <c r="A47" s="600">
        <v>510548</v>
      </c>
      <c r="B47" t="s">
        <v>2281</v>
      </c>
      <c r="C47" t="s">
        <v>4177</v>
      </c>
    </row>
    <row r="48" spans="1:3">
      <c r="A48" s="600">
        <v>510605</v>
      </c>
      <c r="B48" t="s">
        <v>2283</v>
      </c>
      <c r="C48" t="s">
        <v>4177</v>
      </c>
    </row>
    <row r="49" spans="1:3">
      <c r="A49" s="600">
        <v>510621</v>
      </c>
      <c r="B49" t="s">
        <v>2285</v>
      </c>
      <c r="C49" t="s">
        <v>4177</v>
      </c>
    </row>
    <row r="50" spans="1:3">
      <c r="A50" s="600">
        <v>510662</v>
      </c>
      <c r="B50" t="s">
        <v>2287</v>
      </c>
      <c r="C50" t="s">
        <v>4177</v>
      </c>
    </row>
    <row r="51" spans="1:3">
      <c r="A51" s="600">
        <v>510688</v>
      </c>
      <c r="B51" t="s">
        <v>2289</v>
      </c>
      <c r="C51" t="s">
        <v>4177</v>
      </c>
    </row>
    <row r="52" spans="1:3">
      <c r="A52" s="600">
        <v>510746</v>
      </c>
      <c r="B52" t="s">
        <v>2291</v>
      </c>
      <c r="C52" t="s">
        <v>4177</v>
      </c>
    </row>
    <row r="53" spans="1:3">
      <c r="A53" s="600">
        <v>511058</v>
      </c>
      <c r="B53" t="s">
        <v>2294</v>
      </c>
      <c r="C53" t="s">
        <v>4177</v>
      </c>
    </row>
    <row r="54" spans="1:3">
      <c r="A54" s="600">
        <v>511108</v>
      </c>
      <c r="B54" t="s">
        <v>2298</v>
      </c>
      <c r="C54" t="s">
        <v>4177</v>
      </c>
    </row>
    <row r="55" spans="1:3">
      <c r="A55" s="600">
        <v>610520</v>
      </c>
      <c r="B55" t="s">
        <v>2317</v>
      </c>
      <c r="C55" t="s">
        <v>4177</v>
      </c>
    </row>
    <row r="56" spans="1:3">
      <c r="A56" s="600">
        <v>710759</v>
      </c>
      <c r="B56" t="s">
        <v>2329</v>
      </c>
      <c r="C56" t="s">
        <v>4177</v>
      </c>
    </row>
    <row r="57" spans="1:3">
      <c r="A57" s="600">
        <v>710809</v>
      </c>
      <c r="B57" t="s">
        <v>2332</v>
      </c>
      <c r="C57" t="s">
        <v>4177</v>
      </c>
    </row>
    <row r="58" spans="1:3">
      <c r="A58" s="600">
        <v>710817</v>
      </c>
      <c r="B58" t="s">
        <v>2334</v>
      </c>
      <c r="C58" t="s">
        <v>4177</v>
      </c>
    </row>
    <row r="59" spans="1:3">
      <c r="A59" s="600">
        <v>710924</v>
      </c>
      <c r="B59" t="s">
        <v>2339</v>
      </c>
      <c r="C59" t="s">
        <v>4177</v>
      </c>
    </row>
    <row r="60" spans="1:3">
      <c r="A60" s="600">
        <v>710940</v>
      </c>
      <c r="B60" t="s">
        <v>2340</v>
      </c>
      <c r="C60" t="s">
        <v>4177</v>
      </c>
    </row>
    <row r="61" spans="1:3">
      <c r="A61" s="600">
        <v>810641</v>
      </c>
      <c r="B61" t="s">
        <v>2346</v>
      </c>
      <c r="C61" t="s">
        <v>4177</v>
      </c>
    </row>
    <row r="62" spans="1:3">
      <c r="A62" s="600">
        <v>810914</v>
      </c>
      <c r="B62" t="s">
        <v>2350</v>
      </c>
      <c r="C62" t="s">
        <v>4177</v>
      </c>
    </row>
    <row r="63" spans="1:3">
      <c r="A63" s="600">
        <v>811102</v>
      </c>
      <c r="B63" t="s">
        <v>2354</v>
      </c>
      <c r="C63" t="s">
        <v>4177</v>
      </c>
    </row>
    <row r="64" spans="1:3">
      <c r="A64" s="600">
        <v>811235</v>
      </c>
      <c r="B64" t="s">
        <v>2358</v>
      </c>
      <c r="C64" t="s">
        <v>4177</v>
      </c>
    </row>
    <row r="65" spans="1:3">
      <c r="A65" s="600">
        <v>811375</v>
      </c>
      <c r="B65" t="s">
        <v>2361</v>
      </c>
      <c r="C65" t="s">
        <v>4177</v>
      </c>
    </row>
    <row r="66" spans="1:3">
      <c r="A66" s="600">
        <v>811482</v>
      </c>
      <c r="B66" t="s">
        <v>2367</v>
      </c>
      <c r="C66" t="s">
        <v>4177</v>
      </c>
    </row>
    <row r="67" spans="1:3">
      <c r="A67" s="600">
        <v>910441</v>
      </c>
      <c r="B67" t="s">
        <v>2381</v>
      </c>
      <c r="C67" t="s">
        <v>4177</v>
      </c>
    </row>
    <row r="68" spans="1:3">
      <c r="A68" s="600">
        <v>910482</v>
      </c>
      <c r="B68" t="s">
        <v>2385</v>
      </c>
      <c r="C68" t="s">
        <v>4177</v>
      </c>
    </row>
    <row r="69" spans="1:3">
      <c r="A69" s="600">
        <v>910573</v>
      </c>
      <c r="B69" t="s">
        <v>2388</v>
      </c>
      <c r="C69" t="s">
        <v>4177</v>
      </c>
    </row>
    <row r="70" spans="1:3">
      <c r="A70" s="600">
        <v>1010019</v>
      </c>
      <c r="B70" t="s">
        <v>2394</v>
      </c>
      <c r="C70" t="s">
        <v>4177</v>
      </c>
    </row>
    <row r="71" spans="1:3">
      <c r="A71" s="600">
        <v>1010092</v>
      </c>
      <c r="B71" t="s">
        <v>2398</v>
      </c>
      <c r="C71" t="s">
        <v>4177</v>
      </c>
    </row>
    <row r="72" spans="1:3">
      <c r="A72" s="600">
        <v>1110306</v>
      </c>
      <c r="B72" t="s">
        <v>2413</v>
      </c>
      <c r="C72" t="s">
        <v>4177</v>
      </c>
    </row>
    <row r="73" spans="1:3">
      <c r="A73" s="600">
        <v>1210189</v>
      </c>
      <c r="B73" t="s">
        <v>2427</v>
      </c>
      <c r="C73" t="s">
        <v>4177</v>
      </c>
    </row>
    <row r="74" spans="1:3">
      <c r="A74" s="600">
        <v>1210239</v>
      </c>
      <c r="B74" t="s">
        <v>2429</v>
      </c>
      <c r="C74" t="s">
        <v>4177</v>
      </c>
    </row>
    <row r="75" spans="1:3">
      <c r="A75" s="600">
        <v>1310120</v>
      </c>
      <c r="B75" t="s">
        <v>2436</v>
      </c>
      <c r="C75" t="s">
        <v>4177</v>
      </c>
    </row>
    <row r="76" spans="1:3">
      <c r="A76" s="600">
        <v>1310211</v>
      </c>
      <c r="B76" t="s">
        <v>2439</v>
      </c>
      <c r="C76" t="s">
        <v>4177</v>
      </c>
    </row>
    <row r="77" spans="1:3">
      <c r="A77" s="600">
        <v>2310178</v>
      </c>
      <c r="B77" t="s">
        <v>2448</v>
      </c>
      <c r="C77" t="s">
        <v>4177</v>
      </c>
    </row>
    <row r="78" spans="1:3">
      <c r="A78" s="600">
        <v>2810466</v>
      </c>
      <c r="B78" t="s">
        <v>2466</v>
      </c>
      <c r="C78" t="s">
        <v>4177</v>
      </c>
    </row>
    <row r="79" spans="1:3">
      <c r="A79" s="600">
        <v>8010038</v>
      </c>
      <c r="B79" t="s">
        <v>2470</v>
      </c>
      <c r="C79" t="s">
        <v>4177</v>
      </c>
    </row>
    <row r="80" spans="1:3">
      <c r="A80" s="600">
        <v>8010046</v>
      </c>
      <c r="B80" t="s">
        <v>2472</v>
      </c>
      <c r="C80" t="s">
        <v>4177</v>
      </c>
    </row>
    <row r="81" spans="1:1">
      <c r="A81" s="600" t="s">
        <v>677</v>
      </c>
    </row>
    <row r="82" spans="1:1">
      <c r="A82" s="600" t="s">
        <v>677</v>
      </c>
    </row>
    <row r="83" spans="1:1">
      <c r="A83" s="600" t="s">
        <v>677</v>
      </c>
    </row>
    <row r="84" spans="1:1">
      <c r="A84" s="600" t="s">
        <v>677</v>
      </c>
    </row>
    <row r="85" spans="1:1">
      <c r="A85" s="2" t="s">
        <v>677</v>
      </c>
    </row>
    <row r="86" spans="1:1">
      <c r="A86" s="2" t="s">
        <v>677</v>
      </c>
    </row>
    <row r="87" spans="1:1">
      <c r="A87" s="2" t="s">
        <v>677</v>
      </c>
    </row>
    <row r="88" spans="1:1">
      <c r="A88" s="2" t="s">
        <v>677</v>
      </c>
    </row>
    <row r="89" spans="1:1">
      <c r="A89" s="2" t="s">
        <v>677</v>
      </c>
    </row>
    <row r="90" spans="1:1">
      <c r="A90" s="2" t="s">
        <v>677</v>
      </c>
    </row>
    <row r="91" spans="1:1">
      <c r="A91" s="2" t="s">
        <v>677</v>
      </c>
    </row>
    <row r="92" spans="1:1">
      <c r="A92" s="2" t="s">
        <v>677</v>
      </c>
    </row>
    <row r="93" spans="1:1">
      <c r="A93" s="2" t="s">
        <v>677</v>
      </c>
    </row>
    <row r="94" spans="1:1">
      <c r="A94" s="2" t="s">
        <v>677</v>
      </c>
    </row>
    <row r="95" spans="1:1">
      <c r="A95" s="2" t="s">
        <v>677</v>
      </c>
    </row>
    <row r="96" spans="1:1">
      <c r="A96" s="2" t="s">
        <v>677</v>
      </c>
    </row>
    <row r="97" spans="1:1">
      <c r="A97" s="2" t="s">
        <v>677</v>
      </c>
    </row>
    <row r="98" spans="1:1">
      <c r="A98" s="2" t="s">
        <v>677</v>
      </c>
    </row>
    <row r="99" spans="1:1">
      <c r="A99" s="2" t="s">
        <v>677</v>
      </c>
    </row>
    <row r="100" spans="1:1">
      <c r="A100" s="2" t="s">
        <v>677</v>
      </c>
    </row>
    <row r="101" spans="1:1">
      <c r="A101" s="2" t="s">
        <v>677</v>
      </c>
    </row>
    <row r="102" spans="1:1">
      <c r="A102" s="2" t="s">
        <v>677</v>
      </c>
    </row>
    <row r="103" spans="1:1">
      <c r="A103" s="2" t="s">
        <v>677</v>
      </c>
    </row>
    <row r="104" spans="1:1">
      <c r="A104" s="2" t="s">
        <v>677</v>
      </c>
    </row>
    <row r="105" spans="1:1">
      <c r="A105" s="2" t="s">
        <v>677</v>
      </c>
    </row>
    <row r="106" spans="1:1">
      <c r="A106" s="2" t="s">
        <v>677</v>
      </c>
    </row>
    <row r="107" spans="1:1">
      <c r="A107" s="2" t="s">
        <v>677</v>
      </c>
    </row>
    <row r="108" spans="1:1">
      <c r="A108" s="2" t="s">
        <v>677</v>
      </c>
    </row>
    <row r="109" spans="1:1">
      <c r="A109" s="2" t="s">
        <v>677</v>
      </c>
    </row>
    <row r="110" spans="1:1">
      <c r="A110" s="2" t="s">
        <v>677</v>
      </c>
    </row>
    <row r="111" spans="1:1">
      <c r="A111" s="2" t="s">
        <v>677</v>
      </c>
    </row>
    <row r="112" spans="1:1">
      <c r="A112" s="2" t="s">
        <v>677</v>
      </c>
    </row>
    <row r="113" spans="1:1">
      <c r="A113" s="2" t="s">
        <v>677</v>
      </c>
    </row>
    <row r="114" spans="1:1">
      <c r="A114" s="2" t="s">
        <v>677</v>
      </c>
    </row>
    <row r="115" spans="1:1">
      <c r="A115" t="s">
        <v>677</v>
      </c>
    </row>
    <row r="116" spans="1:1">
      <c r="A116" t="s">
        <v>677</v>
      </c>
    </row>
    <row r="117" spans="1:1">
      <c r="A117" t="s">
        <v>677</v>
      </c>
    </row>
    <row r="118" spans="1:1">
      <c r="A118" t="s">
        <v>677</v>
      </c>
    </row>
    <row r="119" spans="1:1">
      <c r="A119" t="s">
        <v>677</v>
      </c>
    </row>
    <row r="120" spans="1:1">
      <c r="A120" t="s">
        <v>677</v>
      </c>
    </row>
    <row r="121" spans="1:1">
      <c r="A121" t="s">
        <v>677</v>
      </c>
    </row>
    <row r="122" spans="1:1">
      <c r="A122" t="s">
        <v>677</v>
      </c>
    </row>
    <row r="123" spans="1:1">
      <c r="A123" t="s">
        <v>677</v>
      </c>
    </row>
    <row r="124" spans="1:1">
      <c r="A124" t="s">
        <v>677</v>
      </c>
    </row>
    <row r="125" spans="1:1">
      <c r="A125" t="s">
        <v>677</v>
      </c>
    </row>
    <row r="126" spans="1:1">
      <c r="A126" t="s">
        <v>677</v>
      </c>
    </row>
    <row r="127" spans="1:1">
      <c r="A127" t="s">
        <v>677</v>
      </c>
    </row>
    <row r="128" spans="1:1">
      <c r="A128" t="s">
        <v>677</v>
      </c>
    </row>
    <row r="129" spans="1:1">
      <c r="A129" t="s">
        <v>677</v>
      </c>
    </row>
    <row r="130" spans="1:1">
      <c r="A130" t="s">
        <v>677</v>
      </c>
    </row>
    <row r="131" spans="1:1">
      <c r="A131" t="s">
        <v>677</v>
      </c>
    </row>
    <row r="132" spans="1:1">
      <c r="A132" t="s">
        <v>677</v>
      </c>
    </row>
    <row r="133" spans="1:1">
      <c r="A133" t="s">
        <v>677</v>
      </c>
    </row>
    <row r="134" spans="1:1">
      <c r="A134" t="s">
        <v>677</v>
      </c>
    </row>
    <row r="135" spans="1:1">
      <c r="A135" t="s">
        <v>677</v>
      </c>
    </row>
    <row r="136" spans="1:1">
      <c r="A136" t="s">
        <v>677</v>
      </c>
    </row>
    <row r="137" spans="1:1">
      <c r="A137" t="s">
        <v>677</v>
      </c>
    </row>
    <row r="138" spans="1:1">
      <c r="A138" t="s">
        <v>677</v>
      </c>
    </row>
    <row r="139" spans="1:1">
      <c r="A139" t="s">
        <v>677</v>
      </c>
    </row>
    <row r="140" spans="1:1">
      <c r="A140" t="s">
        <v>677</v>
      </c>
    </row>
    <row r="141" spans="1:1">
      <c r="A141" t="s">
        <v>677</v>
      </c>
    </row>
    <row r="142" spans="1:1">
      <c r="A142" t="s">
        <v>677</v>
      </c>
    </row>
  </sheetData>
  <sortState xmlns:xlrd2="http://schemas.microsoft.com/office/spreadsheetml/2017/richdata2" ref="A1:F4">
    <sortCondition ref="A1:A4"/>
  </sortState>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
  <sheetViews>
    <sheetView workbookViewId="0">
      <selection activeCell="A4" sqref="A4"/>
    </sheetView>
  </sheetViews>
  <sheetFormatPr defaultRowHeight="18.75"/>
  <sheetData>
    <row r="1" spans="1:1">
      <c r="A1" t="s">
        <v>2717</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E16"/>
  <sheetViews>
    <sheetView workbookViewId="0">
      <selection activeCell="A4" sqref="A4"/>
    </sheetView>
  </sheetViews>
  <sheetFormatPr defaultRowHeight="18.75"/>
  <cols>
    <col min="2" max="2" width="7.125" customWidth="1"/>
    <col min="3" max="3" width="8.75" style="605" customWidth="1"/>
    <col min="4" max="4" width="56.5" customWidth="1"/>
    <col min="5" max="5" width="9.125" customWidth="1"/>
  </cols>
  <sheetData>
    <row r="1" spans="1:5">
      <c r="A1" s="600">
        <v>111206</v>
      </c>
      <c r="B1">
        <v>1</v>
      </c>
      <c r="C1" s="605" t="s">
        <v>4177</v>
      </c>
      <c r="D1" t="s">
        <v>1980</v>
      </c>
      <c r="E1" t="s">
        <v>1993</v>
      </c>
    </row>
    <row r="2" spans="1:5">
      <c r="A2" s="600">
        <v>114093</v>
      </c>
      <c r="B2">
        <v>2</v>
      </c>
      <c r="C2" s="605" t="s">
        <v>4177</v>
      </c>
      <c r="D2" t="s">
        <v>4365</v>
      </c>
      <c r="E2" t="s">
        <v>2037</v>
      </c>
    </row>
    <row r="3" spans="1:5">
      <c r="A3" s="600">
        <v>114093</v>
      </c>
      <c r="B3">
        <v>3</v>
      </c>
      <c r="C3" s="605" t="s">
        <v>4177</v>
      </c>
      <c r="D3" t="s">
        <v>3147</v>
      </c>
      <c r="E3" t="s">
        <v>2037</v>
      </c>
    </row>
    <row r="4" spans="1:5">
      <c r="A4" s="600">
        <v>114424</v>
      </c>
      <c r="B4">
        <v>4</v>
      </c>
      <c r="C4" s="605" t="s">
        <v>4177</v>
      </c>
      <c r="D4" t="s">
        <v>1980</v>
      </c>
      <c r="E4" t="s">
        <v>2043</v>
      </c>
    </row>
    <row r="5" spans="1:5">
      <c r="A5" s="600">
        <v>116437</v>
      </c>
      <c r="B5">
        <v>5</v>
      </c>
      <c r="C5" s="605" t="s">
        <v>4177</v>
      </c>
      <c r="D5" t="s">
        <v>1980</v>
      </c>
      <c r="E5" t="s">
        <v>2120</v>
      </c>
    </row>
    <row r="6" spans="1:5">
      <c r="A6" s="600">
        <v>210685</v>
      </c>
      <c r="B6">
        <v>6</v>
      </c>
      <c r="C6" s="605" t="s">
        <v>4177</v>
      </c>
      <c r="D6" t="s">
        <v>1980</v>
      </c>
      <c r="E6" t="s">
        <v>2174</v>
      </c>
    </row>
    <row r="7" spans="1:5">
      <c r="A7" s="600">
        <v>311277</v>
      </c>
      <c r="B7">
        <v>7</v>
      </c>
      <c r="C7" s="605" t="s">
        <v>4177</v>
      </c>
      <c r="D7" t="s">
        <v>1980</v>
      </c>
      <c r="E7" t="s">
        <v>2231</v>
      </c>
    </row>
    <row r="8" spans="1:5">
      <c r="A8" s="600">
        <v>311384</v>
      </c>
      <c r="B8">
        <v>8</v>
      </c>
      <c r="C8" s="605" t="s">
        <v>4177</v>
      </c>
      <c r="D8" t="s">
        <v>1980</v>
      </c>
      <c r="E8" s="603" t="s">
        <v>2239</v>
      </c>
    </row>
    <row r="9" spans="1:5">
      <c r="A9" s="600">
        <v>410111</v>
      </c>
      <c r="B9">
        <v>9</v>
      </c>
      <c r="C9" s="605" t="s">
        <v>4177</v>
      </c>
      <c r="D9" t="s">
        <v>1980</v>
      </c>
      <c r="E9" s="603" t="s">
        <v>2257</v>
      </c>
    </row>
    <row r="10" spans="1:5">
      <c r="A10" s="600">
        <v>410194</v>
      </c>
      <c r="B10">
        <v>10</v>
      </c>
      <c r="C10" s="605" t="s">
        <v>4177</v>
      </c>
      <c r="D10" t="s">
        <v>1980</v>
      </c>
      <c r="E10" s="603" t="s">
        <v>2259</v>
      </c>
    </row>
    <row r="11" spans="1:5">
      <c r="A11" s="600">
        <v>510605</v>
      </c>
      <c r="B11">
        <v>11</v>
      </c>
      <c r="C11" s="605" t="s">
        <v>4177</v>
      </c>
      <c r="D11" t="s">
        <v>1980</v>
      </c>
      <c r="E11" s="603" t="s">
        <v>2283</v>
      </c>
    </row>
    <row r="12" spans="1:5">
      <c r="A12" s="600">
        <v>710809</v>
      </c>
      <c r="B12">
        <v>12</v>
      </c>
      <c r="C12" s="605" t="s">
        <v>4177</v>
      </c>
      <c r="D12" t="s">
        <v>1980</v>
      </c>
      <c r="E12" s="603" t="s">
        <v>2332</v>
      </c>
    </row>
    <row r="13" spans="1:5">
      <c r="A13" s="600">
        <v>811482</v>
      </c>
      <c r="B13">
        <v>13</v>
      </c>
      <c r="C13" s="605" t="s">
        <v>4177</v>
      </c>
      <c r="D13" t="s">
        <v>1980</v>
      </c>
      <c r="E13" s="603" t="s">
        <v>2367</v>
      </c>
    </row>
    <row r="14" spans="1:5">
      <c r="A14" s="600">
        <v>1110306</v>
      </c>
      <c r="B14">
        <v>14</v>
      </c>
      <c r="C14" s="605" t="s">
        <v>4177</v>
      </c>
      <c r="D14" t="s">
        <v>1980</v>
      </c>
      <c r="E14" t="s">
        <v>2413</v>
      </c>
    </row>
    <row r="15" spans="1:5">
      <c r="A15" s="600">
        <v>8010046</v>
      </c>
      <c r="B15">
        <v>15</v>
      </c>
      <c r="C15" s="605" t="s">
        <v>4177</v>
      </c>
      <c r="D15" t="s">
        <v>4365</v>
      </c>
      <c r="E15" t="s">
        <v>2472</v>
      </c>
    </row>
    <row r="16" spans="1:5">
      <c r="A16" s="600">
        <v>8010046</v>
      </c>
      <c r="B16">
        <v>16</v>
      </c>
      <c r="C16" s="605" t="s">
        <v>4177</v>
      </c>
      <c r="D16" t="s">
        <v>3147</v>
      </c>
      <c r="E16" t="s">
        <v>2472</v>
      </c>
    </row>
  </sheetData>
  <sortState xmlns:xlrd2="http://schemas.microsoft.com/office/spreadsheetml/2017/richdata2" ref="A1:J13">
    <sortCondition ref="A1:A13"/>
  </sortState>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7030A0"/>
  </sheetPr>
  <dimension ref="A1:C4"/>
  <sheetViews>
    <sheetView workbookViewId="0">
      <selection activeCell="A4" sqref="A4"/>
    </sheetView>
  </sheetViews>
  <sheetFormatPr defaultRowHeight="18.75"/>
  <cols>
    <col min="2" max="2" width="9" style="606"/>
  </cols>
  <sheetData>
    <row r="1" spans="1:3">
      <c r="A1" s="600">
        <v>117252</v>
      </c>
      <c r="B1" s="600" t="s">
        <v>2127</v>
      </c>
      <c r="C1" t="s">
        <v>4177</v>
      </c>
    </row>
    <row r="2" spans="1:3">
      <c r="A2" s="2"/>
      <c r="B2" s="2"/>
    </row>
    <row r="3" spans="1:3">
      <c r="A3" s="3"/>
      <c r="B3" s="3"/>
    </row>
    <row r="4" spans="1:3">
      <c r="A4" s="2"/>
      <c r="B4" s="2"/>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E29"/>
  <sheetViews>
    <sheetView workbookViewId="0">
      <selection activeCell="A4" sqref="A4"/>
    </sheetView>
  </sheetViews>
  <sheetFormatPr defaultRowHeight="18.75"/>
  <cols>
    <col min="2" max="2" width="6.875" style="1543" customWidth="1"/>
    <col min="3" max="3" width="9" style="606"/>
    <col min="4" max="4" width="30.875" customWidth="1"/>
    <col min="8" max="8" width="35.875" bestFit="1" customWidth="1"/>
  </cols>
  <sheetData>
    <row r="1" spans="1:5">
      <c r="A1" s="600">
        <v>111206</v>
      </c>
      <c r="B1" s="1543">
        <v>1</v>
      </c>
      <c r="C1" s="606" t="s">
        <v>4177</v>
      </c>
      <c r="D1" t="s">
        <v>4366</v>
      </c>
      <c r="E1" t="s">
        <v>1993</v>
      </c>
    </row>
    <row r="2" spans="1:5">
      <c r="A2" s="600">
        <v>114093</v>
      </c>
      <c r="B2" s="1543">
        <v>2</v>
      </c>
      <c r="C2" s="606" t="s">
        <v>4177</v>
      </c>
      <c r="D2" t="s">
        <v>4366</v>
      </c>
      <c r="E2" t="s">
        <v>2037</v>
      </c>
    </row>
    <row r="3" spans="1:5">
      <c r="A3" s="600">
        <v>114424</v>
      </c>
      <c r="B3" s="1543">
        <v>3</v>
      </c>
      <c r="C3" s="606" t="s">
        <v>4177</v>
      </c>
      <c r="D3" t="s">
        <v>4366</v>
      </c>
      <c r="E3" t="s">
        <v>2043</v>
      </c>
    </row>
    <row r="4" spans="1:5">
      <c r="A4" s="600">
        <v>114754</v>
      </c>
      <c r="B4" s="1543">
        <v>4</v>
      </c>
      <c r="C4" s="606" t="s">
        <v>4177</v>
      </c>
      <c r="D4" t="s">
        <v>4366</v>
      </c>
      <c r="E4" t="s">
        <v>2053</v>
      </c>
    </row>
    <row r="5" spans="1:5">
      <c r="A5" s="600">
        <v>115793</v>
      </c>
      <c r="B5" s="1543">
        <v>5</v>
      </c>
      <c r="C5" s="606" t="s">
        <v>4177</v>
      </c>
      <c r="D5" t="s">
        <v>4366</v>
      </c>
      <c r="E5" t="s">
        <v>2084</v>
      </c>
    </row>
    <row r="6" spans="1:5">
      <c r="A6" s="600">
        <v>116437</v>
      </c>
      <c r="B6" s="1543">
        <v>6</v>
      </c>
      <c r="C6" s="606" t="s">
        <v>4177</v>
      </c>
      <c r="D6" t="s">
        <v>4366</v>
      </c>
      <c r="E6" t="s">
        <v>2120</v>
      </c>
    </row>
    <row r="7" spans="1:5">
      <c r="A7" s="600">
        <v>210586</v>
      </c>
      <c r="B7" s="1543">
        <v>7</v>
      </c>
      <c r="C7" s="606" t="s">
        <v>4177</v>
      </c>
      <c r="D7" t="s">
        <v>4366</v>
      </c>
      <c r="E7" t="s">
        <v>2172</v>
      </c>
    </row>
    <row r="8" spans="1:5">
      <c r="A8" s="600">
        <v>210685</v>
      </c>
      <c r="B8" s="1543">
        <v>8</v>
      </c>
      <c r="C8" s="606" t="s">
        <v>4177</v>
      </c>
      <c r="D8" t="s">
        <v>4366</v>
      </c>
      <c r="E8" t="s">
        <v>2174</v>
      </c>
    </row>
    <row r="9" spans="1:5">
      <c r="A9" s="600">
        <v>210834</v>
      </c>
      <c r="B9" s="1543">
        <v>9</v>
      </c>
      <c r="C9" s="606" t="s">
        <v>4177</v>
      </c>
      <c r="D9" t="s">
        <v>4366</v>
      </c>
      <c r="E9" t="s">
        <v>2181</v>
      </c>
    </row>
    <row r="10" spans="1:5">
      <c r="A10" s="600">
        <v>311277</v>
      </c>
      <c r="B10" s="1543">
        <v>10</v>
      </c>
      <c r="C10" s="606" t="s">
        <v>4177</v>
      </c>
      <c r="D10" t="s">
        <v>4366</v>
      </c>
      <c r="E10" t="s">
        <v>2231</v>
      </c>
    </row>
    <row r="11" spans="1:5">
      <c r="A11" s="600">
        <v>311343</v>
      </c>
      <c r="B11" s="1543">
        <v>11</v>
      </c>
      <c r="C11" s="606" t="s">
        <v>4177</v>
      </c>
      <c r="D11" t="s">
        <v>4366</v>
      </c>
      <c r="E11" t="s">
        <v>2233</v>
      </c>
    </row>
    <row r="12" spans="1:5">
      <c r="A12" s="600">
        <v>311384</v>
      </c>
      <c r="B12" s="1543">
        <v>12</v>
      </c>
      <c r="C12" s="606" t="s">
        <v>4177</v>
      </c>
      <c r="D12" t="s">
        <v>4366</v>
      </c>
      <c r="E12" t="s">
        <v>2239</v>
      </c>
    </row>
    <row r="13" spans="1:5">
      <c r="A13" s="600">
        <v>410111</v>
      </c>
      <c r="B13" s="1543">
        <v>13</v>
      </c>
      <c r="C13" s="606" t="s">
        <v>4177</v>
      </c>
      <c r="D13" t="s">
        <v>4366</v>
      </c>
      <c r="E13" t="s">
        <v>2257</v>
      </c>
    </row>
    <row r="14" spans="1:5">
      <c r="A14" s="600">
        <v>410194</v>
      </c>
      <c r="B14" s="1543">
        <v>14</v>
      </c>
      <c r="C14" s="606" t="s">
        <v>4177</v>
      </c>
      <c r="D14" t="s">
        <v>4366</v>
      </c>
      <c r="E14" t="s">
        <v>2259</v>
      </c>
    </row>
    <row r="15" spans="1:5">
      <c r="A15" s="600">
        <v>510548</v>
      </c>
      <c r="B15" s="1543">
        <v>15</v>
      </c>
      <c r="C15" s="606" t="s">
        <v>4177</v>
      </c>
      <c r="D15" t="s">
        <v>4366</v>
      </c>
      <c r="E15" t="s">
        <v>2281</v>
      </c>
    </row>
    <row r="16" spans="1:5">
      <c r="A16" s="600">
        <v>510605</v>
      </c>
      <c r="B16" s="1543">
        <v>16</v>
      </c>
      <c r="C16" s="606" t="s">
        <v>4177</v>
      </c>
      <c r="D16" t="s">
        <v>4366</v>
      </c>
      <c r="E16" t="s">
        <v>2283</v>
      </c>
    </row>
    <row r="17" spans="1:5">
      <c r="A17" s="600">
        <v>510662</v>
      </c>
      <c r="B17" s="1543">
        <v>17</v>
      </c>
      <c r="C17" s="606" t="s">
        <v>4177</v>
      </c>
      <c r="D17" t="s">
        <v>4366</v>
      </c>
      <c r="E17" t="s">
        <v>2287</v>
      </c>
    </row>
    <row r="18" spans="1:5">
      <c r="A18" s="600">
        <v>710809</v>
      </c>
      <c r="B18" s="1543">
        <v>18</v>
      </c>
      <c r="C18" s="606" t="s">
        <v>4177</v>
      </c>
      <c r="D18" t="s">
        <v>4366</v>
      </c>
      <c r="E18" t="s">
        <v>2332</v>
      </c>
    </row>
    <row r="19" spans="1:5">
      <c r="A19" s="600">
        <v>811342</v>
      </c>
      <c r="B19" s="1543">
        <v>19</v>
      </c>
      <c r="C19" s="606" t="s">
        <v>4177</v>
      </c>
      <c r="D19" t="s">
        <v>4366</v>
      </c>
      <c r="E19" t="s">
        <v>2359</v>
      </c>
    </row>
    <row r="20" spans="1:5">
      <c r="A20" s="600">
        <v>811482</v>
      </c>
      <c r="B20" s="1543">
        <v>20</v>
      </c>
      <c r="C20" s="606" t="s">
        <v>4177</v>
      </c>
      <c r="D20" t="s">
        <v>4366</v>
      </c>
      <c r="E20" t="s">
        <v>2367</v>
      </c>
    </row>
    <row r="21" spans="1:5">
      <c r="A21" s="600">
        <v>910573</v>
      </c>
      <c r="B21" s="1543">
        <v>21</v>
      </c>
      <c r="C21" s="606" t="s">
        <v>4177</v>
      </c>
      <c r="D21" t="s">
        <v>4366</v>
      </c>
      <c r="E21" t="s">
        <v>2388</v>
      </c>
    </row>
    <row r="22" spans="1:5">
      <c r="A22" s="600">
        <v>1110306</v>
      </c>
      <c r="B22" s="1543">
        <v>22</v>
      </c>
      <c r="C22" s="606" t="s">
        <v>4177</v>
      </c>
      <c r="D22" t="s">
        <v>4366</v>
      </c>
      <c r="E22" t="s">
        <v>2413</v>
      </c>
    </row>
    <row r="23" spans="1:5">
      <c r="A23" s="600">
        <v>2310178</v>
      </c>
      <c r="B23" s="1543">
        <v>23</v>
      </c>
      <c r="C23" s="606" t="s">
        <v>4177</v>
      </c>
      <c r="D23" t="s">
        <v>4366</v>
      </c>
      <c r="E23" t="s">
        <v>2448</v>
      </c>
    </row>
    <row r="24" spans="1:5">
      <c r="A24" s="600">
        <v>2810466</v>
      </c>
      <c r="B24" s="1543">
        <v>24</v>
      </c>
      <c r="C24" s="606" t="s">
        <v>4177</v>
      </c>
      <c r="D24" t="s">
        <v>4366</v>
      </c>
      <c r="E24" t="s">
        <v>2466</v>
      </c>
    </row>
    <row r="25" spans="1:5">
      <c r="A25" s="2"/>
    </row>
    <row r="26" spans="1:5">
      <c r="A26" s="2"/>
    </row>
    <row r="27" spans="1:5">
      <c r="A27" s="2"/>
    </row>
    <row r="28" spans="1:5">
      <c r="A28" s="2"/>
    </row>
    <row r="29" spans="1:5">
      <c r="A29" s="2"/>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7030A0"/>
  </sheetPr>
  <dimension ref="A1:D6"/>
  <sheetViews>
    <sheetView workbookViewId="0">
      <selection activeCell="A4" sqref="A4"/>
    </sheetView>
  </sheetViews>
  <sheetFormatPr defaultRowHeight="18.75"/>
  <cols>
    <col min="4" max="4" width="9" style="606"/>
    <col min="6" max="6" width="9.625" customWidth="1"/>
  </cols>
  <sheetData>
    <row r="1" spans="1:3">
      <c r="A1" s="600">
        <v>111206</v>
      </c>
      <c r="B1" t="s">
        <v>1993</v>
      </c>
      <c r="C1" t="s">
        <v>4177</v>
      </c>
    </row>
    <row r="2" spans="1:3">
      <c r="A2" s="608">
        <v>112576</v>
      </c>
      <c r="B2" t="s">
        <v>2000</v>
      </c>
      <c r="C2" t="s">
        <v>4177</v>
      </c>
    </row>
    <row r="3" spans="1:3">
      <c r="A3" s="600">
        <v>811607</v>
      </c>
      <c r="B3" t="s">
        <v>2377</v>
      </c>
      <c r="C3" t="s">
        <v>4177</v>
      </c>
    </row>
    <row r="4" spans="1:3">
      <c r="A4" s="2"/>
    </row>
    <row r="5" spans="1:3">
      <c r="A5" s="2"/>
    </row>
    <row r="6" spans="1:3">
      <c r="A6" s="2"/>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R38"/>
  <sheetViews>
    <sheetView workbookViewId="0">
      <selection activeCell="A4" sqref="A4"/>
    </sheetView>
  </sheetViews>
  <sheetFormatPr defaultRowHeight="18.75"/>
  <cols>
    <col min="2" max="2" width="6.125" customWidth="1"/>
    <col min="3" max="3" width="5.375" customWidth="1"/>
    <col min="5" max="5" width="34.125" customWidth="1"/>
    <col min="6" max="6" width="6" style="605" customWidth="1"/>
    <col min="7" max="7" width="13.25" customWidth="1"/>
    <col min="8" max="8" width="11.875" customWidth="1"/>
    <col min="9" max="9" width="3" customWidth="1"/>
  </cols>
  <sheetData>
    <row r="1" spans="1:18">
      <c r="A1" s="600">
        <v>112147</v>
      </c>
      <c r="B1" t="s">
        <v>91</v>
      </c>
      <c r="C1" t="s">
        <v>2474</v>
      </c>
      <c r="D1" t="s">
        <v>2475</v>
      </c>
      <c r="E1" t="s">
        <v>2476</v>
      </c>
      <c r="F1" s="605" t="s">
        <v>4177</v>
      </c>
      <c r="G1" t="s">
        <v>1996</v>
      </c>
      <c r="H1" t="s">
        <v>2559</v>
      </c>
      <c r="I1" t="s">
        <v>23</v>
      </c>
      <c r="J1" t="s">
        <v>2560</v>
      </c>
      <c r="K1" t="s">
        <v>2561</v>
      </c>
      <c r="L1" t="s">
        <v>1997</v>
      </c>
      <c r="M1" t="s">
        <v>2562</v>
      </c>
      <c r="N1" t="s">
        <v>2563</v>
      </c>
      <c r="O1" t="s">
        <v>24</v>
      </c>
      <c r="P1" t="s">
        <v>2607</v>
      </c>
      <c r="Q1" t="s">
        <v>4178</v>
      </c>
      <c r="R1" t="s">
        <v>23</v>
      </c>
    </row>
    <row r="2" spans="1:18">
      <c r="A2" s="600">
        <v>112915</v>
      </c>
      <c r="B2" t="s">
        <v>94</v>
      </c>
      <c r="C2" t="s">
        <v>2474</v>
      </c>
      <c r="D2" t="s">
        <v>2475</v>
      </c>
      <c r="E2" t="s">
        <v>2476</v>
      </c>
      <c r="F2" s="605" t="s">
        <v>4177</v>
      </c>
      <c r="G2" t="s">
        <v>2005</v>
      </c>
      <c r="H2" t="s">
        <v>23</v>
      </c>
      <c r="I2" t="s">
        <v>23</v>
      </c>
      <c r="J2" t="s">
        <v>2665</v>
      </c>
      <c r="K2" t="s">
        <v>2666</v>
      </c>
      <c r="L2" t="s">
        <v>2006</v>
      </c>
      <c r="M2" t="s">
        <v>2667</v>
      </c>
      <c r="N2" t="s">
        <v>2668</v>
      </c>
      <c r="O2" t="s">
        <v>24</v>
      </c>
      <c r="P2" t="s">
        <v>248</v>
      </c>
      <c r="Q2" t="s">
        <v>4179</v>
      </c>
      <c r="R2" t="s">
        <v>23</v>
      </c>
    </row>
    <row r="3" spans="1:18">
      <c r="A3" s="600">
        <v>113608</v>
      </c>
      <c r="B3" t="s">
        <v>79</v>
      </c>
      <c r="C3" t="s">
        <v>2474</v>
      </c>
      <c r="D3" t="s">
        <v>2475</v>
      </c>
      <c r="E3" t="s">
        <v>2476</v>
      </c>
      <c r="F3" s="605" t="s">
        <v>4177</v>
      </c>
      <c r="G3" t="s">
        <v>2024</v>
      </c>
      <c r="H3" t="s">
        <v>23</v>
      </c>
      <c r="I3" t="s">
        <v>23</v>
      </c>
      <c r="J3" t="s">
        <v>4180</v>
      </c>
      <c r="K3" t="s">
        <v>4181</v>
      </c>
      <c r="L3" t="s">
        <v>2025</v>
      </c>
      <c r="M3" t="s">
        <v>4182</v>
      </c>
      <c r="N3" t="s">
        <v>23</v>
      </c>
      <c r="O3" t="s">
        <v>24</v>
      </c>
      <c r="P3" t="s">
        <v>226</v>
      </c>
      <c r="Q3" t="s">
        <v>4183</v>
      </c>
      <c r="R3" t="s">
        <v>23</v>
      </c>
    </row>
    <row r="4" spans="1:18">
      <c r="A4" s="600">
        <v>114754</v>
      </c>
      <c r="B4" t="s">
        <v>47</v>
      </c>
      <c r="C4" t="s">
        <v>2474</v>
      </c>
      <c r="D4" t="s">
        <v>2475</v>
      </c>
      <c r="E4" t="s">
        <v>2476</v>
      </c>
      <c r="F4" s="605" t="s">
        <v>4177</v>
      </c>
      <c r="G4" t="s">
        <v>2053</v>
      </c>
      <c r="H4" t="s">
        <v>23</v>
      </c>
      <c r="I4" t="s">
        <v>23</v>
      </c>
      <c r="J4" t="s">
        <v>2477</v>
      </c>
      <c r="K4" t="s">
        <v>2478</v>
      </c>
      <c r="L4" t="s">
        <v>2054</v>
      </c>
      <c r="M4" t="s">
        <v>2479</v>
      </c>
      <c r="N4" t="s">
        <v>2480</v>
      </c>
      <c r="O4" t="s">
        <v>24</v>
      </c>
      <c r="P4" t="s">
        <v>25</v>
      </c>
      <c r="Q4" t="s">
        <v>26</v>
      </c>
      <c r="R4" t="s">
        <v>23</v>
      </c>
    </row>
    <row r="5" spans="1:18">
      <c r="A5" s="600">
        <v>115520</v>
      </c>
      <c r="B5" t="s">
        <v>45</v>
      </c>
      <c r="C5" t="s">
        <v>2474</v>
      </c>
      <c r="D5" t="s">
        <v>2475</v>
      </c>
      <c r="E5" t="s">
        <v>2476</v>
      </c>
      <c r="F5" s="605" t="s">
        <v>4177</v>
      </c>
      <c r="G5" t="s">
        <v>108</v>
      </c>
      <c r="H5" t="s">
        <v>23</v>
      </c>
      <c r="I5" t="s">
        <v>23</v>
      </c>
      <c r="J5" t="s">
        <v>2481</v>
      </c>
      <c r="K5" t="s">
        <v>2482</v>
      </c>
      <c r="L5" t="s">
        <v>2072</v>
      </c>
      <c r="M5" t="s">
        <v>2483</v>
      </c>
      <c r="N5" t="s">
        <v>23</v>
      </c>
      <c r="O5" t="s">
        <v>24</v>
      </c>
      <c r="P5" t="s">
        <v>44</v>
      </c>
      <c r="Q5" t="s">
        <v>26</v>
      </c>
      <c r="R5" t="s">
        <v>23</v>
      </c>
    </row>
    <row r="6" spans="1:18">
      <c r="A6" s="600">
        <v>115793</v>
      </c>
      <c r="B6" t="s">
        <v>87</v>
      </c>
      <c r="C6" t="s">
        <v>2474</v>
      </c>
      <c r="D6" t="s">
        <v>2475</v>
      </c>
      <c r="E6" t="s">
        <v>2476</v>
      </c>
      <c r="F6" s="605" t="s">
        <v>4177</v>
      </c>
      <c r="G6" t="s">
        <v>2084</v>
      </c>
      <c r="H6" t="s">
        <v>23</v>
      </c>
      <c r="I6" t="s">
        <v>23</v>
      </c>
      <c r="J6" t="s">
        <v>2720</v>
      </c>
      <c r="K6" t="s">
        <v>2721</v>
      </c>
      <c r="L6" t="s">
        <v>2085</v>
      </c>
      <c r="M6" t="s">
        <v>2722</v>
      </c>
      <c r="N6" t="s">
        <v>2723</v>
      </c>
      <c r="O6" t="s">
        <v>24</v>
      </c>
      <c r="P6" t="s">
        <v>242</v>
      </c>
      <c r="Q6" t="s">
        <v>4184</v>
      </c>
      <c r="R6" t="s">
        <v>23</v>
      </c>
    </row>
    <row r="7" spans="1:18">
      <c r="A7" s="600">
        <v>115868</v>
      </c>
      <c r="B7" t="s">
        <v>22</v>
      </c>
      <c r="C7" t="s">
        <v>2474</v>
      </c>
      <c r="D7" t="s">
        <v>2475</v>
      </c>
      <c r="E7" t="s">
        <v>2476</v>
      </c>
      <c r="F7" s="605" t="s">
        <v>4177</v>
      </c>
      <c r="G7" t="s">
        <v>2088</v>
      </c>
      <c r="H7" t="s">
        <v>23</v>
      </c>
      <c r="I7" t="s">
        <v>23</v>
      </c>
      <c r="J7" t="s">
        <v>2484</v>
      </c>
      <c r="K7" t="s">
        <v>2485</v>
      </c>
      <c r="L7" t="s">
        <v>2089</v>
      </c>
      <c r="M7" t="s">
        <v>2486</v>
      </c>
      <c r="N7" t="s">
        <v>23</v>
      </c>
      <c r="O7" t="s">
        <v>24</v>
      </c>
      <c r="P7" t="s">
        <v>56</v>
      </c>
      <c r="Q7" t="s">
        <v>26</v>
      </c>
      <c r="R7" t="s">
        <v>23</v>
      </c>
    </row>
    <row r="8" spans="1:18">
      <c r="A8" s="600">
        <v>116064</v>
      </c>
      <c r="B8" t="s">
        <v>43</v>
      </c>
      <c r="C8" t="s">
        <v>2474</v>
      </c>
      <c r="D8" t="s">
        <v>2475</v>
      </c>
      <c r="E8" t="s">
        <v>2476</v>
      </c>
      <c r="F8" s="605" t="s">
        <v>4177</v>
      </c>
      <c r="G8" t="s">
        <v>2099</v>
      </c>
      <c r="H8" t="s">
        <v>23</v>
      </c>
      <c r="I8" t="s">
        <v>23</v>
      </c>
      <c r="J8" t="s">
        <v>2487</v>
      </c>
      <c r="K8" t="s">
        <v>2488</v>
      </c>
      <c r="L8" t="s">
        <v>2100</v>
      </c>
      <c r="M8" t="s">
        <v>2489</v>
      </c>
      <c r="N8" t="s">
        <v>35</v>
      </c>
      <c r="O8" t="s">
        <v>24</v>
      </c>
      <c r="P8" t="s">
        <v>50</v>
      </c>
      <c r="Q8" t="s">
        <v>26</v>
      </c>
      <c r="R8" t="s">
        <v>23</v>
      </c>
    </row>
    <row r="9" spans="1:18">
      <c r="A9" s="600">
        <v>116338</v>
      </c>
      <c r="B9" t="s">
        <v>49</v>
      </c>
      <c r="C9" t="s">
        <v>2474</v>
      </c>
      <c r="D9" t="s">
        <v>2475</v>
      </c>
      <c r="E9" t="s">
        <v>2476</v>
      </c>
      <c r="F9" s="605" t="s">
        <v>4177</v>
      </c>
      <c r="G9" t="s">
        <v>2116</v>
      </c>
      <c r="H9" t="s">
        <v>23</v>
      </c>
      <c r="I9" t="s">
        <v>23</v>
      </c>
      <c r="J9" t="s">
        <v>2490</v>
      </c>
      <c r="K9" t="s">
        <v>2491</v>
      </c>
      <c r="L9" t="s">
        <v>2117</v>
      </c>
      <c r="M9" t="s">
        <v>2492</v>
      </c>
      <c r="N9" t="s">
        <v>23</v>
      </c>
      <c r="O9" t="s">
        <v>24</v>
      </c>
      <c r="P9" t="s">
        <v>48</v>
      </c>
      <c r="Q9" t="s">
        <v>26</v>
      </c>
      <c r="R9" t="s">
        <v>23</v>
      </c>
    </row>
    <row r="10" spans="1:18">
      <c r="A10" s="600">
        <v>116510</v>
      </c>
      <c r="B10" t="s">
        <v>53</v>
      </c>
      <c r="C10" t="s">
        <v>2474</v>
      </c>
      <c r="D10" t="s">
        <v>2475</v>
      </c>
      <c r="E10" t="s">
        <v>2476</v>
      </c>
      <c r="F10" s="605" t="s">
        <v>4177</v>
      </c>
      <c r="G10" t="s">
        <v>2125</v>
      </c>
      <c r="H10" t="s">
        <v>23</v>
      </c>
      <c r="I10" t="s">
        <v>23</v>
      </c>
      <c r="J10" t="s">
        <v>2493</v>
      </c>
      <c r="K10" t="s">
        <v>2494</v>
      </c>
      <c r="L10" t="s">
        <v>2126</v>
      </c>
      <c r="M10" t="s">
        <v>2495</v>
      </c>
      <c r="N10" t="s">
        <v>23</v>
      </c>
      <c r="O10" t="s">
        <v>24</v>
      </c>
      <c r="P10" t="s">
        <v>38</v>
      </c>
      <c r="Q10" t="s">
        <v>26</v>
      </c>
      <c r="R10" t="s">
        <v>23</v>
      </c>
    </row>
    <row r="11" spans="1:18">
      <c r="A11" s="600">
        <v>116676</v>
      </c>
      <c r="B11" t="s">
        <v>32</v>
      </c>
      <c r="C11" t="s">
        <v>2474</v>
      </c>
      <c r="D11" t="s">
        <v>2475</v>
      </c>
      <c r="E11" t="s">
        <v>2476</v>
      </c>
      <c r="F11" s="605" t="s">
        <v>4177</v>
      </c>
      <c r="G11" t="s">
        <v>2133</v>
      </c>
      <c r="H11" t="s">
        <v>23</v>
      </c>
      <c r="I11" t="s">
        <v>23</v>
      </c>
      <c r="J11" t="s">
        <v>2477</v>
      </c>
      <c r="K11" t="s">
        <v>2496</v>
      </c>
      <c r="L11" t="s">
        <v>2134</v>
      </c>
      <c r="M11" t="s">
        <v>2134</v>
      </c>
      <c r="N11" t="s">
        <v>23</v>
      </c>
      <c r="O11" t="s">
        <v>24</v>
      </c>
      <c r="P11" t="s">
        <v>28</v>
      </c>
      <c r="Q11" t="s">
        <v>26</v>
      </c>
      <c r="R11" t="s">
        <v>23</v>
      </c>
    </row>
    <row r="12" spans="1:18">
      <c r="A12" s="600">
        <v>116874</v>
      </c>
      <c r="B12" t="s">
        <v>55</v>
      </c>
      <c r="C12" t="s">
        <v>2474</v>
      </c>
      <c r="D12" t="s">
        <v>2475</v>
      </c>
      <c r="E12" t="s">
        <v>2476</v>
      </c>
      <c r="F12" s="605" t="s">
        <v>4177</v>
      </c>
      <c r="G12" t="s">
        <v>2143</v>
      </c>
      <c r="H12" t="s">
        <v>23</v>
      </c>
      <c r="I12" t="s">
        <v>23</v>
      </c>
      <c r="J12" t="s">
        <v>2497</v>
      </c>
      <c r="K12" t="s">
        <v>2498</v>
      </c>
      <c r="L12" t="s">
        <v>2144</v>
      </c>
      <c r="M12" t="s">
        <v>2499</v>
      </c>
      <c r="N12" t="s">
        <v>23</v>
      </c>
      <c r="O12" t="s">
        <v>24</v>
      </c>
      <c r="P12" t="s">
        <v>63</v>
      </c>
      <c r="Q12" t="s">
        <v>26</v>
      </c>
      <c r="R12" t="s">
        <v>23</v>
      </c>
    </row>
    <row r="13" spans="1:18">
      <c r="A13" s="600">
        <v>117070</v>
      </c>
      <c r="B13" t="s">
        <v>29</v>
      </c>
      <c r="C13" t="s">
        <v>2474</v>
      </c>
      <c r="D13" t="s">
        <v>2475</v>
      </c>
      <c r="E13" t="s">
        <v>2476</v>
      </c>
      <c r="F13" s="605" t="s">
        <v>4177</v>
      </c>
      <c r="G13" t="s">
        <v>2159</v>
      </c>
      <c r="H13" t="s">
        <v>23</v>
      </c>
      <c r="I13" t="s">
        <v>23</v>
      </c>
      <c r="J13" t="s">
        <v>2502</v>
      </c>
      <c r="K13" t="s">
        <v>2503</v>
      </c>
      <c r="L13" t="s">
        <v>2160</v>
      </c>
      <c r="M13" t="s">
        <v>2504</v>
      </c>
      <c r="N13" t="s">
        <v>23</v>
      </c>
      <c r="O13" t="s">
        <v>24</v>
      </c>
      <c r="P13" t="s">
        <v>33</v>
      </c>
      <c r="Q13" t="s">
        <v>26</v>
      </c>
      <c r="R13" t="s">
        <v>23</v>
      </c>
    </row>
    <row r="14" spans="1:18">
      <c r="A14" s="600">
        <v>117187</v>
      </c>
      <c r="B14" t="s">
        <v>76</v>
      </c>
      <c r="C14" t="s">
        <v>2474</v>
      </c>
      <c r="D14" t="s">
        <v>2475</v>
      </c>
      <c r="E14" t="s">
        <v>2476</v>
      </c>
      <c r="F14" s="605" t="s">
        <v>4177</v>
      </c>
      <c r="G14" t="s">
        <v>2169</v>
      </c>
      <c r="H14" t="s">
        <v>23</v>
      </c>
      <c r="I14" t="s">
        <v>23</v>
      </c>
      <c r="J14" t="s">
        <v>2502</v>
      </c>
      <c r="K14" t="s">
        <v>2505</v>
      </c>
      <c r="L14" t="s">
        <v>2170</v>
      </c>
      <c r="M14" t="s">
        <v>2506</v>
      </c>
      <c r="N14" t="s">
        <v>23</v>
      </c>
      <c r="O14" t="s">
        <v>24</v>
      </c>
      <c r="P14" t="s">
        <v>1942</v>
      </c>
      <c r="Q14" t="s">
        <v>69</v>
      </c>
      <c r="R14" t="s">
        <v>23</v>
      </c>
    </row>
    <row r="15" spans="1:18">
      <c r="A15" s="600">
        <v>117203</v>
      </c>
      <c r="B15" t="s">
        <v>86</v>
      </c>
      <c r="C15" t="s">
        <v>2474</v>
      </c>
      <c r="D15" t="s">
        <v>2475</v>
      </c>
      <c r="E15" t="s">
        <v>2476</v>
      </c>
      <c r="F15" s="605" t="s">
        <v>4177</v>
      </c>
      <c r="G15" t="s">
        <v>2145</v>
      </c>
      <c r="H15" t="s">
        <v>23</v>
      </c>
      <c r="I15" t="s">
        <v>23</v>
      </c>
      <c r="J15" t="s">
        <v>2500</v>
      </c>
      <c r="K15" t="s">
        <v>4185</v>
      </c>
      <c r="L15" t="s">
        <v>2146</v>
      </c>
      <c r="M15" t="s">
        <v>2501</v>
      </c>
      <c r="N15" t="s">
        <v>23</v>
      </c>
      <c r="O15" t="s">
        <v>24</v>
      </c>
      <c r="P15" t="s">
        <v>249</v>
      </c>
      <c r="Q15" t="s">
        <v>4186</v>
      </c>
      <c r="R15" t="s">
        <v>23</v>
      </c>
    </row>
    <row r="16" spans="1:18">
      <c r="A16" s="600">
        <v>211279</v>
      </c>
      <c r="B16" t="s">
        <v>85</v>
      </c>
      <c r="C16" t="s">
        <v>2474</v>
      </c>
      <c r="D16" t="s">
        <v>2475</v>
      </c>
      <c r="E16" t="s">
        <v>2476</v>
      </c>
      <c r="F16" s="605" t="s">
        <v>4177</v>
      </c>
      <c r="G16" t="s">
        <v>2201</v>
      </c>
      <c r="H16" t="s">
        <v>23</v>
      </c>
      <c r="I16" t="s">
        <v>23</v>
      </c>
      <c r="J16" t="s">
        <v>2898</v>
      </c>
      <c r="K16" t="s">
        <v>2902</v>
      </c>
      <c r="L16" t="s">
        <v>2202</v>
      </c>
      <c r="M16" t="s">
        <v>2903</v>
      </c>
      <c r="N16" t="s">
        <v>23</v>
      </c>
      <c r="O16" t="s">
        <v>24</v>
      </c>
      <c r="P16" t="s">
        <v>369</v>
      </c>
      <c r="Q16" t="s">
        <v>4184</v>
      </c>
      <c r="R16" t="s">
        <v>23</v>
      </c>
    </row>
    <row r="17" spans="1:18">
      <c r="A17" s="600">
        <v>211378</v>
      </c>
      <c r="B17" t="s">
        <v>59</v>
      </c>
      <c r="C17" t="s">
        <v>2474</v>
      </c>
      <c r="D17" t="s">
        <v>2475</v>
      </c>
      <c r="E17" t="s">
        <v>2476</v>
      </c>
      <c r="F17" s="605" t="s">
        <v>4177</v>
      </c>
      <c r="G17" t="s">
        <v>2205</v>
      </c>
      <c r="H17" t="s">
        <v>23</v>
      </c>
      <c r="I17" t="s">
        <v>23</v>
      </c>
      <c r="J17" t="s">
        <v>2507</v>
      </c>
      <c r="K17" t="s">
        <v>2508</v>
      </c>
      <c r="L17" t="s">
        <v>2206</v>
      </c>
      <c r="M17" t="s">
        <v>2509</v>
      </c>
      <c r="N17" t="s">
        <v>23</v>
      </c>
      <c r="O17" t="s">
        <v>24</v>
      </c>
      <c r="P17" t="s">
        <v>52</v>
      </c>
      <c r="Q17" t="s">
        <v>26</v>
      </c>
      <c r="R17" t="s">
        <v>23</v>
      </c>
    </row>
    <row r="18" spans="1:18">
      <c r="A18" s="600">
        <v>310659</v>
      </c>
      <c r="B18" t="s">
        <v>97</v>
      </c>
      <c r="C18" t="s">
        <v>2474</v>
      </c>
      <c r="D18" t="s">
        <v>2475</v>
      </c>
      <c r="E18" t="s">
        <v>2476</v>
      </c>
      <c r="F18" s="605" t="s">
        <v>4177</v>
      </c>
      <c r="G18" t="s">
        <v>2209</v>
      </c>
      <c r="H18" t="s">
        <v>23</v>
      </c>
      <c r="I18" t="s">
        <v>23</v>
      </c>
      <c r="J18" t="s">
        <v>2510</v>
      </c>
      <c r="K18" t="s">
        <v>2904</v>
      </c>
      <c r="L18" t="s">
        <v>2210</v>
      </c>
      <c r="M18" t="s">
        <v>2905</v>
      </c>
      <c r="N18" t="s">
        <v>23</v>
      </c>
      <c r="O18" t="s">
        <v>24</v>
      </c>
      <c r="P18" t="s">
        <v>1960</v>
      </c>
      <c r="Q18" t="s">
        <v>4187</v>
      </c>
      <c r="R18" t="s">
        <v>23</v>
      </c>
    </row>
    <row r="19" spans="1:18">
      <c r="A19" s="600">
        <v>311343</v>
      </c>
      <c r="B19" t="s">
        <v>92</v>
      </c>
      <c r="C19" t="s">
        <v>2474</v>
      </c>
      <c r="D19" t="s">
        <v>2475</v>
      </c>
      <c r="E19" t="s">
        <v>2476</v>
      </c>
      <c r="F19" s="605" t="s">
        <v>4177</v>
      </c>
      <c r="G19" t="s">
        <v>2233</v>
      </c>
      <c r="H19" t="s">
        <v>23</v>
      </c>
      <c r="I19" t="s">
        <v>23</v>
      </c>
      <c r="J19" t="s">
        <v>2585</v>
      </c>
      <c r="K19" t="s">
        <v>2586</v>
      </c>
      <c r="L19" t="s">
        <v>2234</v>
      </c>
      <c r="M19" t="s">
        <v>2587</v>
      </c>
      <c r="N19" t="s">
        <v>2588</v>
      </c>
      <c r="O19" t="s">
        <v>24</v>
      </c>
      <c r="P19" t="s">
        <v>303</v>
      </c>
      <c r="Q19" t="s">
        <v>4178</v>
      </c>
      <c r="R19" t="s">
        <v>23</v>
      </c>
    </row>
    <row r="20" spans="1:18">
      <c r="A20" s="600">
        <v>311376</v>
      </c>
      <c r="B20" t="s">
        <v>51</v>
      </c>
      <c r="C20" t="s">
        <v>2474</v>
      </c>
      <c r="D20" t="s">
        <v>2475</v>
      </c>
      <c r="E20" t="s">
        <v>2476</v>
      </c>
      <c r="F20" s="605" t="s">
        <v>4177</v>
      </c>
      <c r="G20" t="s">
        <v>2237</v>
      </c>
      <c r="H20" t="s">
        <v>23</v>
      </c>
      <c r="I20" t="s">
        <v>23</v>
      </c>
      <c r="J20" t="s">
        <v>2510</v>
      </c>
      <c r="K20" t="s">
        <v>2511</v>
      </c>
      <c r="L20" t="s">
        <v>2238</v>
      </c>
      <c r="M20" t="s">
        <v>2512</v>
      </c>
      <c r="N20" t="s">
        <v>235</v>
      </c>
      <c r="O20" t="s">
        <v>24</v>
      </c>
      <c r="P20" t="s">
        <v>36</v>
      </c>
      <c r="Q20" t="s">
        <v>26</v>
      </c>
      <c r="R20" t="s">
        <v>23</v>
      </c>
    </row>
    <row r="21" spans="1:18">
      <c r="A21" s="600">
        <v>311558</v>
      </c>
      <c r="B21" t="s">
        <v>88</v>
      </c>
      <c r="C21" t="s">
        <v>2474</v>
      </c>
      <c r="D21" t="s">
        <v>2475</v>
      </c>
      <c r="E21" t="s">
        <v>2476</v>
      </c>
      <c r="F21" s="605" t="s">
        <v>4177</v>
      </c>
      <c r="G21" t="s">
        <v>2252</v>
      </c>
      <c r="H21" t="s">
        <v>23</v>
      </c>
      <c r="I21" t="s">
        <v>23</v>
      </c>
      <c r="J21" t="s">
        <v>2917</v>
      </c>
      <c r="K21" t="s">
        <v>3197</v>
      </c>
      <c r="L21" t="s">
        <v>2253</v>
      </c>
      <c r="M21" t="s">
        <v>3198</v>
      </c>
      <c r="N21" t="s">
        <v>23</v>
      </c>
      <c r="O21" t="s">
        <v>24</v>
      </c>
      <c r="P21" t="s">
        <v>243</v>
      </c>
      <c r="Q21" t="s">
        <v>3203</v>
      </c>
      <c r="R21" t="s">
        <v>23</v>
      </c>
    </row>
    <row r="22" spans="1:18">
      <c r="A22">
        <v>410111</v>
      </c>
      <c r="B22" t="s">
        <v>57</v>
      </c>
      <c r="C22" t="s">
        <v>2474</v>
      </c>
      <c r="D22" t="s">
        <v>2475</v>
      </c>
      <c r="E22" t="s">
        <v>2476</v>
      </c>
      <c r="F22" s="605" t="s">
        <v>4177</v>
      </c>
      <c r="G22" t="s">
        <v>2257</v>
      </c>
      <c r="H22" t="s">
        <v>2513</v>
      </c>
      <c r="I22" t="s">
        <v>23</v>
      </c>
      <c r="J22" t="s">
        <v>2514</v>
      </c>
      <c r="K22" t="s">
        <v>2515</v>
      </c>
      <c r="L22" t="s">
        <v>2258</v>
      </c>
      <c r="M22" t="s">
        <v>2516</v>
      </c>
      <c r="N22" t="s">
        <v>2517</v>
      </c>
      <c r="O22" t="s">
        <v>24</v>
      </c>
      <c r="P22" t="s">
        <v>30</v>
      </c>
      <c r="Q22" t="s">
        <v>26</v>
      </c>
      <c r="R22" t="s">
        <v>23</v>
      </c>
    </row>
    <row r="23" spans="1:18">
      <c r="A23">
        <v>411259</v>
      </c>
      <c r="B23" t="s">
        <v>62</v>
      </c>
      <c r="C23" t="s">
        <v>2474</v>
      </c>
      <c r="D23" t="s">
        <v>2475</v>
      </c>
      <c r="E23" t="s">
        <v>2476</v>
      </c>
      <c r="F23" s="605" t="s">
        <v>4177</v>
      </c>
      <c r="G23" t="s">
        <v>2275</v>
      </c>
      <c r="H23" t="s">
        <v>23</v>
      </c>
      <c r="I23" t="s">
        <v>23</v>
      </c>
      <c r="J23" t="s">
        <v>2518</v>
      </c>
      <c r="K23" t="s">
        <v>2519</v>
      </c>
      <c r="L23" t="s">
        <v>2276</v>
      </c>
      <c r="M23" t="s">
        <v>2520</v>
      </c>
      <c r="N23" t="s">
        <v>23</v>
      </c>
      <c r="O23" t="s">
        <v>24</v>
      </c>
      <c r="P23" t="s">
        <v>229</v>
      </c>
      <c r="Q23" t="s">
        <v>31</v>
      </c>
      <c r="R23" t="s">
        <v>23</v>
      </c>
    </row>
    <row r="24" spans="1:18">
      <c r="A24">
        <v>411275</v>
      </c>
      <c r="B24" t="s">
        <v>83</v>
      </c>
      <c r="C24" t="s">
        <v>2474</v>
      </c>
      <c r="D24" t="s">
        <v>2475</v>
      </c>
      <c r="E24" t="s">
        <v>2476</v>
      </c>
      <c r="F24" s="605" t="s">
        <v>4177</v>
      </c>
      <c r="G24" t="s">
        <v>4188</v>
      </c>
      <c r="H24" t="s">
        <v>23</v>
      </c>
      <c r="I24" t="s">
        <v>23</v>
      </c>
      <c r="J24" t="s">
        <v>4189</v>
      </c>
      <c r="K24" t="s">
        <v>4190</v>
      </c>
      <c r="L24" t="s">
        <v>4191</v>
      </c>
      <c r="M24" t="s">
        <v>4192</v>
      </c>
      <c r="N24" t="s">
        <v>23</v>
      </c>
      <c r="O24" t="s">
        <v>24</v>
      </c>
      <c r="P24" t="s">
        <v>228</v>
      </c>
      <c r="Q24" t="s">
        <v>4186</v>
      </c>
      <c r="R24" t="s">
        <v>23</v>
      </c>
    </row>
    <row r="25" spans="1:18">
      <c r="A25">
        <v>510621</v>
      </c>
      <c r="B25" t="s">
        <v>34</v>
      </c>
      <c r="C25" t="s">
        <v>2474</v>
      </c>
      <c r="D25" t="s">
        <v>2475</v>
      </c>
      <c r="E25" t="s">
        <v>2476</v>
      </c>
      <c r="F25" s="605" t="s">
        <v>4177</v>
      </c>
      <c r="G25" t="s">
        <v>2285</v>
      </c>
      <c r="H25" t="s">
        <v>23</v>
      </c>
      <c r="I25" t="s">
        <v>23</v>
      </c>
      <c r="J25" t="s">
        <v>2521</v>
      </c>
      <c r="K25" t="s">
        <v>2522</v>
      </c>
      <c r="L25" t="s">
        <v>2286</v>
      </c>
      <c r="M25" t="s">
        <v>2523</v>
      </c>
      <c r="N25" t="s">
        <v>235</v>
      </c>
      <c r="O25" t="s">
        <v>24</v>
      </c>
      <c r="P25" t="s">
        <v>61</v>
      </c>
      <c r="Q25" t="s">
        <v>26</v>
      </c>
      <c r="R25" t="s">
        <v>23</v>
      </c>
    </row>
    <row r="26" spans="1:18">
      <c r="A26">
        <v>510944</v>
      </c>
      <c r="B26" t="s">
        <v>75</v>
      </c>
      <c r="C26" t="s">
        <v>2474</v>
      </c>
      <c r="D26" t="s">
        <v>2475</v>
      </c>
      <c r="E26" t="s">
        <v>2476</v>
      </c>
      <c r="F26" s="605" t="s">
        <v>4177</v>
      </c>
      <c r="G26" t="s">
        <v>2292</v>
      </c>
      <c r="H26" t="s">
        <v>23</v>
      </c>
      <c r="I26" t="s">
        <v>23</v>
      </c>
      <c r="J26" t="s">
        <v>2524</v>
      </c>
      <c r="K26" t="s">
        <v>2525</v>
      </c>
      <c r="L26" t="s">
        <v>2293</v>
      </c>
      <c r="M26" t="s">
        <v>2526</v>
      </c>
      <c r="N26" t="s">
        <v>23</v>
      </c>
      <c r="O26" t="s">
        <v>24</v>
      </c>
      <c r="P26" t="s">
        <v>1941</v>
      </c>
      <c r="Q26" t="s">
        <v>69</v>
      </c>
      <c r="R26" t="s">
        <v>23</v>
      </c>
    </row>
    <row r="27" spans="1:18">
      <c r="A27">
        <v>610520</v>
      </c>
      <c r="B27" t="s">
        <v>89</v>
      </c>
      <c r="C27" t="s">
        <v>2474</v>
      </c>
      <c r="D27" t="s">
        <v>2475</v>
      </c>
      <c r="E27" t="s">
        <v>2476</v>
      </c>
      <c r="F27" s="605" t="s">
        <v>4177</v>
      </c>
      <c r="G27" t="s">
        <v>2317</v>
      </c>
      <c r="H27" t="s">
        <v>23</v>
      </c>
      <c r="I27" t="s">
        <v>23</v>
      </c>
      <c r="J27" t="s">
        <v>2622</v>
      </c>
      <c r="K27" t="s">
        <v>2623</v>
      </c>
      <c r="L27" t="s">
        <v>2318</v>
      </c>
      <c r="M27" t="s">
        <v>2624</v>
      </c>
      <c r="N27" t="s">
        <v>2625</v>
      </c>
      <c r="O27" t="s">
        <v>24</v>
      </c>
      <c r="P27" t="s">
        <v>2589</v>
      </c>
      <c r="Q27" t="s">
        <v>3203</v>
      </c>
      <c r="R27" t="s">
        <v>23</v>
      </c>
    </row>
    <row r="28" spans="1:18">
      <c r="A28">
        <v>610579</v>
      </c>
      <c r="B28" t="s">
        <v>84</v>
      </c>
      <c r="C28" t="s">
        <v>2474</v>
      </c>
      <c r="D28" t="s">
        <v>2475</v>
      </c>
      <c r="E28" t="s">
        <v>2476</v>
      </c>
      <c r="F28" s="605" t="s">
        <v>4177</v>
      </c>
      <c r="G28" t="s">
        <v>2319</v>
      </c>
      <c r="H28" t="s">
        <v>23</v>
      </c>
      <c r="I28" t="s">
        <v>23</v>
      </c>
      <c r="J28" t="s">
        <v>2971</v>
      </c>
      <c r="K28" t="s">
        <v>2972</v>
      </c>
      <c r="L28" t="s">
        <v>2320</v>
      </c>
      <c r="M28" t="s">
        <v>2973</v>
      </c>
      <c r="N28" t="s">
        <v>23</v>
      </c>
      <c r="O28" t="s">
        <v>24</v>
      </c>
      <c r="P28" t="s">
        <v>246</v>
      </c>
      <c r="Q28" t="s">
        <v>4186</v>
      </c>
      <c r="R28" t="s">
        <v>23</v>
      </c>
    </row>
    <row r="29" spans="1:18">
      <c r="A29">
        <v>610603</v>
      </c>
      <c r="B29" t="s">
        <v>77</v>
      </c>
      <c r="C29" t="s">
        <v>2474</v>
      </c>
      <c r="D29" t="s">
        <v>2475</v>
      </c>
      <c r="E29" t="s">
        <v>2476</v>
      </c>
      <c r="F29" s="605" t="s">
        <v>4177</v>
      </c>
      <c r="G29" t="s">
        <v>2323</v>
      </c>
      <c r="H29" t="s">
        <v>23</v>
      </c>
      <c r="I29" t="s">
        <v>23</v>
      </c>
      <c r="J29" t="s">
        <v>2976</v>
      </c>
      <c r="K29" t="s">
        <v>2977</v>
      </c>
      <c r="L29" t="s">
        <v>2324</v>
      </c>
      <c r="M29" t="s">
        <v>2978</v>
      </c>
      <c r="N29" t="s">
        <v>23</v>
      </c>
      <c r="O29" t="s">
        <v>24</v>
      </c>
      <c r="P29" t="s">
        <v>1943</v>
      </c>
      <c r="Q29" t="s">
        <v>4183</v>
      </c>
      <c r="R29" t="s">
        <v>23</v>
      </c>
    </row>
    <row r="30" spans="1:18">
      <c r="A30">
        <v>710544</v>
      </c>
      <c r="B30" t="s">
        <v>80</v>
      </c>
      <c r="C30" t="s">
        <v>2474</v>
      </c>
      <c r="D30" t="s">
        <v>2475</v>
      </c>
      <c r="E30" t="s">
        <v>2476</v>
      </c>
      <c r="F30" s="605" t="s">
        <v>4177</v>
      </c>
      <c r="G30" t="s">
        <v>2325</v>
      </c>
      <c r="H30" t="s">
        <v>23</v>
      </c>
      <c r="I30" t="s">
        <v>23</v>
      </c>
      <c r="J30" t="s">
        <v>4193</v>
      </c>
      <c r="K30" t="s">
        <v>4194</v>
      </c>
      <c r="L30" t="s">
        <v>2326</v>
      </c>
      <c r="M30" t="s">
        <v>4195</v>
      </c>
      <c r="N30" t="s">
        <v>23</v>
      </c>
      <c r="O30" t="s">
        <v>24</v>
      </c>
      <c r="P30" t="s">
        <v>227</v>
      </c>
      <c r="Q30" t="s">
        <v>4196</v>
      </c>
      <c r="R30" t="s">
        <v>23</v>
      </c>
    </row>
    <row r="31" spans="1:18">
      <c r="A31">
        <v>710817</v>
      </c>
      <c r="B31" t="s">
        <v>90</v>
      </c>
      <c r="C31" t="s">
        <v>2474</v>
      </c>
      <c r="D31" t="s">
        <v>2475</v>
      </c>
      <c r="E31" t="s">
        <v>2476</v>
      </c>
      <c r="F31" s="605" t="s">
        <v>4177</v>
      </c>
      <c r="G31" t="s">
        <v>2334</v>
      </c>
      <c r="H31" t="s">
        <v>23</v>
      </c>
      <c r="I31" t="s">
        <v>23</v>
      </c>
      <c r="J31" t="s">
        <v>2980</v>
      </c>
      <c r="K31" t="s">
        <v>4197</v>
      </c>
      <c r="L31" t="s">
        <v>2335</v>
      </c>
      <c r="M31" t="s">
        <v>4198</v>
      </c>
      <c r="N31" t="s">
        <v>4199</v>
      </c>
      <c r="O31" t="s">
        <v>24</v>
      </c>
      <c r="P31" t="s">
        <v>1926</v>
      </c>
      <c r="Q31" t="s">
        <v>3181</v>
      </c>
      <c r="R31" t="s">
        <v>23</v>
      </c>
    </row>
    <row r="32" spans="1:18">
      <c r="A32">
        <v>810955</v>
      </c>
      <c r="B32" t="s">
        <v>95</v>
      </c>
      <c r="C32" t="s">
        <v>2474</v>
      </c>
      <c r="D32" t="s">
        <v>2475</v>
      </c>
      <c r="E32" t="s">
        <v>2476</v>
      </c>
      <c r="F32" s="605" t="s">
        <v>4177</v>
      </c>
      <c r="G32" t="s">
        <v>220</v>
      </c>
      <c r="H32" t="s">
        <v>23</v>
      </c>
      <c r="I32" t="s">
        <v>23</v>
      </c>
      <c r="J32" t="s">
        <v>2998</v>
      </c>
      <c r="K32" t="s">
        <v>2999</v>
      </c>
      <c r="L32" t="s">
        <v>2351</v>
      </c>
      <c r="M32" t="s">
        <v>3000</v>
      </c>
      <c r="N32" t="s">
        <v>23</v>
      </c>
      <c r="O32" t="s">
        <v>24</v>
      </c>
      <c r="P32" t="s">
        <v>2749</v>
      </c>
      <c r="Q32" t="s">
        <v>4200</v>
      </c>
      <c r="R32" t="s">
        <v>23</v>
      </c>
    </row>
    <row r="33" spans="1:18">
      <c r="A33">
        <v>811607</v>
      </c>
      <c r="B33" t="s">
        <v>37</v>
      </c>
      <c r="C33" t="s">
        <v>2474</v>
      </c>
      <c r="D33" t="s">
        <v>2475</v>
      </c>
      <c r="E33" t="s">
        <v>2476</v>
      </c>
      <c r="F33" s="605" t="s">
        <v>4177</v>
      </c>
      <c r="G33" t="s">
        <v>2377</v>
      </c>
      <c r="H33" t="s">
        <v>23</v>
      </c>
      <c r="I33" t="s">
        <v>23</v>
      </c>
      <c r="J33" t="s">
        <v>2527</v>
      </c>
      <c r="K33" t="s">
        <v>2528</v>
      </c>
      <c r="L33" t="s">
        <v>2378</v>
      </c>
      <c r="M33" t="s">
        <v>2529</v>
      </c>
      <c r="N33" t="s">
        <v>23</v>
      </c>
      <c r="O33" t="s">
        <v>24</v>
      </c>
      <c r="P33" t="s">
        <v>58</v>
      </c>
      <c r="Q33" t="s">
        <v>26</v>
      </c>
      <c r="R33" t="s">
        <v>23</v>
      </c>
    </row>
    <row r="34" spans="1:18">
      <c r="A34">
        <v>910540</v>
      </c>
      <c r="B34" t="s">
        <v>39</v>
      </c>
      <c r="C34" t="s">
        <v>2474</v>
      </c>
      <c r="D34" t="s">
        <v>2475</v>
      </c>
      <c r="E34" t="s">
        <v>2476</v>
      </c>
      <c r="F34" s="605" t="s">
        <v>4177</v>
      </c>
      <c r="G34" t="s">
        <v>2386</v>
      </c>
      <c r="H34" t="s">
        <v>23</v>
      </c>
      <c r="I34" t="s">
        <v>23</v>
      </c>
      <c r="J34" t="s">
        <v>2530</v>
      </c>
      <c r="K34" t="s">
        <v>2531</v>
      </c>
      <c r="L34" t="s">
        <v>2387</v>
      </c>
      <c r="M34" t="s">
        <v>2532</v>
      </c>
      <c r="N34" t="s">
        <v>23</v>
      </c>
      <c r="O34" t="s">
        <v>24</v>
      </c>
      <c r="P34" t="s">
        <v>46</v>
      </c>
      <c r="Q34" t="s">
        <v>26</v>
      </c>
      <c r="R34" t="s">
        <v>23</v>
      </c>
    </row>
    <row r="35" spans="1:18">
      <c r="A35">
        <v>1110272</v>
      </c>
      <c r="B35" t="s">
        <v>41</v>
      </c>
      <c r="C35" t="s">
        <v>2474</v>
      </c>
      <c r="D35" t="s">
        <v>2475</v>
      </c>
      <c r="E35" t="s">
        <v>2476</v>
      </c>
      <c r="F35" s="605" t="s">
        <v>4177</v>
      </c>
      <c r="G35" t="s">
        <v>2409</v>
      </c>
      <c r="H35" t="s">
        <v>23</v>
      </c>
      <c r="I35" t="s">
        <v>23</v>
      </c>
      <c r="J35" t="s">
        <v>2533</v>
      </c>
      <c r="K35" t="s">
        <v>2534</v>
      </c>
      <c r="L35" t="s">
        <v>2410</v>
      </c>
      <c r="M35" t="s">
        <v>2535</v>
      </c>
      <c r="N35" t="s">
        <v>23</v>
      </c>
      <c r="O35" t="s">
        <v>24</v>
      </c>
      <c r="P35" t="s">
        <v>40</v>
      </c>
      <c r="Q35" t="s">
        <v>26</v>
      </c>
      <c r="R35" t="s">
        <v>23</v>
      </c>
    </row>
    <row r="36" spans="1:18">
      <c r="A36">
        <v>2210741</v>
      </c>
      <c r="B36" t="s">
        <v>27</v>
      </c>
      <c r="C36" t="s">
        <v>2474</v>
      </c>
      <c r="D36" t="s">
        <v>2475</v>
      </c>
      <c r="E36" t="s">
        <v>2476</v>
      </c>
      <c r="F36" s="605" t="s">
        <v>4177</v>
      </c>
      <c r="G36" t="s">
        <v>2446</v>
      </c>
      <c r="H36" t="s">
        <v>23</v>
      </c>
      <c r="I36" t="s">
        <v>23</v>
      </c>
      <c r="J36" t="s">
        <v>2536</v>
      </c>
      <c r="K36" t="s">
        <v>2537</v>
      </c>
      <c r="L36" t="s">
        <v>2447</v>
      </c>
      <c r="M36" t="s">
        <v>2538</v>
      </c>
      <c r="N36" t="s">
        <v>23</v>
      </c>
      <c r="O36" t="s">
        <v>24</v>
      </c>
      <c r="P36" t="s">
        <v>42</v>
      </c>
      <c r="Q36" t="s">
        <v>26</v>
      </c>
      <c r="R36" t="s">
        <v>23</v>
      </c>
    </row>
    <row r="37" spans="1:18">
      <c r="A37">
        <v>2310178</v>
      </c>
      <c r="B37" t="s">
        <v>82</v>
      </c>
      <c r="C37" t="s">
        <v>2474</v>
      </c>
      <c r="D37" t="s">
        <v>2475</v>
      </c>
      <c r="E37" t="s">
        <v>2476</v>
      </c>
      <c r="F37" s="605" t="s">
        <v>4177</v>
      </c>
      <c r="G37" t="s">
        <v>2448</v>
      </c>
      <c r="H37" t="s">
        <v>23</v>
      </c>
      <c r="I37" t="s">
        <v>23</v>
      </c>
      <c r="J37" t="s">
        <v>2647</v>
      </c>
      <c r="K37" t="s">
        <v>2648</v>
      </c>
      <c r="L37" t="s">
        <v>2449</v>
      </c>
      <c r="M37" t="s">
        <v>2649</v>
      </c>
      <c r="N37" t="s">
        <v>2650</v>
      </c>
      <c r="O37" t="s">
        <v>24</v>
      </c>
      <c r="P37" t="s">
        <v>230</v>
      </c>
      <c r="Q37" t="s">
        <v>4196</v>
      </c>
      <c r="R37" t="s">
        <v>23</v>
      </c>
    </row>
    <row r="38" spans="1:18">
      <c r="A38">
        <v>2310244</v>
      </c>
      <c r="B38" t="s">
        <v>93</v>
      </c>
      <c r="C38" t="s">
        <v>2474</v>
      </c>
      <c r="D38" t="s">
        <v>2475</v>
      </c>
      <c r="E38" t="s">
        <v>2476</v>
      </c>
      <c r="F38" s="605" t="s">
        <v>4177</v>
      </c>
      <c r="G38" t="s">
        <v>2450</v>
      </c>
      <c r="H38" t="s">
        <v>23</v>
      </c>
      <c r="I38" t="s">
        <v>23</v>
      </c>
      <c r="J38" t="s">
        <v>3064</v>
      </c>
      <c r="K38" t="s">
        <v>3065</v>
      </c>
      <c r="L38" t="s">
        <v>2451</v>
      </c>
      <c r="M38" t="s">
        <v>3066</v>
      </c>
      <c r="N38" t="s">
        <v>23</v>
      </c>
      <c r="O38" t="s">
        <v>24</v>
      </c>
      <c r="P38" t="s">
        <v>247</v>
      </c>
      <c r="Q38" t="s">
        <v>4179</v>
      </c>
      <c r="R38" t="s">
        <v>23</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7030A0"/>
  </sheetPr>
  <dimension ref="A1:D10"/>
  <sheetViews>
    <sheetView workbookViewId="0">
      <selection activeCell="A4" sqref="A4"/>
    </sheetView>
  </sheetViews>
  <sheetFormatPr defaultRowHeight="18.75"/>
  <cols>
    <col min="4" max="4" width="9" style="606"/>
  </cols>
  <sheetData>
    <row r="1" spans="1:3">
      <c r="A1" s="600">
        <v>111206</v>
      </c>
      <c r="B1" t="s">
        <v>1993</v>
      </c>
      <c r="C1" t="s">
        <v>4177</v>
      </c>
    </row>
    <row r="2" spans="1:3">
      <c r="A2" s="600">
        <v>114077</v>
      </c>
      <c r="B2" t="s">
        <v>2036</v>
      </c>
      <c r="C2" t="s">
        <v>4177</v>
      </c>
    </row>
    <row r="3" spans="1:3">
      <c r="A3" s="600">
        <v>114986</v>
      </c>
      <c r="B3" t="s">
        <v>2060</v>
      </c>
      <c r="C3" t="s">
        <v>4177</v>
      </c>
    </row>
    <row r="4" spans="1:3">
      <c r="A4" s="600">
        <v>116478</v>
      </c>
      <c r="B4" t="s">
        <v>2122</v>
      </c>
      <c r="C4" t="s">
        <v>4177</v>
      </c>
    </row>
    <row r="5" spans="1:3">
      <c r="A5" s="600">
        <v>117096</v>
      </c>
      <c r="B5" t="s">
        <v>2163</v>
      </c>
      <c r="C5" t="s">
        <v>4177</v>
      </c>
    </row>
    <row r="6" spans="1:3">
      <c r="A6" s="600">
        <v>211261</v>
      </c>
      <c r="B6" t="s">
        <v>2200</v>
      </c>
      <c r="C6" t="s">
        <v>4177</v>
      </c>
    </row>
    <row r="7" spans="1:3">
      <c r="A7" s="600">
        <v>310923</v>
      </c>
      <c r="B7" t="s">
        <v>2218</v>
      </c>
      <c r="C7" t="s">
        <v>4177</v>
      </c>
    </row>
    <row r="8" spans="1:3">
      <c r="A8" s="600">
        <v>311517</v>
      </c>
      <c r="B8" t="s">
        <v>2245</v>
      </c>
      <c r="C8" t="s">
        <v>4177</v>
      </c>
    </row>
    <row r="9" spans="1:3">
      <c r="A9">
        <v>1010134</v>
      </c>
      <c r="B9" t="s">
        <v>2402</v>
      </c>
      <c r="C9" t="s">
        <v>4177</v>
      </c>
    </row>
    <row r="10" spans="1:3">
      <c r="A10">
        <v>1110124</v>
      </c>
      <c r="B10" t="s">
        <v>2408</v>
      </c>
      <c r="C10" t="s">
        <v>4177</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F8F3-44AB-4903-B064-D2167B96F2B4}">
  <dimension ref="A1:Q26"/>
  <sheetViews>
    <sheetView workbookViewId="0">
      <selection activeCell="E6" sqref="E6"/>
    </sheetView>
  </sheetViews>
  <sheetFormatPr defaultColWidth="9" defaultRowHeight="30" customHeight="1"/>
  <cols>
    <col min="1" max="4" width="9" style="1544"/>
    <col min="5" max="5" width="30.625" style="1544" customWidth="1"/>
    <col min="6" max="16384" width="9" style="1544"/>
  </cols>
  <sheetData>
    <row r="1" spans="1:17" ht="30" customHeight="1">
      <c r="A1" s="209">
        <v>111206</v>
      </c>
      <c r="B1" s="209" t="s">
        <v>22</v>
      </c>
      <c r="C1" s="209" t="s">
        <v>2474</v>
      </c>
      <c r="D1" s="209" t="s">
        <v>2475</v>
      </c>
      <c r="E1" s="209" t="s">
        <v>4622</v>
      </c>
      <c r="F1" s="209" t="s">
        <v>4177</v>
      </c>
      <c r="G1" s="209" t="s">
        <v>1993</v>
      </c>
      <c r="H1" s="209" t="s">
        <v>2554</v>
      </c>
      <c r="I1" s="209" t="s">
        <v>23</v>
      </c>
      <c r="J1" s="209" t="s">
        <v>2555</v>
      </c>
      <c r="K1" s="209" t="s">
        <v>2556</v>
      </c>
      <c r="L1" s="209" t="s">
        <v>1994</v>
      </c>
      <c r="M1" s="209" t="s">
        <v>2557</v>
      </c>
      <c r="N1" s="1755" t="s">
        <v>2558</v>
      </c>
      <c r="O1" s="209" t="s">
        <v>4623</v>
      </c>
      <c r="P1" s="209" t="s">
        <v>56</v>
      </c>
      <c r="Q1" s="209" t="s">
        <v>4184</v>
      </c>
    </row>
    <row r="2" spans="1:17" ht="30" customHeight="1">
      <c r="A2" s="209">
        <v>114093</v>
      </c>
      <c r="B2" s="209" t="s">
        <v>22</v>
      </c>
      <c r="C2" s="209" t="s">
        <v>2474</v>
      </c>
      <c r="D2" s="209" t="s">
        <v>2475</v>
      </c>
      <c r="E2" s="209" t="s">
        <v>4624</v>
      </c>
      <c r="F2" s="209" t="s">
        <v>4177</v>
      </c>
      <c r="G2" s="209" t="s">
        <v>2037</v>
      </c>
      <c r="H2" s="209" t="s">
        <v>23</v>
      </c>
      <c r="I2" s="209" t="s">
        <v>23</v>
      </c>
      <c r="J2" s="209" t="s">
        <v>2539</v>
      </c>
      <c r="K2" s="209" t="s">
        <v>2540</v>
      </c>
      <c r="L2" s="209" t="s">
        <v>2038</v>
      </c>
      <c r="M2" s="209" t="s">
        <v>2541</v>
      </c>
      <c r="N2" s="1755" t="s">
        <v>4201</v>
      </c>
      <c r="O2" s="209" t="s">
        <v>4625</v>
      </c>
      <c r="P2" s="209" t="s">
        <v>56</v>
      </c>
      <c r="Q2" s="209" t="s">
        <v>4184</v>
      </c>
    </row>
    <row r="3" spans="1:17" ht="30" customHeight="1">
      <c r="A3" s="209">
        <v>114424</v>
      </c>
      <c r="B3" s="209" t="s">
        <v>22</v>
      </c>
      <c r="C3" s="209" t="s">
        <v>2474</v>
      </c>
      <c r="D3" s="209" t="s">
        <v>2475</v>
      </c>
      <c r="E3" s="209" t="s">
        <v>4626</v>
      </c>
      <c r="F3" s="209" t="s">
        <v>4177</v>
      </c>
      <c r="G3" s="209" t="s">
        <v>2043</v>
      </c>
      <c r="H3" s="209" t="s">
        <v>23</v>
      </c>
      <c r="I3" s="209" t="s">
        <v>23</v>
      </c>
      <c r="J3" s="209" t="s">
        <v>2564</v>
      </c>
      <c r="K3" s="209" t="s">
        <v>2565</v>
      </c>
      <c r="L3" s="209" t="s">
        <v>2044</v>
      </c>
      <c r="M3" s="209" t="s">
        <v>2566</v>
      </c>
      <c r="N3" s="1755" t="s">
        <v>2567</v>
      </c>
      <c r="O3" s="209" t="s">
        <v>4627</v>
      </c>
      <c r="P3" s="209" t="s">
        <v>56</v>
      </c>
      <c r="Q3" s="209" t="s">
        <v>4184</v>
      </c>
    </row>
    <row r="4" spans="1:17" s="1754" customFormat="1" ht="30" customHeight="1">
      <c r="A4" s="1758">
        <v>115793</v>
      </c>
      <c r="B4" s="209" t="s">
        <v>22</v>
      </c>
      <c r="C4" s="209" t="s">
        <v>2474</v>
      </c>
      <c r="D4" s="209" t="s">
        <v>2475</v>
      </c>
      <c r="E4" s="209" t="s">
        <v>4654</v>
      </c>
      <c r="F4" s="209" t="s">
        <v>4177</v>
      </c>
      <c r="G4" s="209" t="s">
        <v>2084</v>
      </c>
      <c r="H4" s="209"/>
      <c r="I4" s="209"/>
      <c r="J4" s="209"/>
      <c r="K4" s="209"/>
      <c r="L4" s="209"/>
      <c r="M4" s="209"/>
      <c r="N4" s="1755"/>
      <c r="O4" s="209"/>
      <c r="P4" s="209"/>
      <c r="Q4" s="209" t="s">
        <v>4184</v>
      </c>
    </row>
    <row r="5" spans="1:17" ht="30" customHeight="1">
      <c r="A5" s="209">
        <v>116437</v>
      </c>
      <c r="B5" s="209" t="s">
        <v>22</v>
      </c>
      <c r="C5" s="209" t="s">
        <v>2474</v>
      </c>
      <c r="D5" s="209" t="s">
        <v>2475</v>
      </c>
      <c r="E5" s="209" t="s">
        <v>4618</v>
      </c>
      <c r="F5" s="209" t="s">
        <v>4177</v>
      </c>
      <c r="G5" s="209" t="s">
        <v>2120</v>
      </c>
      <c r="H5" s="209" t="s">
        <v>2542</v>
      </c>
      <c r="I5" s="209" t="s">
        <v>23</v>
      </c>
      <c r="J5" s="209" t="s">
        <v>2543</v>
      </c>
      <c r="K5" s="209" t="s">
        <v>2544</v>
      </c>
      <c r="L5" s="209" t="s">
        <v>2121</v>
      </c>
      <c r="M5" s="209" t="s">
        <v>2545</v>
      </c>
      <c r="N5" s="1755" t="s">
        <v>4202</v>
      </c>
      <c r="O5" s="209" t="s">
        <v>4619</v>
      </c>
      <c r="P5" s="209" t="s">
        <v>56</v>
      </c>
      <c r="Q5" s="209" t="s">
        <v>4184</v>
      </c>
    </row>
    <row r="6" spans="1:17" ht="30" customHeight="1">
      <c r="A6" s="1544">
        <v>210586</v>
      </c>
      <c r="B6" s="1544" t="s">
        <v>22</v>
      </c>
      <c r="C6" s="1544" t="s">
        <v>2474</v>
      </c>
      <c r="D6" s="1544" t="s">
        <v>2475</v>
      </c>
      <c r="E6" s="1544" t="s">
        <v>4628</v>
      </c>
      <c r="F6" s="1544" t="s">
        <v>4177</v>
      </c>
      <c r="G6" s="1544" t="s">
        <v>2172</v>
      </c>
      <c r="H6" s="1544" t="s">
        <v>2568</v>
      </c>
      <c r="I6" s="1544" t="s">
        <v>23</v>
      </c>
      <c r="J6" s="1544" t="s">
        <v>2569</v>
      </c>
      <c r="K6" s="1544" t="s">
        <v>2570</v>
      </c>
      <c r="L6" s="1544" t="s">
        <v>2173</v>
      </c>
      <c r="M6" s="1544" t="s">
        <v>2571</v>
      </c>
      <c r="N6" s="1544" t="s">
        <v>2572</v>
      </c>
      <c r="O6" s="1544" t="s">
        <v>4629</v>
      </c>
      <c r="P6" s="1544" t="s">
        <v>56</v>
      </c>
      <c r="Q6" s="1544" t="s">
        <v>4184</v>
      </c>
    </row>
    <row r="7" spans="1:17" ht="30" customHeight="1">
      <c r="A7" s="1544">
        <v>210685</v>
      </c>
      <c r="B7" s="1544" t="s">
        <v>22</v>
      </c>
      <c r="C7" s="1544" t="s">
        <v>2474</v>
      </c>
      <c r="D7" s="1544" t="s">
        <v>2475</v>
      </c>
      <c r="E7" s="1544" t="s">
        <v>4630</v>
      </c>
      <c r="F7" s="1544" t="s">
        <v>4177</v>
      </c>
      <c r="G7" s="1544" t="s">
        <v>2174</v>
      </c>
      <c r="H7" s="1544" t="s">
        <v>23</v>
      </c>
      <c r="I7" s="1544" t="s">
        <v>23</v>
      </c>
      <c r="J7" s="1544" t="s">
        <v>2573</v>
      </c>
      <c r="K7" s="1544" t="s">
        <v>2574</v>
      </c>
      <c r="L7" s="1544" t="s">
        <v>2175</v>
      </c>
      <c r="M7" s="1544" t="s">
        <v>2575</v>
      </c>
      <c r="N7" s="1544" t="s">
        <v>2576</v>
      </c>
      <c r="O7" s="1544" t="s">
        <v>4631</v>
      </c>
      <c r="P7" s="1544" t="s">
        <v>56</v>
      </c>
      <c r="Q7" s="1544" t="s">
        <v>4179</v>
      </c>
    </row>
    <row r="8" spans="1:17" ht="30" customHeight="1">
      <c r="A8" s="1544">
        <v>210834</v>
      </c>
      <c r="B8" s="1544" t="s">
        <v>22</v>
      </c>
      <c r="C8" s="1544" t="s">
        <v>2474</v>
      </c>
      <c r="D8" s="1544" t="s">
        <v>2475</v>
      </c>
      <c r="E8" s="1544" t="s">
        <v>4632</v>
      </c>
      <c r="F8" s="1544" t="s">
        <v>4177</v>
      </c>
      <c r="G8" s="1544" t="s">
        <v>2181</v>
      </c>
      <c r="H8" s="1544" t="s">
        <v>23</v>
      </c>
      <c r="I8" s="1544" t="s">
        <v>23</v>
      </c>
      <c r="J8" s="1544" t="s">
        <v>2577</v>
      </c>
      <c r="K8" s="1544" t="s">
        <v>2578</v>
      </c>
      <c r="L8" s="1544" t="s">
        <v>2182</v>
      </c>
      <c r="M8" s="1544" t="s">
        <v>2579</v>
      </c>
      <c r="N8" s="1544" t="s">
        <v>2580</v>
      </c>
      <c r="O8" s="1544" t="s">
        <v>4633</v>
      </c>
      <c r="P8" s="1544" t="s">
        <v>56</v>
      </c>
      <c r="Q8" s="1544" t="s">
        <v>4179</v>
      </c>
    </row>
    <row r="9" spans="1:17" ht="30" customHeight="1">
      <c r="A9" s="1544">
        <v>311277</v>
      </c>
      <c r="B9" s="1544" t="s">
        <v>22</v>
      </c>
      <c r="C9" s="1544" t="s">
        <v>2474</v>
      </c>
      <c r="D9" s="1544" t="s">
        <v>2475</v>
      </c>
      <c r="E9" s="1544" t="s">
        <v>4634</v>
      </c>
      <c r="F9" s="1544" t="s">
        <v>4177</v>
      </c>
      <c r="G9" s="1544" t="s">
        <v>2231</v>
      </c>
      <c r="H9" s="1544" t="s">
        <v>23</v>
      </c>
      <c r="I9" s="1544" t="s">
        <v>23</v>
      </c>
      <c r="J9" s="1544" t="s">
        <v>2581</v>
      </c>
      <c r="K9" s="1544" t="s">
        <v>2582</v>
      </c>
      <c r="L9" s="1544" t="s">
        <v>2232</v>
      </c>
      <c r="M9" s="1544" t="s">
        <v>2583</v>
      </c>
      <c r="N9" s="1544" t="s">
        <v>2584</v>
      </c>
      <c r="O9" s="1544" t="s">
        <v>4635</v>
      </c>
      <c r="P9" s="1544" t="s">
        <v>56</v>
      </c>
      <c r="Q9" s="1544" t="s">
        <v>4184</v>
      </c>
    </row>
    <row r="10" spans="1:17" ht="30" customHeight="1">
      <c r="A10" s="1544">
        <v>311343</v>
      </c>
      <c r="B10" s="1544" t="s">
        <v>22</v>
      </c>
      <c r="C10" s="1544" t="s">
        <v>2474</v>
      </c>
      <c r="D10" s="1544" t="s">
        <v>2475</v>
      </c>
      <c r="E10" s="1544" t="s">
        <v>4636</v>
      </c>
      <c r="F10" s="1544" t="s">
        <v>4177</v>
      </c>
      <c r="G10" s="1544" t="s">
        <v>2233</v>
      </c>
      <c r="H10" s="1544" t="s">
        <v>23</v>
      </c>
      <c r="I10" s="1544" t="s">
        <v>23</v>
      </c>
      <c r="J10" s="1544" t="s">
        <v>2585</v>
      </c>
      <c r="K10" s="1544" t="s">
        <v>2586</v>
      </c>
      <c r="L10" s="1544" t="s">
        <v>2234</v>
      </c>
      <c r="M10" s="1544" t="s">
        <v>2587</v>
      </c>
      <c r="N10" s="1544" t="s">
        <v>2588</v>
      </c>
      <c r="O10" s="1544" t="s">
        <v>4637</v>
      </c>
      <c r="P10" s="1544" t="s">
        <v>56</v>
      </c>
      <c r="Q10" s="1544" t="s">
        <v>4184</v>
      </c>
    </row>
    <row r="11" spans="1:17" ht="30" customHeight="1">
      <c r="A11" s="1544">
        <v>311384</v>
      </c>
      <c r="B11" s="1544" t="s">
        <v>22</v>
      </c>
      <c r="C11" s="1544" t="s">
        <v>2474</v>
      </c>
      <c r="D11" s="1544" t="s">
        <v>2475</v>
      </c>
      <c r="E11" s="1544" t="s">
        <v>4638</v>
      </c>
      <c r="F11" s="1544" t="s">
        <v>4177</v>
      </c>
      <c r="G11" s="1544" t="s">
        <v>2239</v>
      </c>
      <c r="H11" s="1544" t="s">
        <v>2590</v>
      </c>
      <c r="I11" s="1544" t="s">
        <v>23</v>
      </c>
      <c r="J11" s="1544" t="s">
        <v>2591</v>
      </c>
      <c r="K11" s="1544" t="s">
        <v>2592</v>
      </c>
      <c r="L11" s="1544" t="s">
        <v>2240</v>
      </c>
      <c r="M11" s="1544" t="s">
        <v>2593</v>
      </c>
      <c r="N11" s="1544" t="s">
        <v>2594</v>
      </c>
      <c r="O11" s="1544" t="s">
        <v>4639</v>
      </c>
      <c r="P11" s="1544" t="s">
        <v>56</v>
      </c>
      <c r="Q11" s="1544" t="s">
        <v>4184</v>
      </c>
    </row>
    <row r="12" spans="1:17" ht="30" customHeight="1">
      <c r="A12" s="1544">
        <v>410111</v>
      </c>
      <c r="B12" s="1544" t="s">
        <v>22</v>
      </c>
      <c r="C12" s="1544" t="s">
        <v>2474</v>
      </c>
      <c r="D12" s="1544" t="s">
        <v>2475</v>
      </c>
      <c r="E12" s="1544" t="s">
        <v>4640</v>
      </c>
      <c r="F12" s="1544" t="s">
        <v>4177</v>
      </c>
      <c r="G12" s="1544" t="s">
        <v>2257</v>
      </c>
      <c r="H12" s="1544" t="s">
        <v>2513</v>
      </c>
      <c r="I12" s="1544" t="s">
        <v>23</v>
      </c>
      <c r="J12" s="1544" t="s">
        <v>2514</v>
      </c>
      <c r="K12" s="1544" t="s">
        <v>2515</v>
      </c>
      <c r="L12" s="1544" t="s">
        <v>2258</v>
      </c>
      <c r="M12" s="1544" t="s">
        <v>2516</v>
      </c>
      <c r="N12" s="1544" t="s">
        <v>2517</v>
      </c>
      <c r="O12" s="1544" t="s">
        <v>4641</v>
      </c>
      <c r="P12" s="1544" t="s">
        <v>56</v>
      </c>
      <c r="Q12" s="1544" t="s">
        <v>4184</v>
      </c>
    </row>
    <row r="13" spans="1:17" ht="30" customHeight="1">
      <c r="A13" s="1544">
        <v>410194</v>
      </c>
      <c r="B13" s="1544" t="s">
        <v>22</v>
      </c>
      <c r="C13" s="1544" t="s">
        <v>2474</v>
      </c>
      <c r="D13" s="1544" t="s">
        <v>2475</v>
      </c>
      <c r="E13" s="1544" t="s">
        <v>4642</v>
      </c>
      <c r="F13" s="1544" t="s">
        <v>4177</v>
      </c>
      <c r="G13" s="1544" t="s">
        <v>2259</v>
      </c>
      <c r="H13" s="1544" t="s">
        <v>2595</v>
      </c>
      <c r="I13" s="1544" t="s">
        <v>23</v>
      </c>
      <c r="J13" s="1544" t="s">
        <v>2596</v>
      </c>
      <c r="K13" s="1544" t="s">
        <v>2597</v>
      </c>
      <c r="L13" s="1544" t="s">
        <v>2260</v>
      </c>
      <c r="M13" s="1544" t="s">
        <v>2598</v>
      </c>
      <c r="N13" s="1544" t="s">
        <v>2599</v>
      </c>
      <c r="O13" s="1544" t="s">
        <v>4643</v>
      </c>
      <c r="P13" s="1544" t="s">
        <v>56</v>
      </c>
      <c r="Q13" s="1544" t="s">
        <v>4184</v>
      </c>
    </row>
    <row r="14" spans="1:17" ht="30" customHeight="1">
      <c r="A14" s="1544">
        <v>510548</v>
      </c>
      <c r="B14" s="1544" t="s">
        <v>27</v>
      </c>
      <c r="C14" s="1544" t="s">
        <v>2474</v>
      </c>
      <c r="D14" s="1544" t="s">
        <v>2475</v>
      </c>
      <c r="E14" s="1544" t="s">
        <v>4622</v>
      </c>
      <c r="F14" s="1544" t="s">
        <v>4177</v>
      </c>
      <c r="G14" s="1544" t="s">
        <v>2281</v>
      </c>
      <c r="H14" s="1544" t="s">
        <v>23</v>
      </c>
      <c r="I14" s="1544" t="s">
        <v>23</v>
      </c>
      <c r="J14" s="1544" t="s">
        <v>4208</v>
      </c>
      <c r="K14" s="1544" t="s">
        <v>2604</v>
      </c>
      <c r="L14" s="1544" t="s">
        <v>2282</v>
      </c>
      <c r="M14" s="1544" t="s">
        <v>2605</v>
      </c>
      <c r="N14" s="1544" t="s">
        <v>2606</v>
      </c>
      <c r="O14" s="1544" t="s">
        <v>4623</v>
      </c>
      <c r="P14" s="1544" t="s">
        <v>42</v>
      </c>
      <c r="Q14" s="1544" t="s">
        <v>3181</v>
      </c>
    </row>
    <row r="15" spans="1:17" ht="30" customHeight="1">
      <c r="A15" s="1544">
        <v>510605</v>
      </c>
      <c r="B15" s="1544" t="s">
        <v>22</v>
      </c>
      <c r="C15" s="1544" t="s">
        <v>2474</v>
      </c>
      <c r="D15" s="1544" t="s">
        <v>2475</v>
      </c>
      <c r="E15" s="1544" t="s">
        <v>4644</v>
      </c>
      <c r="F15" s="1544" t="s">
        <v>4177</v>
      </c>
      <c r="G15" s="1544" t="s">
        <v>2283</v>
      </c>
      <c r="H15" s="1544" t="s">
        <v>2608</v>
      </c>
      <c r="I15" s="1544" t="s">
        <v>23</v>
      </c>
      <c r="J15" s="1544" t="s">
        <v>2609</v>
      </c>
      <c r="K15" s="1544" t="s">
        <v>2610</v>
      </c>
      <c r="L15" s="1544" t="s">
        <v>2284</v>
      </c>
      <c r="M15" s="1544" t="s">
        <v>2611</v>
      </c>
      <c r="N15" s="1544" t="s">
        <v>2612</v>
      </c>
      <c r="O15" s="1544" t="s">
        <v>4645</v>
      </c>
      <c r="P15" s="1544" t="s">
        <v>56</v>
      </c>
      <c r="Q15" s="1544" t="s">
        <v>4184</v>
      </c>
    </row>
    <row r="16" spans="1:17" ht="30" customHeight="1">
      <c r="A16" s="1544">
        <v>510688</v>
      </c>
      <c r="B16" s="1544" t="s">
        <v>27</v>
      </c>
      <c r="C16" s="1544" t="s">
        <v>2474</v>
      </c>
      <c r="D16" s="1544" t="s">
        <v>2475</v>
      </c>
      <c r="E16" s="1544" t="s">
        <v>4640</v>
      </c>
      <c r="F16" s="1544" t="s">
        <v>4177</v>
      </c>
      <c r="G16" s="1544" t="s">
        <v>2289</v>
      </c>
      <c r="H16" s="1544" t="s">
        <v>23</v>
      </c>
      <c r="I16" s="1544" t="s">
        <v>23</v>
      </c>
      <c r="J16" s="1544" t="s">
        <v>2618</v>
      </c>
      <c r="K16" s="1544" t="s">
        <v>2619</v>
      </c>
      <c r="L16" s="1544" t="s">
        <v>2290</v>
      </c>
      <c r="M16" s="1544" t="s">
        <v>2620</v>
      </c>
      <c r="N16" s="1544" t="s">
        <v>2621</v>
      </c>
      <c r="O16" s="1544" t="s">
        <v>4641</v>
      </c>
      <c r="P16" s="1544" t="s">
        <v>42</v>
      </c>
      <c r="Q16" s="1544" t="s">
        <v>4184</v>
      </c>
    </row>
    <row r="17" spans="1:17" ht="30" customHeight="1">
      <c r="A17" s="1544">
        <v>610520</v>
      </c>
      <c r="B17" s="1544" t="s">
        <v>22</v>
      </c>
      <c r="C17" s="1544" t="s">
        <v>2474</v>
      </c>
      <c r="D17" s="1544" t="s">
        <v>2475</v>
      </c>
      <c r="E17" s="1544" t="s">
        <v>4646</v>
      </c>
      <c r="F17" s="1544" t="s">
        <v>4177</v>
      </c>
      <c r="G17" s="1544" t="s">
        <v>2317</v>
      </c>
      <c r="H17" s="1544" t="s">
        <v>23</v>
      </c>
      <c r="I17" s="1544" t="s">
        <v>23</v>
      </c>
      <c r="J17" s="1544" t="s">
        <v>2622</v>
      </c>
      <c r="K17" s="1544" t="s">
        <v>2623</v>
      </c>
      <c r="L17" s="1544" t="s">
        <v>2318</v>
      </c>
      <c r="M17" s="1544" t="s">
        <v>2624</v>
      </c>
      <c r="N17" s="1544" t="s">
        <v>2625</v>
      </c>
      <c r="O17" s="1544" t="s">
        <v>4647</v>
      </c>
      <c r="P17" s="1544" t="s">
        <v>56</v>
      </c>
      <c r="Q17" s="1544" t="s">
        <v>4184</v>
      </c>
    </row>
    <row r="18" spans="1:17" ht="30" customHeight="1">
      <c r="A18" s="1544">
        <v>710809</v>
      </c>
      <c r="B18" s="1544" t="s">
        <v>22</v>
      </c>
      <c r="C18" s="1544" t="s">
        <v>2474</v>
      </c>
      <c r="D18" s="1544" t="s">
        <v>2475</v>
      </c>
      <c r="E18" s="1544" t="s">
        <v>4648</v>
      </c>
      <c r="F18" s="1544" t="s">
        <v>4177</v>
      </c>
      <c r="G18" s="1544" t="s">
        <v>2332</v>
      </c>
      <c r="H18" s="1544" t="s">
        <v>2626</v>
      </c>
      <c r="I18" s="1544" t="s">
        <v>23</v>
      </c>
      <c r="J18" s="1544" t="s">
        <v>2627</v>
      </c>
      <c r="K18" s="1544" t="s">
        <v>2628</v>
      </c>
      <c r="L18" s="1544" t="s">
        <v>2333</v>
      </c>
      <c r="M18" s="1544" t="s">
        <v>2629</v>
      </c>
      <c r="N18" s="1544" t="s">
        <v>2630</v>
      </c>
      <c r="O18" s="1544" t="s">
        <v>4649</v>
      </c>
      <c r="P18" s="1544" t="s">
        <v>56</v>
      </c>
      <c r="Q18" s="1544" t="s">
        <v>4184</v>
      </c>
    </row>
    <row r="19" spans="1:17" ht="30" customHeight="1">
      <c r="A19" s="1544">
        <v>811342</v>
      </c>
      <c r="B19" s="1544" t="s">
        <v>22</v>
      </c>
      <c r="C19" s="1544" t="s">
        <v>2474</v>
      </c>
      <c r="D19" s="1544" t="s">
        <v>2475</v>
      </c>
      <c r="E19" s="1544" t="s">
        <v>4650</v>
      </c>
      <c r="F19" s="1544" t="s">
        <v>4177</v>
      </c>
      <c r="G19" s="1544" t="s">
        <v>2359</v>
      </c>
      <c r="H19" s="1544" t="s">
        <v>23</v>
      </c>
      <c r="I19" s="1544" t="s">
        <v>23</v>
      </c>
      <c r="J19" s="1544" t="s">
        <v>2689</v>
      </c>
      <c r="K19" s="1544" t="s">
        <v>2690</v>
      </c>
      <c r="L19" s="1544" t="s">
        <v>2360</v>
      </c>
      <c r="M19" s="1544" t="s">
        <v>2691</v>
      </c>
      <c r="N19" s="1544" t="s">
        <v>2692</v>
      </c>
      <c r="O19" s="1544" t="s">
        <v>4651</v>
      </c>
      <c r="P19" s="1544" t="s">
        <v>56</v>
      </c>
      <c r="Q19" s="1544" t="s">
        <v>4184</v>
      </c>
    </row>
    <row r="20" spans="1:17" ht="30" customHeight="1">
      <c r="A20" s="1544">
        <v>811482</v>
      </c>
      <c r="B20" s="1544" t="s">
        <v>22</v>
      </c>
      <c r="C20" s="1544" t="s">
        <v>2474</v>
      </c>
      <c r="D20" s="1544" t="s">
        <v>2475</v>
      </c>
      <c r="E20" s="1544" t="s">
        <v>4616</v>
      </c>
      <c r="F20" s="1544" t="s">
        <v>4177</v>
      </c>
      <c r="G20" s="1544" t="s">
        <v>2367</v>
      </c>
      <c r="H20" s="1544" t="s">
        <v>2631</v>
      </c>
      <c r="I20" s="1544" t="s">
        <v>23</v>
      </c>
      <c r="J20" s="1544" t="s">
        <v>2632</v>
      </c>
      <c r="K20" s="1544" t="s">
        <v>2633</v>
      </c>
      <c r="L20" s="1544" t="s">
        <v>2368</v>
      </c>
      <c r="M20" s="1544" t="s">
        <v>2634</v>
      </c>
      <c r="N20" s="1544" t="s">
        <v>2635</v>
      </c>
      <c r="O20" s="1544" t="s">
        <v>4617</v>
      </c>
      <c r="P20" s="1544" t="s">
        <v>42</v>
      </c>
      <c r="Q20" s="1544" t="s">
        <v>4184</v>
      </c>
    </row>
    <row r="21" spans="1:17" ht="30" customHeight="1">
      <c r="A21" s="1544">
        <v>910573</v>
      </c>
      <c r="B21" s="1544" t="s">
        <v>32</v>
      </c>
      <c r="C21" s="1544" t="s">
        <v>2474</v>
      </c>
      <c r="D21" s="1544" t="s">
        <v>2475</v>
      </c>
      <c r="E21" s="1544" t="s">
        <v>4616</v>
      </c>
      <c r="F21" s="1544" t="s">
        <v>4177</v>
      </c>
      <c r="G21" s="1544" t="s">
        <v>2388</v>
      </c>
      <c r="H21" s="1544" t="s">
        <v>23</v>
      </c>
      <c r="I21" s="1544" t="s">
        <v>23</v>
      </c>
      <c r="J21" s="1544" t="s">
        <v>2530</v>
      </c>
      <c r="K21" s="1544" t="s">
        <v>2636</v>
      </c>
      <c r="L21" s="1544" t="s">
        <v>2389</v>
      </c>
      <c r="M21" s="1544" t="s">
        <v>2637</v>
      </c>
      <c r="N21" s="1544" t="s">
        <v>236</v>
      </c>
      <c r="O21" s="1544" t="s">
        <v>4617</v>
      </c>
      <c r="P21" s="1544" t="s">
        <v>61</v>
      </c>
      <c r="Q21" s="1544" t="s">
        <v>4179</v>
      </c>
    </row>
    <row r="22" spans="1:17" ht="30" customHeight="1">
      <c r="A22" s="1544">
        <v>1010092</v>
      </c>
      <c r="B22" s="1544" t="s">
        <v>22</v>
      </c>
      <c r="C22" s="1544" t="s">
        <v>2474</v>
      </c>
      <c r="D22" s="1544" t="s">
        <v>2475</v>
      </c>
      <c r="E22" s="1544" t="s">
        <v>4652</v>
      </c>
      <c r="F22" s="1544" t="s">
        <v>4177</v>
      </c>
      <c r="G22" s="1544" t="s">
        <v>2398</v>
      </c>
      <c r="H22" s="1544" t="s">
        <v>23</v>
      </c>
      <c r="I22" s="1544" t="s">
        <v>23</v>
      </c>
      <c r="J22" s="1544" t="s">
        <v>2753</v>
      </c>
      <c r="K22" s="1544" t="s">
        <v>2754</v>
      </c>
      <c r="L22" s="1544" t="s">
        <v>2399</v>
      </c>
      <c r="M22" s="1544" t="s">
        <v>2755</v>
      </c>
      <c r="N22" s="1544" t="s">
        <v>2756</v>
      </c>
      <c r="O22" s="1544" t="s">
        <v>4653</v>
      </c>
      <c r="P22" s="1544" t="s">
        <v>56</v>
      </c>
      <c r="Q22" s="1544" t="s">
        <v>4184</v>
      </c>
    </row>
    <row r="23" spans="1:17" ht="30" customHeight="1">
      <c r="A23" s="1544">
        <v>1110306</v>
      </c>
      <c r="B23" s="1544" t="s">
        <v>27</v>
      </c>
      <c r="C23" s="1544" t="s">
        <v>2474</v>
      </c>
      <c r="D23" s="1544" t="s">
        <v>2475</v>
      </c>
      <c r="E23" s="1544" t="s">
        <v>4616</v>
      </c>
      <c r="F23" s="1544" t="s">
        <v>4177</v>
      </c>
      <c r="G23" s="1544" t="s">
        <v>2413</v>
      </c>
      <c r="H23" s="1544" t="s">
        <v>2638</v>
      </c>
      <c r="I23" s="1544" t="s">
        <v>23</v>
      </c>
      <c r="J23" s="1544" t="s">
        <v>2639</v>
      </c>
      <c r="K23" s="1544" t="s">
        <v>2640</v>
      </c>
      <c r="L23" s="1544" t="s">
        <v>2414</v>
      </c>
      <c r="M23" s="1544" t="s">
        <v>2641</v>
      </c>
      <c r="N23" s="1544" t="s">
        <v>2642</v>
      </c>
      <c r="O23" s="1544" t="s">
        <v>4617</v>
      </c>
      <c r="P23" s="1544" t="s">
        <v>33</v>
      </c>
      <c r="Q23" s="1544" t="s">
        <v>4184</v>
      </c>
    </row>
    <row r="24" spans="1:17" ht="30" customHeight="1">
      <c r="A24" s="1544">
        <v>1210239</v>
      </c>
      <c r="B24" s="1544" t="s">
        <v>27</v>
      </c>
      <c r="C24" s="1544" t="s">
        <v>2474</v>
      </c>
      <c r="D24" s="1544" t="s">
        <v>2475</v>
      </c>
      <c r="E24" s="1544" t="s">
        <v>4618</v>
      </c>
      <c r="F24" s="1544" t="s">
        <v>4177</v>
      </c>
      <c r="G24" s="1544" t="s">
        <v>2429</v>
      </c>
      <c r="H24" s="1544" t="s">
        <v>2643</v>
      </c>
      <c r="I24" s="1544" t="s">
        <v>23</v>
      </c>
      <c r="J24" s="1544" t="s">
        <v>2644</v>
      </c>
      <c r="K24" s="1544" t="s">
        <v>2645</v>
      </c>
      <c r="L24" s="1544" t="s">
        <v>2430</v>
      </c>
      <c r="M24" s="1544" t="s">
        <v>2646</v>
      </c>
      <c r="N24" s="1544" t="s">
        <v>4213</v>
      </c>
      <c r="O24" s="1544" t="s">
        <v>4619</v>
      </c>
      <c r="P24" s="1544" t="s">
        <v>42</v>
      </c>
      <c r="Q24" s="1544" t="s">
        <v>4184</v>
      </c>
    </row>
    <row r="25" spans="1:17" ht="30" customHeight="1">
      <c r="A25" s="1544">
        <v>2810466</v>
      </c>
      <c r="B25" s="1544" t="s">
        <v>29</v>
      </c>
      <c r="C25" s="1544" t="s">
        <v>2474</v>
      </c>
      <c r="D25" s="1544" t="s">
        <v>2475</v>
      </c>
      <c r="E25" s="1544" t="s">
        <v>4616</v>
      </c>
      <c r="F25" s="1544" t="s">
        <v>4177</v>
      </c>
      <c r="G25" s="1544" t="s">
        <v>2466</v>
      </c>
      <c r="H25" s="1544" t="s">
        <v>23</v>
      </c>
      <c r="I25" s="1544" t="s">
        <v>23</v>
      </c>
      <c r="J25" s="1544" t="s">
        <v>2651</v>
      </c>
      <c r="K25" s="1544" t="s">
        <v>2652</v>
      </c>
      <c r="L25" s="1544" t="s">
        <v>2467</v>
      </c>
      <c r="M25" s="1544" t="s">
        <v>2653</v>
      </c>
      <c r="N25" s="1544" t="s">
        <v>2654</v>
      </c>
      <c r="O25" s="1544" t="s">
        <v>4617</v>
      </c>
      <c r="P25" s="1544" t="s">
        <v>28</v>
      </c>
      <c r="Q25" s="1544" t="s">
        <v>3181</v>
      </c>
    </row>
    <row r="26" spans="1:17" ht="30" customHeight="1">
      <c r="A26" s="1544">
        <v>8010046</v>
      </c>
      <c r="B26" s="1544" t="s">
        <v>22</v>
      </c>
      <c r="C26" s="1544" t="s">
        <v>2474</v>
      </c>
      <c r="D26" s="1544" t="s">
        <v>2475</v>
      </c>
      <c r="E26" s="1544" t="s">
        <v>4620</v>
      </c>
      <c r="F26" s="1544" t="s">
        <v>4177</v>
      </c>
      <c r="G26" s="1544" t="s">
        <v>2472</v>
      </c>
      <c r="H26" s="1544" t="s">
        <v>2725</v>
      </c>
      <c r="I26" s="1544" t="s">
        <v>23</v>
      </c>
      <c r="J26" s="1544" t="s">
        <v>2502</v>
      </c>
      <c r="K26" s="1544" t="s">
        <v>2726</v>
      </c>
      <c r="L26" s="1544" t="s">
        <v>2473</v>
      </c>
      <c r="M26" s="1544" t="s">
        <v>2727</v>
      </c>
      <c r="N26" s="1544" t="s">
        <v>2728</v>
      </c>
      <c r="O26" s="1544" t="s">
        <v>4621</v>
      </c>
      <c r="P26" s="1544" t="s">
        <v>56</v>
      </c>
      <c r="Q26" s="1544" t="s">
        <v>3202</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D9F1-9A05-4936-87F1-F8DA8BE23A4A}">
  <sheetPr>
    <tabColor theme="5" tint="0.79998168889431442"/>
  </sheetPr>
  <dimension ref="B1:G30"/>
  <sheetViews>
    <sheetView zoomScaleNormal="100" zoomScaleSheetLayoutView="90" workbookViewId="0">
      <selection activeCell="I10" sqref="I10"/>
    </sheetView>
  </sheetViews>
  <sheetFormatPr defaultColWidth="9" defaultRowHeight="13.5"/>
  <cols>
    <col min="1" max="1" width="1.25" style="63" customWidth="1"/>
    <col min="2" max="2" width="25.625" style="63" customWidth="1"/>
    <col min="3" max="3" width="19.75" style="63" customWidth="1"/>
    <col min="4" max="4" width="38.625" style="63" customWidth="1"/>
    <col min="5" max="5" width="2.625" style="63" customWidth="1"/>
    <col min="6" max="6" width="1.25" style="63" customWidth="1"/>
    <col min="7" max="16384" width="9" style="63"/>
  </cols>
  <sheetData>
    <row r="1" spans="2:7" ht="5.0999999999999996" customHeight="1"/>
    <row r="2" spans="2:7" ht="18.75" customHeight="1">
      <c r="B2" s="64" t="s">
        <v>512</v>
      </c>
      <c r="C2" s="64"/>
      <c r="D2" s="65" t="s">
        <v>665</v>
      </c>
      <c r="E2" s="64"/>
    </row>
    <row r="3" spans="2:7" ht="14.25" customHeight="1">
      <c r="B3" s="66"/>
      <c r="C3" s="66"/>
      <c r="D3" s="66"/>
      <c r="E3" s="66"/>
    </row>
    <row r="4" spans="2:7" ht="50.1" customHeight="1">
      <c r="B4" s="1788" t="s">
        <v>513</v>
      </c>
      <c r="C4" s="1788"/>
      <c r="D4" s="1788"/>
      <c r="E4" s="1788"/>
      <c r="F4" s="67"/>
      <c r="G4" s="68"/>
    </row>
    <row r="5" spans="2:7" ht="44.25" customHeight="1">
      <c r="B5" s="69"/>
      <c r="C5" s="69"/>
      <c r="D5" s="69"/>
    </row>
    <row r="6" spans="2:7" ht="24.75" customHeight="1">
      <c r="B6" s="69"/>
      <c r="C6" s="69"/>
      <c r="D6" s="1789" t="s">
        <v>514</v>
      </c>
      <c r="E6" s="1789"/>
    </row>
    <row r="7" spans="2:7" ht="24.75" customHeight="1">
      <c r="B7" s="69"/>
      <c r="C7" s="69"/>
      <c r="D7" s="1790" t="s">
        <v>515</v>
      </c>
      <c r="E7" s="1790"/>
    </row>
    <row r="8" spans="2:7" ht="48" customHeight="1">
      <c r="B8" s="69"/>
      <c r="C8" s="69"/>
      <c r="D8" s="69"/>
    </row>
    <row r="9" spans="2:7" ht="31.5" customHeight="1">
      <c r="B9" s="1791" t="s">
        <v>516</v>
      </c>
      <c r="C9" s="1791"/>
      <c r="D9" s="1791"/>
      <c r="E9" s="1792"/>
      <c r="F9" s="672"/>
      <c r="G9" s="672"/>
    </row>
    <row r="10" spans="2:7" ht="24.75" customHeight="1">
      <c r="B10" s="69"/>
      <c r="C10" s="69"/>
      <c r="D10" s="69"/>
    </row>
    <row r="11" spans="2:7" ht="24" customHeight="1">
      <c r="B11" s="1793" t="s">
        <v>517</v>
      </c>
      <c r="C11" s="1794"/>
      <c r="D11" s="1793"/>
      <c r="E11" s="1794"/>
      <c r="F11" s="674"/>
      <c r="G11" s="673"/>
    </row>
    <row r="12" spans="2:7" ht="15" customHeight="1">
      <c r="B12" s="69"/>
      <c r="C12" s="69"/>
      <c r="D12" s="69"/>
    </row>
    <row r="13" spans="2:7" ht="24.75" customHeight="1">
      <c r="B13" s="1795" t="s">
        <v>518</v>
      </c>
      <c r="C13" s="1796"/>
      <c r="D13" s="1795"/>
      <c r="E13" s="1796"/>
      <c r="F13" s="671"/>
      <c r="G13" s="670"/>
    </row>
    <row r="14" spans="2:7" ht="15" customHeight="1">
      <c r="B14" s="69"/>
      <c r="C14" s="69"/>
      <c r="D14" s="69"/>
    </row>
    <row r="15" spans="2:7" ht="18.75" customHeight="1">
      <c r="B15" s="1782" t="s">
        <v>519</v>
      </c>
      <c r="C15" s="1783"/>
      <c r="D15" s="1782"/>
      <c r="E15" s="1783"/>
      <c r="F15" s="70"/>
      <c r="G15" s="71"/>
    </row>
    <row r="16" spans="2:7" ht="15.75" customHeight="1">
      <c r="B16" s="69"/>
      <c r="C16" s="69"/>
      <c r="D16" s="69"/>
    </row>
    <row r="17" spans="2:7" ht="20.25" customHeight="1">
      <c r="B17" s="69"/>
      <c r="C17" s="1784" t="s">
        <v>520</v>
      </c>
      <c r="D17" s="72" t="s">
        <v>521</v>
      </c>
    </row>
    <row r="18" spans="2:7" ht="40.5" customHeight="1">
      <c r="B18" s="69"/>
      <c r="C18" s="1785"/>
      <c r="D18" s="73"/>
    </row>
    <row r="19" spans="2:7" ht="51" customHeight="1">
      <c r="B19" s="69"/>
      <c r="C19" s="669" t="s">
        <v>522</v>
      </c>
      <c r="D19" s="74"/>
    </row>
    <row r="20" spans="2:7" ht="34.5" customHeight="1">
      <c r="B20" s="69"/>
      <c r="C20" s="669" t="s">
        <v>523</v>
      </c>
      <c r="D20" s="75"/>
    </row>
    <row r="21" spans="2:7" ht="35.25" customHeight="1">
      <c r="B21" s="69"/>
      <c r="C21" s="76" t="s">
        <v>524</v>
      </c>
      <c r="D21" s="77"/>
    </row>
    <row r="22" spans="2:7" ht="22.5" customHeight="1">
      <c r="B22" s="69"/>
      <c r="C22" s="986"/>
      <c r="D22" s="987"/>
    </row>
    <row r="23" spans="2:7" ht="22.5" customHeight="1">
      <c r="B23" s="69"/>
      <c r="C23" s="988" t="s">
        <v>525</v>
      </c>
      <c r="D23" s="987"/>
    </row>
    <row r="24" spans="2:7" ht="26.25" customHeight="1">
      <c r="B24" s="69"/>
      <c r="C24" s="986" t="s">
        <v>526</v>
      </c>
      <c r="D24" s="987"/>
    </row>
    <row r="25" spans="2:7" ht="26.25" customHeight="1">
      <c r="B25" s="69"/>
      <c r="C25" s="986" t="s">
        <v>527</v>
      </c>
      <c r="D25" s="989" t="s">
        <v>528</v>
      </c>
    </row>
    <row r="26" spans="2:7" ht="26.25" customHeight="1">
      <c r="B26" s="69"/>
      <c r="C26" s="986" t="s">
        <v>529</v>
      </c>
      <c r="D26" s="989" t="s">
        <v>528</v>
      </c>
    </row>
    <row r="27" spans="2:7" ht="45" customHeight="1">
      <c r="B27" s="69"/>
      <c r="C27" s="69"/>
      <c r="D27" s="69"/>
    </row>
    <row r="28" spans="2:7" ht="23.25" customHeight="1">
      <c r="B28" s="1786" t="s">
        <v>530</v>
      </c>
      <c r="C28" s="1787"/>
      <c r="D28" s="1786"/>
      <c r="E28" s="1787"/>
      <c r="F28" s="671"/>
      <c r="G28" s="67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1894F73D-2B7C-4314-A0A4-49A49B2C6DFF}"/>
  </dataValidations>
  <pageMargins left="0.7" right="0.7" top="0.75" bottom="0.75" header="0.3" footer="0.3"/>
  <pageSetup paperSize="9" scale="91"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90241-4590-4728-B281-2761ED741252}">
  <sheetPr>
    <tabColor theme="5" tint="0.79998168889431442"/>
  </sheetPr>
  <dimension ref="A2:N39"/>
  <sheetViews>
    <sheetView zoomScaleNormal="100" workbookViewId="0">
      <selection activeCell="R12" sqref="R12"/>
    </sheetView>
  </sheetViews>
  <sheetFormatPr defaultColWidth="9" defaultRowHeight="18.75"/>
  <cols>
    <col min="1" max="1" width="7.125" style="1619" customWidth="1"/>
    <col min="2" max="6" width="9" style="1619"/>
    <col min="7" max="13" width="5.5" style="1619" customWidth="1"/>
    <col min="14" max="14" width="8" style="1619" customWidth="1"/>
    <col min="15" max="16384" width="9" style="28"/>
  </cols>
  <sheetData>
    <row r="2" spans="1:14">
      <c r="I2" s="990"/>
    </row>
    <row r="4" spans="1:14">
      <c r="B4" s="1805" t="s">
        <v>4577</v>
      </c>
      <c r="C4" s="1805"/>
      <c r="D4" s="1805"/>
      <c r="E4" s="1805"/>
      <c r="F4" s="1805"/>
      <c r="G4" s="1805"/>
      <c r="H4" s="1805"/>
      <c r="I4" s="1805"/>
      <c r="J4" s="1805"/>
      <c r="K4" s="1805"/>
      <c r="L4" s="1805"/>
      <c r="M4" s="1805"/>
    </row>
    <row r="5" spans="1:14">
      <c r="B5" s="1805"/>
      <c r="C5" s="1805"/>
      <c r="D5" s="1805"/>
      <c r="E5" s="1805"/>
      <c r="F5" s="1805"/>
      <c r="G5" s="1805"/>
      <c r="H5" s="1805"/>
      <c r="I5" s="1805"/>
      <c r="J5" s="1805"/>
      <c r="K5" s="1805"/>
      <c r="L5" s="1805"/>
      <c r="M5" s="1805"/>
    </row>
    <row r="6" spans="1:14">
      <c r="B6" s="1620"/>
      <c r="C6" s="1620"/>
      <c r="D6" s="1620"/>
      <c r="E6" s="1620"/>
      <c r="F6" s="1620"/>
      <c r="G6" s="1620"/>
      <c r="H6" s="1620"/>
      <c r="I6" s="1620"/>
      <c r="J6" s="1620"/>
    </row>
    <row r="7" spans="1:14" ht="15.75" customHeight="1">
      <c r="A7" s="991"/>
      <c r="B7" s="991"/>
      <c r="C7" s="990"/>
      <c r="D7" s="991"/>
      <c r="E7" s="991"/>
      <c r="F7" s="1806" t="s">
        <v>4578</v>
      </c>
      <c r="G7" s="1806"/>
      <c r="H7" s="1806"/>
      <c r="I7" s="1806"/>
      <c r="J7" s="1806"/>
      <c r="K7" s="1806"/>
      <c r="L7" s="1806"/>
      <c r="M7" s="1806"/>
      <c r="N7" s="28"/>
    </row>
    <row r="8" spans="1:14" ht="14.25">
      <c r="A8" s="1621"/>
      <c r="B8" s="1618" t="s">
        <v>531</v>
      </c>
      <c r="C8" s="969"/>
      <c r="D8" s="969"/>
      <c r="E8" s="969"/>
      <c r="F8" s="969"/>
      <c r="G8" s="969"/>
      <c r="H8" s="969"/>
      <c r="I8" s="28"/>
      <c r="J8" s="28"/>
      <c r="K8" s="28"/>
      <c r="L8" s="28"/>
      <c r="M8" s="28"/>
      <c r="N8" s="28"/>
    </row>
    <row r="9" spans="1:14">
      <c r="A9" s="992"/>
      <c r="B9" s="992"/>
      <c r="C9" s="992"/>
      <c r="D9" s="992"/>
      <c r="E9" s="992"/>
      <c r="F9" s="992"/>
      <c r="G9" s="992"/>
      <c r="I9" s="28"/>
      <c r="J9" s="28"/>
      <c r="K9" s="28"/>
      <c r="L9" s="28"/>
      <c r="M9" s="28"/>
      <c r="N9" s="28"/>
    </row>
    <row r="10" spans="1:14">
      <c r="A10" s="78"/>
      <c r="B10" s="1618" t="s">
        <v>4579</v>
      </c>
      <c r="G10" s="127"/>
      <c r="H10" s="127"/>
      <c r="I10" s="79"/>
      <c r="J10" s="79"/>
      <c r="K10" s="79"/>
      <c r="L10" s="79"/>
      <c r="M10" s="79"/>
      <c r="N10" s="28"/>
    </row>
    <row r="11" spans="1:14" ht="14.25">
      <c r="A11" s="1621" t="s">
        <v>4580</v>
      </c>
      <c r="B11" s="1618" t="s">
        <v>4581</v>
      </c>
      <c r="C11" s="969"/>
      <c r="D11" s="969"/>
      <c r="E11" s="969"/>
      <c r="F11" s="969"/>
      <c r="G11" s="969"/>
      <c r="H11" s="969"/>
      <c r="I11" s="28"/>
      <c r="J11" s="28"/>
      <c r="K11" s="28"/>
      <c r="L11" s="28"/>
      <c r="M11" s="28"/>
      <c r="N11" s="28"/>
    </row>
    <row r="12" spans="1:14" ht="14.25">
      <c r="A12" s="1621"/>
      <c r="B12" s="1618" t="s">
        <v>4582</v>
      </c>
      <c r="C12" s="969"/>
      <c r="D12" s="969"/>
      <c r="E12" s="969"/>
      <c r="F12" s="969"/>
      <c r="G12" s="969"/>
      <c r="H12" s="969"/>
      <c r="I12" s="28"/>
      <c r="J12" s="28"/>
      <c r="K12" s="28"/>
      <c r="L12" s="28"/>
      <c r="M12" s="28"/>
      <c r="N12" s="28"/>
    </row>
    <row r="13" spans="1:14" ht="14.25">
      <c r="A13" s="1621"/>
      <c r="B13" s="1618" t="s">
        <v>4583</v>
      </c>
      <c r="C13" s="969"/>
      <c r="D13" s="969"/>
      <c r="E13" s="969"/>
      <c r="F13" s="969"/>
      <c r="G13" s="969"/>
      <c r="H13" s="969"/>
      <c r="I13" s="28"/>
      <c r="J13" s="28"/>
      <c r="K13" s="28"/>
      <c r="L13" s="28"/>
      <c r="M13" s="28"/>
      <c r="N13" s="28"/>
    </row>
    <row r="14" spans="1:14" ht="14.25">
      <c r="A14" s="1621" t="s">
        <v>4451</v>
      </c>
      <c r="B14" s="1618" t="s">
        <v>4584</v>
      </c>
      <c r="C14" s="969"/>
      <c r="D14" s="969"/>
      <c r="E14" s="969"/>
      <c r="F14" s="969"/>
      <c r="G14" s="969"/>
      <c r="H14" s="969"/>
      <c r="I14" s="28"/>
      <c r="J14" s="28"/>
      <c r="K14" s="28"/>
      <c r="L14" s="28"/>
      <c r="M14" s="28"/>
      <c r="N14" s="28"/>
    </row>
    <row r="15" spans="1:14" ht="13.5">
      <c r="A15" s="1807" t="s">
        <v>4585</v>
      </c>
      <c r="B15" s="1807"/>
      <c r="C15" s="1807"/>
      <c r="D15" s="1807"/>
      <c r="E15" s="1807"/>
      <c r="F15" s="1807"/>
      <c r="G15" s="1807"/>
      <c r="H15" s="1807"/>
      <c r="I15" s="1807"/>
      <c r="J15" s="1807"/>
      <c r="K15" s="1807"/>
      <c r="L15" s="1807"/>
      <c r="M15" s="1807"/>
      <c r="N15" s="1807"/>
    </row>
    <row r="16" spans="1:14">
      <c r="B16" s="1808" t="s">
        <v>4615</v>
      </c>
      <c r="C16" s="1808"/>
      <c r="D16" s="1808"/>
      <c r="E16" s="1808"/>
      <c r="F16" s="1808"/>
      <c r="G16" s="1808"/>
      <c r="H16" s="1808"/>
      <c r="I16" s="1808"/>
      <c r="J16" s="1808"/>
      <c r="K16" s="1808"/>
      <c r="L16" s="1808"/>
      <c r="M16" s="1808"/>
    </row>
    <row r="17" spans="2:13">
      <c r="B17" s="1808"/>
      <c r="C17" s="1808"/>
      <c r="D17" s="1808"/>
      <c r="E17" s="1808"/>
      <c r="F17" s="1808"/>
      <c r="G17" s="1808"/>
      <c r="H17" s="1808"/>
      <c r="I17" s="1808"/>
      <c r="J17" s="1808"/>
      <c r="K17" s="1808"/>
      <c r="L17" s="1808"/>
      <c r="M17" s="1808"/>
    </row>
    <row r="18" spans="2:13">
      <c r="B18" s="1808"/>
      <c r="C18" s="1808"/>
      <c r="D18" s="1808"/>
      <c r="E18" s="1808"/>
      <c r="F18" s="1808"/>
      <c r="G18" s="1808"/>
      <c r="H18" s="1808"/>
      <c r="I18" s="1808"/>
      <c r="J18" s="1808"/>
      <c r="K18" s="1808"/>
      <c r="L18" s="1808"/>
      <c r="M18" s="1808"/>
    </row>
    <row r="19" spans="2:13">
      <c r="B19" s="1809" t="s">
        <v>4586</v>
      </c>
      <c r="C19" s="1810"/>
      <c r="D19" s="1810"/>
      <c r="E19" s="1810"/>
      <c r="F19" s="1810"/>
      <c r="G19" s="1810"/>
      <c r="H19" s="1810"/>
      <c r="I19" s="1810"/>
      <c r="J19" s="1810"/>
      <c r="K19" s="1810"/>
      <c r="L19" s="1810"/>
      <c r="M19" s="1810"/>
    </row>
    <row r="20" spans="2:13">
      <c r="B20" s="1810"/>
      <c r="C20" s="1810"/>
      <c r="D20" s="1810"/>
      <c r="E20" s="1810"/>
      <c r="F20" s="1810"/>
      <c r="G20" s="1810"/>
      <c r="H20" s="1810"/>
      <c r="I20" s="1810"/>
      <c r="J20" s="1810"/>
      <c r="K20" s="1810"/>
      <c r="L20" s="1810"/>
      <c r="M20" s="1810"/>
    </row>
    <row r="21" spans="2:13">
      <c r="B21" s="1620"/>
      <c r="C21" s="1620"/>
      <c r="D21" s="1620"/>
      <c r="E21" s="1620"/>
      <c r="F21" s="1620"/>
      <c r="G21" s="1620"/>
      <c r="H21" s="1620"/>
      <c r="I21" s="1620"/>
      <c r="J21" s="1620"/>
    </row>
    <row r="22" spans="2:13" ht="19.5" thickBot="1">
      <c r="B22" s="990"/>
      <c r="C22" s="1620"/>
      <c r="D22" s="1620"/>
      <c r="E22" s="1620"/>
      <c r="F22" s="1620"/>
      <c r="G22" s="1620"/>
      <c r="H22" s="1620"/>
      <c r="I22" s="1620"/>
      <c r="J22" s="1620"/>
    </row>
    <row r="23" spans="2:13">
      <c r="B23" s="1797"/>
      <c r="C23" s="1799" t="s">
        <v>4587</v>
      </c>
      <c r="D23" s="1800"/>
      <c r="E23" s="1800"/>
      <c r="F23" s="1800"/>
      <c r="G23" s="1800"/>
      <c r="H23" s="1800"/>
      <c r="I23" s="1800"/>
      <c r="J23" s="1800"/>
      <c r="K23" s="1800"/>
      <c r="L23" s="1800"/>
      <c r="M23" s="1801"/>
    </row>
    <row r="24" spans="2:13" ht="19.5" thickBot="1">
      <c r="B24" s="1798"/>
      <c r="C24" s="1802"/>
      <c r="D24" s="1803"/>
      <c r="E24" s="1803"/>
      <c r="F24" s="1803"/>
      <c r="G24" s="1803"/>
      <c r="H24" s="1803"/>
      <c r="I24" s="1803"/>
      <c r="J24" s="1803"/>
      <c r="K24" s="1803"/>
      <c r="L24" s="1803"/>
      <c r="M24" s="1804"/>
    </row>
    <row r="25" spans="2:13" ht="19.5" thickBot="1"/>
    <row r="26" spans="2:13">
      <c r="B26" s="1797"/>
      <c r="C26" s="1811" t="s">
        <v>4588</v>
      </c>
      <c r="D26" s="1812"/>
      <c r="E26" s="1812"/>
      <c r="F26" s="1812"/>
      <c r="G26" s="1812"/>
      <c r="H26" s="1812"/>
      <c r="I26" s="1812"/>
      <c r="J26" s="1812"/>
      <c r="K26" s="1812"/>
      <c r="L26" s="1812"/>
      <c r="M26" s="1813"/>
    </row>
    <row r="27" spans="2:13" ht="19.5" thickBot="1">
      <c r="B27" s="1798"/>
      <c r="C27" s="1814"/>
      <c r="D27" s="1815"/>
      <c r="E27" s="1815"/>
      <c r="F27" s="1815"/>
      <c r="G27" s="1815"/>
      <c r="H27" s="1815"/>
      <c r="I27" s="1815"/>
      <c r="J27" s="1815"/>
      <c r="K27" s="1815"/>
      <c r="L27" s="1815"/>
      <c r="M27" s="1816"/>
    </row>
    <row r="28" spans="2:13" ht="19.5">
      <c r="B28" s="1620"/>
      <c r="C28" s="1622"/>
      <c r="D28" s="1622"/>
      <c r="E28" s="1622"/>
      <c r="F28" s="1622"/>
      <c r="G28" s="1622"/>
      <c r="H28" s="1622"/>
      <c r="I28" s="1622"/>
      <c r="J28" s="1622"/>
      <c r="K28" s="1622"/>
      <c r="L28" s="1622"/>
      <c r="M28" s="1622"/>
    </row>
    <row r="29" spans="2:13" ht="19.5" thickBot="1"/>
    <row r="30" spans="2:13" ht="24">
      <c r="B30" s="1817" t="s">
        <v>4589</v>
      </c>
      <c r="C30" s="1818"/>
      <c r="D30" s="1818"/>
      <c r="E30" s="1818"/>
      <c r="F30" s="1818"/>
      <c r="G30" s="1818"/>
      <c r="H30" s="1818"/>
      <c r="I30" s="1818"/>
      <c r="J30" s="1818"/>
      <c r="K30" s="1818"/>
      <c r="L30" s="1818"/>
      <c r="M30" s="1819"/>
    </row>
    <row r="31" spans="2:13">
      <c r="B31" s="1820"/>
      <c r="C31" s="1821"/>
      <c r="D31" s="1821"/>
      <c r="E31" s="1821"/>
      <c r="F31" s="1821"/>
      <c r="G31" s="1821"/>
      <c r="H31" s="1821"/>
      <c r="I31" s="1821"/>
      <c r="J31" s="1821"/>
      <c r="K31" s="1821"/>
      <c r="L31" s="1821"/>
      <c r="M31" s="1822"/>
    </row>
    <row r="32" spans="2:13">
      <c r="B32" s="1823"/>
      <c r="C32" s="1824"/>
      <c r="D32" s="1824"/>
      <c r="E32" s="1824"/>
      <c r="F32" s="1824"/>
      <c r="G32" s="1824"/>
      <c r="H32" s="1824"/>
      <c r="I32" s="1824"/>
      <c r="J32" s="1824"/>
      <c r="K32" s="1824"/>
      <c r="L32" s="1824"/>
      <c r="M32" s="1825"/>
    </row>
    <row r="33" spans="2:13">
      <c r="B33" s="1823"/>
      <c r="C33" s="1824"/>
      <c r="D33" s="1824"/>
      <c r="E33" s="1824"/>
      <c r="F33" s="1824"/>
      <c r="G33" s="1824"/>
      <c r="H33" s="1824"/>
      <c r="I33" s="1824"/>
      <c r="J33" s="1824"/>
      <c r="K33" s="1824"/>
      <c r="L33" s="1824"/>
      <c r="M33" s="1825"/>
    </row>
    <row r="34" spans="2:13">
      <c r="B34" s="1823"/>
      <c r="C34" s="1824"/>
      <c r="D34" s="1824"/>
      <c r="E34" s="1824"/>
      <c r="F34" s="1824"/>
      <c r="G34" s="1824"/>
      <c r="H34" s="1824"/>
      <c r="I34" s="1824"/>
      <c r="J34" s="1824"/>
      <c r="K34" s="1824"/>
      <c r="L34" s="1824"/>
      <c r="M34" s="1825"/>
    </row>
    <row r="35" spans="2:13">
      <c r="B35" s="1823"/>
      <c r="C35" s="1824"/>
      <c r="D35" s="1824"/>
      <c r="E35" s="1824"/>
      <c r="F35" s="1824"/>
      <c r="G35" s="1824"/>
      <c r="H35" s="1824"/>
      <c r="I35" s="1824"/>
      <c r="J35" s="1824"/>
      <c r="K35" s="1824"/>
      <c r="L35" s="1824"/>
      <c r="M35" s="1825"/>
    </row>
    <row r="36" spans="2:13">
      <c r="B36" s="1823"/>
      <c r="C36" s="1824"/>
      <c r="D36" s="1824"/>
      <c r="E36" s="1824"/>
      <c r="F36" s="1824"/>
      <c r="G36" s="1824"/>
      <c r="H36" s="1824"/>
      <c r="I36" s="1824"/>
      <c r="J36" s="1824"/>
      <c r="K36" s="1824"/>
      <c r="L36" s="1824"/>
      <c r="M36" s="1825"/>
    </row>
    <row r="37" spans="2:13">
      <c r="B37" s="1823"/>
      <c r="C37" s="1824"/>
      <c r="D37" s="1824"/>
      <c r="E37" s="1824"/>
      <c r="F37" s="1824"/>
      <c r="G37" s="1824"/>
      <c r="H37" s="1824"/>
      <c r="I37" s="1824"/>
      <c r="J37" s="1824"/>
      <c r="K37" s="1824"/>
      <c r="L37" s="1824"/>
      <c r="M37" s="1825"/>
    </row>
    <row r="38" spans="2:13">
      <c r="B38" s="1826" t="s">
        <v>4590</v>
      </c>
      <c r="C38" s="1827"/>
      <c r="D38" s="1827"/>
      <c r="E38" s="1827"/>
      <c r="F38" s="1827"/>
      <c r="G38" s="1827"/>
      <c r="H38" s="1827"/>
      <c r="I38" s="1827"/>
      <c r="J38" s="1827"/>
      <c r="K38" s="1827"/>
      <c r="L38" s="1827"/>
      <c r="M38" s="1828"/>
    </row>
    <row r="39" spans="2:13" ht="19.5" thickBot="1">
      <c r="B39" s="1829"/>
      <c r="C39" s="1830"/>
      <c r="D39" s="1830"/>
      <c r="E39" s="1830"/>
      <c r="F39" s="1830"/>
      <c r="G39" s="1830"/>
      <c r="H39" s="1830"/>
      <c r="I39" s="1830"/>
      <c r="J39" s="1830"/>
      <c r="K39" s="1830"/>
      <c r="L39" s="1830"/>
      <c r="M39" s="1831"/>
    </row>
  </sheetData>
  <mergeCells count="12">
    <mergeCell ref="B26:B27"/>
    <mergeCell ref="C26:M27"/>
    <mergeCell ref="B30:M30"/>
    <mergeCell ref="B31:M37"/>
    <mergeCell ref="B38:M39"/>
    <mergeCell ref="B23:B24"/>
    <mergeCell ref="C23:M24"/>
    <mergeCell ref="B4:M5"/>
    <mergeCell ref="F7:M7"/>
    <mergeCell ref="A15:N15"/>
    <mergeCell ref="B16:M18"/>
    <mergeCell ref="B19:M20"/>
  </mergeCells>
  <phoneticPr fontId="1"/>
  <pageMargins left="0.7" right="0.7" top="0.75" bottom="0.75" header="0.3" footer="0.3"/>
  <pageSetup paperSize="9" scale="81"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4F92-DDD5-4523-83E6-757C9722A869}">
  <sheetPr>
    <pageSetUpPr fitToPage="1"/>
  </sheetPr>
  <dimension ref="A1:AK65"/>
  <sheetViews>
    <sheetView topLeftCell="B1" zoomScaleNormal="100" zoomScaleSheetLayoutView="40" zoomScalePageLayoutView="80" workbookViewId="0">
      <selection activeCell="B1" sqref="B1:AJ1"/>
    </sheetView>
  </sheetViews>
  <sheetFormatPr defaultColWidth="6.125" defaultRowHeight="24.75" customHeight="1"/>
  <cols>
    <col min="1" max="1" width="5.75" style="106" customWidth="1"/>
    <col min="2" max="2" width="8" style="106" customWidth="1"/>
    <col min="3" max="3" width="6.875" style="106" customWidth="1"/>
    <col min="4" max="4" width="7.75" style="106" customWidth="1"/>
    <col min="5" max="5" width="5" style="106" customWidth="1"/>
    <col min="6" max="6" width="6.625" style="106" customWidth="1"/>
    <col min="7" max="7" width="5" style="106" customWidth="1"/>
    <col min="8" max="25" width="6.625" style="106" customWidth="1"/>
    <col min="26" max="36" width="4.75" style="106" customWidth="1"/>
    <col min="37" max="37" width="5.625" style="106" customWidth="1"/>
    <col min="38" max="16384" width="6.125" style="106"/>
  </cols>
  <sheetData>
    <row r="1" spans="1:37" s="104" customFormat="1" ht="24.75" customHeight="1" thickBot="1">
      <c r="B1" s="1880" t="s">
        <v>3554</v>
      </c>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05"/>
    </row>
    <row r="2" spans="1:37" ht="24.75" customHeight="1" thickTop="1" thickBot="1">
      <c r="A2" s="994" t="s">
        <v>3555</v>
      </c>
      <c r="B2" s="1881" t="s">
        <v>629</v>
      </c>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AB2" s="995" t="s">
        <v>569</v>
      </c>
      <c r="AC2" s="996"/>
      <c r="AD2" s="997"/>
      <c r="AE2" s="998"/>
      <c r="AF2" s="998"/>
      <c r="AG2" s="998"/>
      <c r="AH2" s="999" t="s">
        <v>3556</v>
      </c>
      <c r="AI2" s="1000"/>
      <c r="AJ2" s="998"/>
      <c r="AK2" s="1001"/>
    </row>
    <row r="3" spans="1:37" ht="24.75" customHeight="1" thickTop="1" thickBot="1">
      <c r="A3" s="994"/>
      <c r="B3" s="1881" t="s">
        <v>3557</v>
      </c>
      <c r="C3" s="1881"/>
      <c r="D3" s="1881"/>
      <c r="E3" s="1881"/>
      <c r="F3" s="1881"/>
      <c r="G3" s="1881"/>
      <c r="H3" s="1881"/>
      <c r="I3" s="1881"/>
      <c r="J3" s="1881"/>
      <c r="K3" s="1881"/>
      <c r="L3" s="1881"/>
      <c r="M3" s="1881"/>
      <c r="N3" s="1881"/>
      <c r="O3" s="1881"/>
      <c r="P3" s="1881"/>
      <c r="Q3" s="1881"/>
      <c r="R3" s="1881"/>
      <c r="S3" s="1881"/>
      <c r="T3" s="1881"/>
      <c r="U3" s="1881"/>
      <c r="V3" s="1881"/>
      <c r="W3" s="1881"/>
      <c r="X3" s="1881"/>
      <c r="Y3" s="1881"/>
      <c r="Z3" s="108"/>
      <c r="AA3" s="108"/>
      <c r="AC3" s="1882" t="s">
        <v>3558</v>
      </c>
      <c r="AD3" s="1882"/>
      <c r="AE3" s="1883" t="s">
        <v>3559</v>
      </c>
      <c r="AF3" s="1883"/>
      <c r="AG3" s="1883"/>
      <c r="AH3" s="1883"/>
      <c r="AI3" s="1883"/>
      <c r="AJ3" s="1883"/>
      <c r="AK3" s="1883"/>
    </row>
    <row r="4" spans="1:37" ht="30" customHeight="1" thickTop="1" thickBot="1">
      <c r="A4" s="1002" t="s">
        <v>570</v>
      </c>
      <c r="U4" s="107"/>
      <c r="V4" s="107"/>
      <c r="Z4" s="1966" t="s">
        <v>571</v>
      </c>
      <c r="AA4" s="1967"/>
      <c r="AB4" s="1968"/>
      <c r="AC4" s="1003"/>
      <c r="AD4" s="1003"/>
      <c r="AE4" s="1004"/>
      <c r="AF4" s="1004"/>
      <c r="AG4" s="1005"/>
      <c r="AH4" s="1006"/>
      <c r="AI4" s="1005"/>
      <c r="AJ4" s="1006"/>
      <c r="AK4" s="1007"/>
    </row>
    <row r="5" spans="1:37" s="108" customFormat="1" ht="24.75" customHeight="1">
      <c r="A5" s="1840" t="s">
        <v>572</v>
      </c>
      <c r="B5" s="1948"/>
      <c r="C5" s="1949"/>
      <c r="D5" s="1949"/>
      <c r="E5" s="1949"/>
      <c r="F5" s="1949"/>
      <c r="G5" s="1949"/>
      <c r="H5" s="1949"/>
      <c r="I5" s="1949"/>
      <c r="J5" s="1950"/>
      <c r="K5" s="1840" t="s">
        <v>573</v>
      </c>
      <c r="L5" s="1957"/>
      <c r="M5" s="1958"/>
      <c r="N5" s="1958"/>
      <c r="O5" s="1959"/>
      <c r="P5" s="1840" t="s">
        <v>574</v>
      </c>
      <c r="Q5" s="1948"/>
      <c r="R5" s="1950"/>
      <c r="S5" s="1859" t="s">
        <v>575</v>
      </c>
      <c r="T5" s="1860"/>
      <c r="U5" s="1860"/>
      <c r="V5" s="1861"/>
      <c r="W5" s="1942" t="s">
        <v>576</v>
      </c>
      <c r="X5" s="1943"/>
      <c r="Y5" s="1944"/>
      <c r="Z5" s="1840" t="s">
        <v>577</v>
      </c>
      <c r="AA5" s="1969"/>
      <c r="AB5" s="1971"/>
      <c r="AC5" s="1970"/>
      <c r="AD5" s="1840" t="s">
        <v>578</v>
      </c>
      <c r="AE5" s="1948"/>
      <c r="AF5" s="1949"/>
      <c r="AG5" s="1950"/>
      <c r="AH5" s="1859" t="s">
        <v>579</v>
      </c>
      <c r="AI5" s="1861"/>
      <c r="AJ5" s="1942"/>
      <c r="AK5" s="1944"/>
    </row>
    <row r="6" spans="1:37" s="108" customFormat="1" ht="24.75" customHeight="1" thickBot="1">
      <c r="A6" s="1841"/>
      <c r="B6" s="1951"/>
      <c r="C6" s="1952"/>
      <c r="D6" s="1952"/>
      <c r="E6" s="1952"/>
      <c r="F6" s="1952"/>
      <c r="G6" s="1952"/>
      <c r="H6" s="1952"/>
      <c r="I6" s="1952"/>
      <c r="J6" s="1953"/>
      <c r="K6" s="1841"/>
      <c r="L6" s="1960"/>
      <c r="M6" s="1961"/>
      <c r="N6" s="1961"/>
      <c r="O6" s="1962"/>
      <c r="P6" s="1841"/>
      <c r="Q6" s="1951"/>
      <c r="R6" s="1953"/>
      <c r="S6" s="1845"/>
      <c r="T6" s="1846"/>
      <c r="U6" s="1846"/>
      <c r="V6" s="1847"/>
      <c r="W6" s="1945"/>
      <c r="X6" s="1946"/>
      <c r="Y6" s="1947"/>
      <c r="Z6" s="1841"/>
      <c r="AA6" s="1969"/>
      <c r="AB6" s="1971"/>
      <c r="AC6" s="1970"/>
      <c r="AD6" s="1841"/>
      <c r="AE6" s="1951"/>
      <c r="AF6" s="1952"/>
      <c r="AG6" s="1953"/>
      <c r="AH6" s="1862"/>
      <c r="AI6" s="1864"/>
      <c r="AJ6" s="1969"/>
      <c r="AK6" s="1970"/>
    </row>
    <row r="7" spans="1:37" s="108" customFormat="1" ht="24.75" customHeight="1">
      <c r="A7" s="1841"/>
      <c r="B7" s="1951"/>
      <c r="C7" s="1952"/>
      <c r="D7" s="1952"/>
      <c r="E7" s="1952"/>
      <c r="F7" s="1952"/>
      <c r="G7" s="1952"/>
      <c r="H7" s="1952"/>
      <c r="I7" s="1952"/>
      <c r="J7" s="1953"/>
      <c r="K7" s="1841"/>
      <c r="L7" s="1960"/>
      <c r="M7" s="1961"/>
      <c r="N7" s="1961"/>
      <c r="O7" s="1962"/>
      <c r="P7" s="1841"/>
      <c r="Q7" s="1951"/>
      <c r="R7" s="1953"/>
      <c r="S7" s="1859" t="s">
        <v>580</v>
      </c>
      <c r="T7" s="1860"/>
      <c r="U7" s="1860"/>
      <c r="V7" s="1861"/>
      <c r="W7" s="1969" t="s">
        <v>576</v>
      </c>
      <c r="X7" s="1971"/>
      <c r="Y7" s="1970"/>
      <c r="Z7" s="1841"/>
      <c r="AA7" s="1969"/>
      <c r="AB7" s="1971"/>
      <c r="AC7" s="1970"/>
      <c r="AD7" s="1841"/>
      <c r="AE7" s="1951"/>
      <c r="AF7" s="1952"/>
      <c r="AG7" s="1953"/>
      <c r="AH7" s="1862"/>
      <c r="AI7" s="1864"/>
      <c r="AJ7" s="1969"/>
      <c r="AK7" s="1970"/>
    </row>
    <row r="8" spans="1:37" s="108" customFormat="1" ht="24.75" customHeight="1" thickBot="1">
      <c r="A8" s="1842"/>
      <c r="B8" s="1954"/>
      <c r="C8" s="1955"/>
      <c r="D8" s="1955"/>
      <c r="E8" s="1955"/>
      <c r="F8" s="1955"/>
      <c r="G8" s="1955"/>
      <c r="H8" s="1955"/>
      <c r="I8" s="1955"/>
      <c r="J8" s="1956"/>
      <c r="K8" s="1842"/>
      <c r="L8" s="1963"/>
      <c r="M8" s="1964"/>
      <c r="N8" s="1964"/>
      <c r="O8" s="1965"/>
      <c r="P8" s="1842"/>
      <c r="Q8" s="1954"/>
      <c r="R8" s="1956"/>
      <c r="S8" s="1845"/>
      <c r="T8" s="1846"/>
      <c r="U8" s="1846"/>
      <c r="V8" s="1847"/>
      <c r="W8" s="1969"/>
      <c r="X8" s="1971"/>
      <c r="Y8" s="1970"/>
      <c r="Z8" s="1842"/>
      <c r="AA8" s="1945"/>
      <c r="AB8" s="1946"/>
      <c r="AC8" s="1947"/>
      <c r="AD8" s="1842"/>
      <c r="AE8" s="1954"/>
      <c r="AF8" s="1955"/>
      <c r="AG8" s="1956"/>
      <c r="AH8" s="1845"/>
      <c r="AI8" s="1847"/>
      <c r="AJ8" s="1945"/>
      <c r="AK8" s="1947"/>
    </row>
    <row r="9" spans="1:37" s="108" customFormat="1" ht="24.75" customHeight="1" thickBot="1">
      <c r="A9" s="1933"/>
      <c r="B9" s="1934"/>
      <c r="C9" s="1934"/>
      <c r="D9" s="1934"/>
      <c r="E9" s="1935"/>
      <c r="F9" s="1927" t="s">
        <v>581</v>
      </c>
      <c r="G9" s="1929"/>
      <c r="H9" s="1929" t="s">
        <v>582</v>
      </c>
      <c r="I9" s="1857" t="s">
        <v>583</v>
      </c>
      <c r="J9" s="1857" t="s">
        <v>584</v>
      </c>
      <c r="K9" s="1876" t="s">
        <v>585</v>
      </c>
      <c r="L9" s="1876"/>
      <c r="M9" s="1877"/>
      <c r="N9" s="1878" t="s">
        <v>586</v>
      </c>
      <c r="O9" s="1879"/>
      <c r="P9" s="1857" t="s">
        <v>587</v>
      </c>
      <c r="Q9" s="1857" t="s">
        <v>588</v>
      </c>
      <c r="R9" s="1857" t="s">
        <v>589</v>
      </c>
      <c r="S9" s="1857" t="s">
        <v>590</v>
      </c>
      <c r="T9" s="1857" t="s">
        <v>591</v>
      </c>
      <c r="U9" s="1857" t="s">
        <v>592</v>
      </c>
      <c r="V9" s="1927" t="s">
        <v>593</v>
      </c>
      <c r="W9" s="1857" t="s">
        <v>594</v>
      </c>
      <c r="X9" s="1929" t="s">
        <v>595</v>
      </c>
      <c r="Y9" s="1857" t="s">
        <v>596</v>
      </c>
      <c r="Z9" s="1859" t="s">
        <v>597</v>
      </c>
      <c r="AA9" s="1860"/>
      <c r="AB9" s="1860"/>
      <c r="AC9" s="1860"/>
      <c r="AD9" s="1860"/>
      <c r="AE9" s="1860"/>
      <c r="AF9" s="1860"/>
      <c r="AG9" s="1860"/>
      <c r="AH9" s="1860"/>
      <c r="AI9" s="1860"/>
      <c r="AJ9" s="1861"/>
      <c r="AK9" s="1843" t="s">
        <v>598</v>
      </c>
    </row>
    <row r="10" spans="1:37" s="109" customFormat="1" ht="108.75" customHeight="1">
      <c r="A10" s="1936"/>
      <c r="B10" s="1937"/>
      <c r="C10" s="1937"/>
      <c r="D10" s="1937"/>
      <c r="E10" s="1938"/>
      <c r="F10" s="1928"/>
      <c r="G10" s="1930"/>
      <c r="H10" s="1930"/>
      <c r="I10" s="1858"/>
      <c r="J10" s="1858"/>
      <c r="K10" s="911" t="s">
        <v>599</v>
      </c>
      <c r="L10" s="906" t="s">
        <v>617</v>
      </c>
      <c r="M10" s="906" t="s">
        <v>600</v>
      </c>
      <c r="N10" s="1008" t="s">
        <v>599</v>
      </c>
      <c r="O10" s="1008" t="s">
        <v>600</v>
      </c>
      <c r="P10" s="1858"/>
      <c r="Q10" s="1858"/>
      <c r="R10" s="1858"/>
      <c r="S10" s="1858"/>
      <c r="T10" s="1858"/>
      <c r="U10" s="1858"/>
      <c r="V10" s="1928"/>
      <c r="W10" s="1858"/>
      <c r="X10" s="1930"/>
      <c r="Y10" s="1858"/>
      <c r="Z10" s="1862"/>
      <c r="AA10" s="1863"/>
      <c r="AB10" s="1863"/>
      <c r="AC10" s="1863"/>
      <c r="AD10" s="1863"/>
      <c r="AE10" s="1863"/>
      <c r="AF10" s="1863"/>
      <c r="AG10" s="1863"/>
      <c r="AH10" s="1863"/>
      <c r="AI10" s="1863"/>
      <c r="AJ10" s="1864"/>
      <c r="AK10" s="1844"/>
    </row>
    <row r="11" spans="1:37" s="109" customFormat="1" ht="41.1" customHeight="1" thickBot="1">
      <c r="A11" s="1939"/>
      <c r="B11" s="1940"/>
      <c r="C11" s="1940"/>
      <c r="D11" s="1940"/>
      <c r="E11" s="1941"/>
      <c r="F11" s="1912" t="s">
        <v>3560</v>
      </c>
      <c r="G11" s="1913"/>
      <c r="H11" s="1009" t="s">
        <v>3561</v>
      </c>
      <c r="I11" s="1010" t="s">
        <v>3562</v>
      </c>
      <c r="J11" s="1010" t="s">
        <v>3563</v>
      </c>
      <c r="K11" s="1009" t="s">
        <v>3564</v>
      </c>
      <c r="L11" s="1011" t="s">
        <v>3565</v>
      </c>
      <c r="M11" s="1011" t="s">
        <v>3565</v>
      </c>
      <c r="N11" s="1012" t="s">
        <v>3564</v>
      </c>
      <c r="O11" s="1012" t="s">
        <v>3564</v>
      </c>
      <c r="P11" s="1011" t="s">
        <v>3564</v>
      </c>
      <c r="Q11" s="1011" t="s">
        <v>3566</v>
      </c>
      <c r="R11" s="1011" t="s">
        <v>3567</v>
      </c>
      <c r="S11" s="1011" t="s">
        <v>3567</v>
      </c>
      <c r="T11" s="1011" t="s">
        <v>3567</v>
      </c>
      <c r="U11" s="1011" t="s">
        <v>3567</v>
      </c>
      <c r="V11" s="1011" t="s">
        <v>3568</v>
      </c>
      <c r="W11" s="1010" t="s">
        <v>3569</v>
      </c>
      <c r="X11" s="1009" t="s">
        <v>3570</v>
      </c>
      <c r="Y11" s="1011" t="s">
        <v>3571</v>
      </c>
      <c r="Z11" s="1845" t="s">
        <v>3572</v>
      </c>
      <c r="AA11" s="1846"/>
      <c r="AB11" s="1846"/>
      <c r="AC11" s="1846"/>
      <c r="AD11" s="1846"/>
      <c r="AE11" s="1846"/>
      <c r="AF11" s="1846"/>
      <c r="AG11" s="1846"/>
      <c r="AH11" s="1846"/>
      <c r="AI11" s="1846"/>
      <c r="AJ11" s="1847"/>
      <c r="AK11" s="1013" t="s">
        <v>3573</v>
      </c>
    </row>
    <row r="12" spans="1:37" ht="24.75" customHeight="1">
      <c r="A12" s="1914" t="s">
        <v>601</v>
      </c>
      <c r="B12" s="1917" t="s">
        <v>602</v>
      </c>
      <c r="C12" s="1918"/>
      <c r="D12" s="1918"/>
      <c r="E12" s="1014">
        <v>1</v>
      </c>
      <c r="F12" s="1888"/>
      <c r="G12" s="1889"/>
      <c r="H12" s="1015"/>
      <c r="I12" s="1016"/>
      <c r="J12" s="1016"/>
      <c r="K12" s="1017"/>
      <c r="L12" s="1017"/>
      <c r="M12" s="1017"/>
      <c r="N12" s="1018"/>
      <c r="O12" s="1018"/>
      <c r="P12" s="1017"/>
      <c r="Q12" s="1019"/>
      <c r="R12" s="1020"/>
      <c r="S12" s="1021"/>
      <c r="T12" s="1020"/>
      <c r="U12" s="1020"/>
      <c r="V12" s="1022"/>
      <c r="W12" s="1023"/>
      <c r="X12" s="1015"/>
      <c r="Y12" s="1015"/>
      <c r="Z12" s="1023"/>
      <c r="AA12" s="1023"/>
      <c r="AB12" s="1023"/>
      <c r="AC12" s="1023"/>
      <c r="AD12" s="1023"/>
      <c r="AE12" s="1023"/>
      <c r="AF12" s="1023"/>
      <c r="AG12" s="1023"/>
      <c r="AH12" s="1023"/>
      <c r="AI12" s="1023"/>
      <c r="AJ12" s="1023"/>
      <c r="AK12" s="1024"/>
    </row>
    <row r="13" spans="1:37" ht="24.75" customHeight="1">
      <c r="A13" s="1915"/>
      <c r="B13" s="1919"/>
      <c r="C13" s="1920"/>
      <c r="D13" s="1920"/>
      <c r="E13" s="1025">
        <v>2</v>
      </c>
      <c r="F13" s="1902"/>
      <c r="G13" s="1903"/>
      <c r="H13" s="1026"/>
      <c r="I13" s="1027"/>
      <c r="J13" s="1027"/>
      <c r="K13" s="1028"/>
      <c r="L13" s="1028"/>
      <c r="M13" s="1028"/>
      <c r="N13" s="1029"/>
      <c r="O13" s="1029"/>
      <c r="P13" s="1028"/>
      <c r="Q13" s="1028"/>
      <c r="R13" s="1030"/>
      <c r="S13" s="1031"/>
      <c r="T13" s="1030"/>
      <c r="U13" s="1030"/>
      <c r="V13" s="1032"/>
      <c r="W13" s="1033"/>
      <c r="X13" s="1026"/>
      <c r="Y13" s="1026"/>
      <c r="Z13" s="1033"/>
      <c r="AA13" s="1033"/>
      <c r="AB13" s="1033"/>
      <c r="AC13" s="1033"/>
      <c r="AD13" s="1033"/>
      <c r="AE13" s="1033"/>
      <c r="AF13" s="1033"/>
      <c r="AG13" s="1033"/>
      <c r="AH13" s="1033"/>
      <c r="AI13" s="1033"/>
      <c r="AJ13" s="1033"/>
      <c r="AK13" s="1034"/>
    </row>
    <row r="14" spans="1:37" ht="24.75" customHeight="1">
      <c r="A14" s="1915"/>
      <c r="B14" s="1919"/>
      <c r="C14" s="1920"/>
      <c r="D14" s="1920"/>
      <c r="E14" s="1025">
        <v>3</v>
      </c>
      <c r="F14" s="1902"/>
      <c r="G14" s="1903"/>
      <c r="H14" s="1035"/>
      <c r="I14" s="1036"/>
      <c r="J14" s="1036"/>
      <c r="K14" s="1028"/>
      <c r="L14" s="1028"/>
      <c r="M14" s="1028"/>
      <c r="N14" s="1029"/>
      <c r="O14" s="1029"/>
      <c r="P14" s="1028"/>
      <c r="Q14" s="1027"/>
      <c r="R14" s="1037"/>
      <c r="S14" s="1038"/>
      <c r="T14" s="1037"/>
      <c r="U14" s="1037"/>
      <c r="V14" s="1039"/>
      <c r="W14" s="1040"/>
      <c r="X14" s="1026"/>
      <c r="Y14" s="1026"/>
      <c r="Z14" s="1033"/>
      <c r="AA14" s="1033"/>
      <c r="AB14" s="1033"/>
      <c r="AC14" s="1033"/>
      <c r="AD14" s="1033"/>
      <c r="AE14" s="1033"/>
      <c r="AF14" s="1033"/>
      <c r="AG14" s="1033"/>
      <c r="AH14" s="1033"/>
      <c r="AI14" s="1033"/>
      <c r="AJ14" s="1033"/>
      <c r="AK14" s="1034"/>
    </row>
    <row r="15" spans="1:37" ht="24.75" customHeight="1" thickBot="1">
      <c r="A15" s="1915"/>
      <c r="B15" s="1921"/>
      <c r="C15" s="1922"/>
      <c r="D15" s="1922"/>
      <c r="E15" s="1041">
        <v>4</v>
      </c>
      <c r="F15" s="1923" t="s">
        <v>603</v>
      </c>
      <c r="G15" s="1924"/>
      <c r="H15" s="1042"/>
      <c r="I15" s="1043"/>
      <c r="J15" s="1044"/>
      <c r="K15" s="1045" t="s">
        <v>604</v>
      </c>
      <c r="L15" s="1045" t="s">
        <v>605</v>
      </c>
      <c r="M15" s="1045" t="s">
        <v>605</v>
      </c>
      <c r="N15" s="1046" t="s">
        <v>605</v>
      </c>
      <c r="O15" s="1046" t="s">
        <v>605</v>
      </c>
      <c r="P15" s="1045" t="s">
        <v>605</v>
      </c>
      <c r="Q15" s="1044"/>
      <c r="R15" s="1047"/>
      <c r="S15" s="1048"/>
      <c r="T15" s="1047"/>
      <c r="U15" s="1049"/>
      <c r="V15" s="1050"/>
      <c r="W15" s="1051"/>
      <c r="X15" s="1042"/>
      <c r="Y15" s="1051"/>
      <c r="Z15" s="1052"/>
      <c r="AA15" s="1052"/>
      <c r="AB15" s="1052"/>
      <c r="AC15" s="1052"/>
      <c r="AD15" s="1052"/>
      <c r="AE15" s="1052"/>
      <c r="AF15" s="1052"/>
      <c r="AG15" s="1052"/>
      <c r="AH15" s="1052"/>
      <c r="AI15" s="1052"/>
      <c r="AJ15" s="1052"/>
      <c r="AK15" s="1053"/>
    </row>
    <row r="16" spans="1:37" ht="24.75" customHeight="1">
      <c r="A16" s="1915"/>
      <c r="B16" s="1917" t="s">
        <v>606</v>
      </c>
      <c r="C16" s="1918"/>
      <c r="D16" s="1918"/>
      <c r="E16" s="1014">
        <v>5</v>
      </c>
      <c r="F16" s="1888"/>
      <c r="G16" s="1889"/>
      <c r="H16" s="1023"/>
      <c r="I16" s="1016"/>
      <c r="J16" s="1054"/>
      <c r="K16" s="1017"/>
      <c r="L16" s="1017"/>
      <c r="M16" s="1017"/>
      <c r="N16" s="1018"/>
      <c r="O16" s="1018"/>
      <c r="P16" s="1017"/>
      <c r="Q16" s="1017"/>
      <c r="R16" s="1055"/>
      <c r="S16" s="1056"/>
      <c r="T16" s="1055"/>
      <c r="U16" s="1057"/>
      <c r="V16" s="1058"/>
      <c r="W16" s="1059"/>
      <c r="X16" s="1060"/>
      <c r="Y16" s="1059"/>
      <c r="Z16" s="1061"/>
      <c r="AA16" s="1061"/>
      <c r="AB16" s="1061"/>
      <c r="AC16" s="1061"/>
      <c r="AD16" s="1061"/>
      <c r="AE16" s="1061"/>
      <c r="AF16" s="1061"/>
      <c r="AG16" s="1061"/>
      <c r="AH16" s="1062"/>
      <c r="AI16" s="1063"/>
      <c r="AJ16" s="1064"/>
      <c r="AK16" s="1024"/>
    </row>
    <row r="17" spans="1:37" ht="24.75" customHeight="1">
      <c r="A17" s="1915"/>
      <c r="B17" s="1925"/>
      <c r="C17" s="1926"/>
      <c r="D17" s="1926"/>
      <c r="E17" s="1025">
        <v>6</v>
      </c>
      <c r="F17" s="1902"/>
      <c r="G17" s="1903"/>
      <c r="H17" s="1033"/>
      <c r="I17" s="1027"/>
      <c r="J17" s="1065"/>
      <c r="K17" s="1066"/>
      <c r="L17" s="1066"/>
      <c r="M17" s="1066"/>
      <c r="N17" s="1067"/>
      <c r="O17" s="1067"/>
      <c r="P17" s="1066"/>
      <c r="Q17" s="1066"/>
      <c r="R17" s="1068"/>
      <c r="S17" s="1069"/>
      <c r="T17" s="1070"/>
      <c r="U17" s="1057"/>
      <c r="V17" s="1071"/>
      <c r="W17" s="1072"/>
      <c r="X17" s="1073"/>
      <c r="Y17" s="1074"/>
      <c r="Z17" s="1075"/>
      <c r="AA17" s="1075"/>
      <c r="AB17" s="1075"/>
      <c r="AC17" s="1075"/>
      <c r="AD17" s="1075"/>
      <c r="AE17" s="1075"/>
      <c r="AF17" s="1075"/>
      <c r="AG17" s="1075"/>
      <c r="AH17" s="1075"/>
      <c r="AI17" s="1075"/>
      <c r="AJ17" s="1076"/>
      <c r="AK17" s="1077"/>
    </row>
    <row r="18" spans="1:37" ht="24.75" customHeight="1">
      <c r="A18" s="1915"/>
      <c r="B18" s="1904" t="s">
        <v>607</v>
      </c>
      <c r="C18" s="1905"/>
      <c r="D18" s="1905"/>
      <c r="E18" s="1025">
        <v>7</v>
      </c>
      <c r="F18" s="1908"/>
      <c r="G18" s="1909"/>
      <c r="H18" s="1033"/>
      <c r="I18" s="1028"/>
      <c r="J18" s="1065"/>
      <c r="K18" s="1028"/>
      <c r="L18" s="1028"/>
      <c r="M18" s="1065"/>
      <c r="N18" s="1029"/>
      <c r="O18" s="1078"/>
      <c r="P18" s="1028"/>
      <c r="Q18" s="1028"/>
      <c r="R18" s="1030"/>
      <c r="S18" s="1031"/>
      <c r="T18" s="1079"/>
      <c r="U18" s="1080"/>
      <c r="V18" s="1081"/>
      <c r="W18" s="1074"/>
      <c r="X18" s="1073"/>
      <c r="Y18" s="1074"/>
      <c r="Z18" s="1075"/>
      <c r="AA18" s="1075"/>
      <c r="AB18" s="1075"/>
      <c r="AC18" s="1075"/>
      <c r="AD18" s="1075"/>
      <c r="AE18" s="1075"/>
      <c r="AF18" s="1075"/>
      <c r="AG18" s="1075"/>
      <c r="AH18" s="1075"/>
      <c r="AI18" s="1075"/>
      <c r="AJ18" s="1076"/>
      <c r="AK18" s="1034"/>
    </row>
    <row r="19" spans="1:37" ht="24.75" customHeight="1">
      <c r="A19" s="1915"/>
      <c r="B19" s="1906"/>
      <c r="C19" s="1907"/>
      <c r="D19" s="1907"/>
      <c r="E19" s="1025">
        <v>8</v>
      </c>
      <c r="F19" s="1902"/>
      <c r="G19" s="1903"/>
      <c r="H19" s="1074"/>
      <c r="I19" s="1065"/>
      <c r="J19" s="1065"/>
      <c r="K19" s="1082"/>
      <c r="L19" s="1028" t="s">
        <v>605</v>
      </c>
      <c r="M19" s="1028" t="s">
        <v>605</v>
      </c>
      <c r="N19" s="1083"/>
      <c r="O19" s="1029" t="s">
        <v>605</v>
      </c>
      <c r="P19" s="1028" t="s">
        <v>605</v>
      </c>
      <c r="Q19" s="1065"/>
      <c r="R19" s="1084"/>
      <c r="S19" s="1085"/>
      <c r="T19" s="1086"/>
      <c r="U19" s="1084"/>
      <c r="V19" s="1081"/>
      <c r="W19" s="1074"/>
      <c r="X19" s="1073"/>
      <c r="Y19" s="1074"/>
      <c r="Z19" s="1076"/>
      <c r="AA19" s="1076"/>
      <c r="AB19" s="1076"/>
      <c r="AC19" s="1076"/>
      <c r="AD19" s="1076"/>
      <c r="AE19" s="1076"/>
      <c r="AF19" s="1076"/>
      <c r="AG19" s="1076"/>
      <c r="AH19" s="1076"/>
      <c r="AI19" s="1076"/>
      <c r="AJ19" s="1076"/>
      <c r="AK19" s="1078"/>
    </row>
    <row r="20" spans="1:37" ht="24.75" customHeight="1">
      <c r="A20" s="1915"/>
      <c r="B20" s="1904" t="s">
        <v>607</v>
      </c>
      <c r="C20" s="1905"/>
      <c r="D20" s="1905"/>
      <c r="E20" s="1025">
        <v>9</v>
      </c>
      <c r="F20" s="1908"/>
      <c r="G20" s="1909"/>
      <c r="H20" s="1033"/>
      <c r="I20" s="1028"/>
      <c r="J20" s="1065"/>
      <c r="K20" s="1028"/>
      <c r="L20" s="1028"/>
      <c r="M20" s="1065"/>
      <c r="N20" s="1029"/>
      <c r="O20" s="1078"/>
      <c r="P20" s="1028"/>
      <c r="Q20" s="1027"/>
      <c r="R20" s="1030"/>
      <c r="S20" s="1031"/>
      <c r="T20" s="1030"/>
      <c r="U20" s="1070"/>
      <c r="V20" s="1081"/>
      <c r="W20" s="1074"/>
      <c r="X20" s="1073"/>
      <c r="Y20" s="1074"/>
      <c r="Z20" s="1075"/>
      <c r="AA20" s="1075"/>
      <c r="AB20" s="1075"/>
      <c r="AC20" s="1075"/>
      <c r="AD20" s="1075"/>
      <c r="AE20" s="1075"/>
      <c r="AF20" s="1075"/>
      <c r="AG20" s="1075"/>
      <c r="AH20" s="1075"/>
      <c r="AI20" s="1075"/>
      <c r="AJ20" s="1076"/>
      <c r="AK20" s="1034"/>
    </row>
    <row r="21" spans="1:37" ht="24.75" customHeight="1" thickBot="1">
      <c r="A21" s="1915"/>
      <c r="B21" s="1906"/>
      <c r="C21" s="1907"/>
      <c r="D21" s="1907"/>
      <c r="E21" s="1041">
        <v>10</v>
      </c>
      <c r="F21" s="1910"/>
      <c r="G21" s="1911"/>
      <c r="H21" s="1051"/>
      <c r="I21" s="1044"/>
      <c r="J21" s="1044"/>
      <c r="K21" s="1087"/>
      <c r="L21" s="1088" t="s">
        <v>605</v>
      </c>
      <c r="M21" s="1088" t="s">
        <v>605</v>
      </c>
      <c r="N21" s="1089"/>
      <c r="O21" s="1090" t="s">
        <v>605</v>
      </c>
      <c r="P21" s="1088" t="s">
        <v>605</v>
      </c>
      <c r="Q21" s="1044"/>
      <c r="R21" s="1049"/>
      <c r="S21" s="1091"/>
      <c r="T21" s="1092"/>
      <c r="U21" s="1049"/>
      <c r="V21" s="1093"/>
      <c r="W21" s="1051"/>
      <c r="X21" s="1042"/>
      <c r="Y21" s="1051"/>
      <c r="Z21" s="1052"/>
      <c r="AA21" s="1052"/>
      <c r="AB21" s="1052"/>
      <c r="AC21" s="1052"/>
      <c r="AD21" s="1052"/>
      <c r="AE21" s="1052"/>
      <c r="AF21" s="1052"/>
      <c r="AG21" s="1052"/>
      <c r="AH21" s="1052"/>
      <c r="AI21" s="1052"/>
      <c r="AJ21" s="1052"/>
      <c r="AK21" s="1053"/>
    </row>
    <row r="22" spans="1:37" ht="24.75" customHeight="1">
      <c r="A22" s="1915"/>
      <c r="B22" s="1898" t="s">
        <v>608</v>
      </c>
      <c r="C22" s="1899"/>
      <c r="D22" s="1899"/>
      <c r="E22" s="1014">
        <v>11</v>
      </c>
      <c r="F22" s="1888"/>
      <c r="G22" s="1889"/>
      <c r="H22" s="1015"/>
      <c r="I22" s="1017"/>
      <c r="J22" s="1094"/>
      <c r="K22" s="1017"/>
      <c r="L22" s="1017"/>
      <c r="M22" s="1017"/>
      <c r="N22" s="1018"/>
      <c r="O22" s="1018"/>
      <c r="P22" s="1017"/>
      <c r="Q22" s="1017"/>
      <c r="R22" s="1020"/>
      <c r="S22" s="1021"/>
      <c r="T22" s="1020"/>
      <c r="U22" s="1020"/>
      <c r="V22" s="1022"/>
      <c r="W22" s="1095"/>
      <c r="X22" s="1059"/>
      <c r="Y22" s="1015"/>
      <c r="Z22" s="1015"/>
      <c r="AA22" s="1015"/>
      <c r="AB22" s="1015"/>
      <c r="AC22" s="1015"/>
      <c r="AD22" s="1015"/>
      <c r="AE22" s="1015"/>
      <c r="AF22" s="1015"/>
      <c r="AG22" s="1015"/>
      <c r="AH22" s="1015"/>
      <c r="AI22" s="1015"/>
      <c r="AJ22" s="1023"/>
      <c r="AK22" s="1024"/>
    </row>
    <row r="23" spans="1:37" ht="24.75" customHeight="1">
      <c r="A23" s="1915"/>
      <c r="B23" s="1931"/>
      <c r="C23" s="1932"/>
      <c r="D23" s="1932"/>
      <c r="E23" s="1025">
        <v>12</v>
      </c>
      <c r="F23" s="1892" t="s">
        <v>603</v>
      </c>
      <c r="G23" s="1893"/>
      <c r="H23" s="1073"/>
      <c r="I23" s="1065"/>
      <c r="J23" s="1074"/>
      <c r="K23" s="1028" t="s">
        <v>605</v>
      </c>
      <c r="L23" s="1028" t="s">
        <v>605</v>
      </c>
      <c r="M23" s="1028" t="s">
        <v>605</v>
      </c>
      <c r="N23" s="1029" t="s">
        <v>605</v>
      </c>
      <c r="O23" s="1029" t="s">
        <v>605</v>
      </c>
      <c r="P23" s="1028" t="s">
        <v>605</v>
      </c>
      <c r="Q23" s="1065"/>
      <c r="R23" s="1096"/>
      <c r="S23" s="1097"/>
      <c r="T23" s="1096"/>
      <c r="U23" s="1096"/>
      <c r="V23" s="1081"/>
      <c r="W23" s="1074"/>
      <c r="X23" s="1073"/>
      <c r="Y23" s="1074"/>
      <c r="Z23" s="1076"/>
      <c r="AA23" s="1076"/>
      <c r="AB23" s="1076"/>
      <c r="AC23" s="1076"/>
      <c r="AD23" s="1076"/>
      <c r="AE23" s="1076"/>
      <c r="AF23" s="1076"/>
      <c r="AG23" s="1076"/>
      <c r="AH23" s="1076"/>
      <c r="AI23" s="1076"/>
      <c r="AJ23" s="1076"/>
      <c r="AK23" s="1078"/>
    </row>
    <row r="24" spans="1:37" ht="24.75" customHeight="1" thickBot="1">
      <c r="A24" s="1915"/>
      <c r="B24" s="1894" t="s">
        <v>609</v>
      </c>
      <c r="C24" s="1895"/>
      <c r="D24" s="1895"/>
      <c r="E24" s="1041">
        <v>13</v>
      </c>
      <c r="F24" s="1896" t="s">
        <v>610</v>
      </c>
      <c r="G24" s="1897"/>
      <c r="H24" s="1042"/>
      <c r="I24" s="1044"/>
      <c r="J24" s="1051"/>
      <c r="K24" s="1045" t="s">
        <v>605</v>
      </c>
      <c r="L24" s="1045" t="s">
        <v>605</v>
      </c>
      <c r="M24" s="1045" t="s">
        <v>605</v>
      </c>
      <c r="N24" s="1046" t="s">
        <v>605</v>
      </c>
      <c r="O24" s="1046" t="s">
        <v>605</v>
      </c>
      <c r="P24" s="1045" t="s">
        <v>605</v>
      </c>
      <c r="Q24" s="1043"/>
      <c r="R24" s="1047"/>
      <c r="S24" s="1048"/>
      <c r="T24" s="1047"/>
      <c r="U24" s="1047"/>
      <c r="V24" s="1050"/>
      <c r="W24" s="1051"/>
      <c r="X24" s="1042"/>
      <c r="Y24" s="1051"/>
      <c r="Z24" s="1052"/>
      <c r="AA24" s="1098"/>
      <c r="AB24" s="1098"/>
      <c r="AC24" s="1098"/>
      <c r="AD24" s="1098"/>
      <c r="AE24" s="1098"/>
      <c r="AF24" s="1098"/>
      <c r="AG24" s="1098"/>
      <c r="AH24" s="1098"/>
      <c r="AI24" s="1098"/>
      <c r="AJ24" s="1052"/>
      <c r="AK24" s="1053"/>
    </row>
    <row r="25" spans="1:37" ht="24.75" customHeight="1">
      <c r="A25" s="1915"/>
      <c r="B25" s="1898" t="s">
        <v>611</v>
      </c>
      <c r="C25" s="1899"/>
      <c r="D25" s="1899"/>
      <c r="E25" s="1014">
        <v>14</v>
      </c>
      <c r="F25" s="1888"/>
      <c r="G25" s="1889"/>
      <c r="H25" s="1099"/>
      <c r="I25" s="1100"/>
      <c r="J25" s="1094"/>
      <c r="K25" s="1017"/>
      <c r="L25" s="1017"/>
      <c r="M25" s="1017"/>
      <c r="N25" s="1018"/>
      <c r="O25" s="1018"/>
      <c r="P25" s="1017"/>
      <c r="Q25" s="1017"/>
      <c r="R25" s="1020"/>
      <c r="S25" s="1021"/>
      <c r="T25" s="1020"/>
      <c r="U25" s="1020"/>
      <c r="V25" s="1022"/>
      <c r="W25" s="1023"/>
      <c r="X25" s="1059"/>
      <c r="Y25" s="1015"/>
      <c r="Z25" s="1015"/>
      <c r="AA25" s="1015"/>
      <c r="AB25" s="1015"/>
      <c r="AC25" s="1015"/>
      <c r="AD25" s="1015"/>
      <c r="AE25" s="1015"/>
      <c r="AF25" s="1015"/>
      <c r="AG25" s="1015"/>
      <c r="AH25" s="1015"/>
      <c r="AI25" s="1015"/>
      <c r="AJ25" s="1023"/>
      <c r="AK25" s="1024"/>
    </row>
    <row r="26" spans="1:37" ht="24.75" customHeight="1" thickBot="1">
      <c r="A26" s="1915"/>
      <c r="B26" s="1900"/>
      <c r="C26" s="1901"/>
      <c r="D26" s="1901"/>
      <c r="E26" s="1041">
        <v>15</v>
      </c>
      <c r="F26" s="1890" t="s">
        <v>603</v>
      </c>
      <c r="G26" s="1891"/>
      <c r="H26" s="1051"/>
      <c r="I26" s="1044"/>
      <c r="J26" s="1051"/>
      <c r="K26" s="1088" t="s">
        <v>605</v>
      </c>
      <c r="L26" s="1088" t="s">
        <v>605</v>
      </c>
      <c r="M26" s="1088" t="s">
        <v>605</v>
      </c>
      <c r="N26" s="1090" t="s">
        <v>605</v>
      </c>
      <c r="O26" s="1090" t="s">
        <v>605</v>
      </c>
      <c r="P26" s="1101" t="s">
        <v>605</v>
      </c>
      <c r="Q26" s="1044"/>
      <c r="R26" s="1049"/>
      <c r="S26" s="1091"/>
      <c r="T26" s="1049"/>
      <c r="U26" s="1049"/>
      <c r="V26" s="1093"/>
      <c r="W26" s="1102"/>
      <c r="X26" s="1042"/>
      <c r="Y26" s="1051"/>
      <c r="Z26" s="1051"/>
      <c r="AA26" s="1051"/>
      <c r="AB26" s="1051"/>
      <c r="AC26" s="1051"/>
      <c r="AD26" s="1051"/>
      <c r="AE26" s="1051"/>
      <c r="AF26" s="1051"/>
      <c r="AG26" s="1051"/>
      <c r="AH26" s="1051"/>
      <c r="AI26" s="1051"/>
      <c r="AJ26" s="1051"/>
      <c r="AK26" s="1053"/>
    </row>
    <row r="27" spans="1:37" ht="24.75" customHeight="1">
      <c r="A27" s="1915"/>
      <c r="B27" s="1884" t="s">
        <v>612</v>
      </c>
      <c r="C27" s="1885"/>
      <c r="D27" s="1885"/>
      <c r="E27" s="1014">
        <v>16</v>
      </c>
      <c r="F27" s="1888"/>
      <c r="G27" s="1889"/>
      <c r="H27" s="1099"/>
      <c r="I27" s="1017"/>
      <c r="J27" s="1094"/>
      <c r="K27" s="1017"/>
      <c r="L27" s="1017"/>
      <c r="M27" s="1017"/>
      <c r="N27" s="1018"/>
      <c r="O27" s="1018"/>
      <c r="P27" s="1017"/>
      <c r="Q27" s="1017"/>
      <c r="R27" s="1103"/>
      <c r="S27" s="1104"/>
      <c r="T27" s="1103"/>
      <c r="U27" s="1103"/>
      <c r="V27" s="1105"/>
      <c r="W27" s="1095"/>
      <c r="X27" s="1059"/>
      <c r="Y27" s="1023"/>
      <c r="Z27" s="1099"/>
      <c r="AA27" s="1099"/>
      <c r="AB27" s="1099"/>
      <c r="AC27" s="1099"/>
      <c r="AD27" s="1099"/>
      <c r="AE27" s="1099"/>
      <c r="AF27" s="1099"/>
      <c r="AG27" s="1099"/>
      <c r="AH27" s="1099"/>
      <c r="AI27" s="1099"/>
      <c r="AJ27" s="1095"/>
      <c r="AK27" s="1024"/>
    </row>
    <row r="28" spans="1:37" ht="24.75" customHeight="1" thickBot="1">
      <c r="A28" s="1916"/>
      <c r="B28" s="1886"/>
      <c r="C28" s="1887"/>
      <c r="D28" s="1887"/>
      <c r="E28" s="1041">
        <v>17</v>
      </c>
      <c r="F28" s="1890" t="s">
        <v>603</v>
      </c>
      <c r="G28" s="1891"/>
      <c r="H28" s="1042"/>
      <c r="I28" s="1044"/>
      <c r="J28" s="1051"/>
      <c r="K28" s="1045" t="s">
        <v>605</v>
      </c>
      <c r="L28" s="1045" t="s">
        <v>605</v>
      </c>
      <c r="M28" s="1045" t="s">
        <v>605</v>
      </c>
      <c r="N28" s="1046" t="s">
        <v>605</v>
      </c>
      <c r="O28" s="1046" t="s">
        <v>605</v>
      </c>
      <c r="P28" s="1045" t="s">
        <v>605</v>
      </c>
      <c r="Q28" s="1044"/>
      <c r="R28" s="1047"/>
      <c r="S28" s="1048"/>
      <c r="T28" s="1047"/>
      <c r="U28" s="1047"/>
      <c r="V28" s="1093"/>
      <c r="W28" s="1051"/>
      <c r="X28" s="1042"/>
      <c r="Y28" s="1051"/>
      <c r="Z28" s="1052"/>
      <c r="AA28" s="1052"/>
      <c r="AB28" s="1052"/>
      <c r="AC28" s="1052"/>
      <c r="AD28" s="1052"/>
      <c r="AE28" s="1052"/>
      <c r="AF28" s="1052"/>
      <c r="AG28" s="1052"/>
      <c r="AH28" s="1052"/>
      <c r="AI28" s="1052"/>
      <c r="AJ28" s="1052"/>
      <c r="AK28" s="1053"/>
    </row>
    <row r="29" spans="1:37" ht="24.75" customHeight="1">
      <c r="A29" s="1106"/>
      <c r="B29" s="1836" t="s">
        <v>3574</v>
      </c>
      <c r="C29" s="1836"/>
      <c r="D29" s="1836"/>
      <c r="E29" s="1832"/>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107"/>
    </row>
    <row r="30" spans="1:37" ht="24.75" customHeight="1">
      <c r="A30" s="1106"/>
      <c r="B30" s="1832" t="s">
        <v>3575</v>
      </c>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2"/>
      <c r="AK30" s="1107"/>
    </row>
    <row r="31" spans="1:37" ht="32.25" customHeight="1">
      <c r="A31" s="1106"/>
      <c r="B31" s="1832" t="s">
        <v>3576</v>
      </c>
      <c r="C31" s="1832"/>
      <c r="D31" s="1832"/>
      <c r="E31" s="1832"/>
      <c r="F31" s="1832"/>
      <c r="G31" s="1832"/>
      <c r="H31" s="1832"/>
      <c r="I31" s="1832"/>
      <c r="J31" s="1832"/>
      <c r="K31" s="1832"/>
      <c r="L31" s="1832"/>
      <c r="M31" s="1832"/>
      <c r="N31" s="1832"/>
      <c r="O31" s="1832"/>
      <c r="P31" s="1832"/>
      <c r="Q31" s="1832"/>
      <c r="R31" s="1832"/>
      <c r="S31" s="1832"/>
      <c r="T31" s="1832"/>
      <c r="U31" s="1832"/>
      <c r="V31" s="1832"/>
      <c r="W31" s="1832"/>
      <c r="X31" s="1832"/>
      <c r="Y31" s="1832"/>
      <c r="Z31" s="1832"/>
      <c r="AA31" s="1832"/>
      <c r="AB31" s="1832"/>
      <c r="AC31" s="1832"/>
      <c r="AD31" s="1832"/>
      <c r="AE31" s="1832"/>
      <c r="AF31" s="1832"/>
      <c r="AG31" s="1832"/>
      <c r="AH31" s="1832"/>
      <c r="AI31" s="1832"/>
      <c r="AJ31" s="1832"/>
      <c r="AK31" s="1107"/>
    </row>
    <row r="32" spans="1:37" ht="30" customHeight="1">
      <c r="A32" s="1106"/>
      <c r="B32" s="1832" t="s">
        <v>3577</v>
      </c>
      <c r="C32" s="1832"/>
      <c r="D32" s="1832"/>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2"/>
      <c r="AI32" s="1832"/>
      <c r="AJ32" s="1832"/>
      <c r="AK32" s="1107"/>
    </row>
    <row r="33" spans="1:37" s="104" customFormat="1" ht="24.75" customHeight="1" thickBot="1">
      <c r="B33" s="1880" t="s">
        <v>3554</v>
      </c>
      <c r="C33" s="1880"/>
      <c r="D33" s="1880"/>
      <c r="E33" s="1880"/>
      <c r="F33" s="1880"/>
      <c r="G33" s="1880"/>
      <c r="H33" s="1880"/>
      <c r="I33" s="1880"/>
      <c r="J33" s="1880"/>
      <c r="K33" s="1880"/>
      <c r="L33" s="1880"/>
      <c r="M33" s="1880"/>
      <c r="N33" s="1880"/>
      <c r="O33" s="1880"/>
      <c r="P33" s="1880"/>
      <c r="Q33" s="1880"/>
      <c r="R33" s="1880"/>
      <c r="S33" s="1880"/>
      <c r="T33" s="1880"/>
      <c r="U33" s="1880"/>
      <c r="V33" s="1880"/>
      <c r="W33" s="1880"/>
      <c r="X33" s="1880"/>
      <c r="Y33" s="1880"/>
      <c r="Z33" s="1880"/>
      <c r="AA33" s="1880"/>
      <c r="AB33" s="1880"/>
      <c r="AC33" s="1880"/>
      <c r="AD33" s="1880"/>
      <c r="AE33" s="1880"/>
      <c r="AF33" s="1880"/>
      <c r="AG33" s="1880"/>
      <c r="AH33" s="1880"/>
      <c r="AI33" s="1880"/>
      <c r="AJ33" s="1880"/>
      <c r="AK33" s="105"/>
    </row>
    <row r="34" spans="1:37" ht="24.75" customHeight="1" thickTop="1" thickBot="1">
      <c r="A34" s="1108"/>
      <c r="B34" s="1881" t="s">
        <v>629</v>
      </c>
      <c r="C34" s="1881"/>
      <c r="D34" s="1881"/>
      <c r="E34" s="1881"/>
      <c r="F34" s="1881"/>
      <c r="G34" s="1881"/>
      <c r="H34" s="1881"/>
      <c r="I34" s="1881"/>
      <c r="J34" s="1881"/>
      <c r="K34" s="1881"/>
      <c r="L34" s="1881"/>
      <c r="M34" s="1881"/>
      <c r="N34" s="1881"/>
      <c r="O34" s="1881"/>
      <c r="P34" s="1881"/>
      <c r="Q34" s="1881"/>
      <c r="R34" s="1881"/>
      <c r="S34" s="1881"/>
      <c r="T34" s="1881"/>
      <c r="U34" s="1881"/>
      <c r="V34" s="1881"/>
      <c r="W34" s="1881"/>
      <c r="X34" s="1881"/>
      <c r="Y34" s="1881"/>
      <c r="AB34" s="1109" t="s">
        <v>569</v>
      </c>
      <c r="AC34" s="1110"/>
      <c r="AD34" s="1111"/>
      <c r="AE34" s="998"/>
      <c r="AF34" s="998"/>
      <c r="AG34" s="998"/>
      <c r="AH34" s="999" t="s">
        <v>3556</v>
      </c>
      <c r="AI34" s="998"/>
      <c r="AJ34" s="998"/>
      <c r="AK34" s="1001"/>
    </row>
    <row r="35" spans="1:37" ht="24.75" customHeight="1" thickTop="1" thickBot="1">
      <c r="A35" s="1108"/>
      <c r="B35" s="1881" t="s">
        <v>3557</v>
      </c>
      <c r="C35" s="1881"/>
      <c r="D35" s="1881"/>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112"/>
      <c r="AA35" s="1113"/>
      <c r="AC35" s="1882" t="s">
        <v>3558</v>
      </c>
      <c r="AD35" s="1882"/>
      <c r="AE35" s="1883" t="s">
        <v>3559</v>
      </c>
      <c r="AF35" s="1883"/>
      <c r="AG35" s="1883"/>
      <c r="AH35" s="1883"/>
      <c r="AI35" s="1883"/>
      <c r="AJ35" s="1883"/>
      <c r="AK35" s="1883"/>
    </row>
    <row r="36" spans="1:37" ht="30" customHeight="1" thickTop="1" thickBot="1">
      <c r="A36" s="1002" t="s">
        <v>613</v>
      </c>
      <c r="Z36" s="1865" t="s">
        <v>571</v>
      </c>
      <c r="AA36" s="1866"/>
      <c r="AB36" s="1867"/>
      <c r="AC36" s="1114" t="str">
        <f>IF(AC4="","",AC4)</f>
        <v/>
      </c>
      <c r="AD36" s="1114" t="str">
        <f t="shared" ref="AD36:AK36" si="0">IF(AD4="","",AD4)</f>
        <v/>
      </c>
      <c r="AE36" s="1115" t="str">
        <f t="shared" si="0"/>
        <v/>
      </c>
      <c r="AF36" s="1004" t="str">
        <f t="shared" si="0"/>
        <v/>
      </c>
      <c r="AG36" s="1004" t="str">
        <f t="shared" si="0"/>
        <v/>
      </c>
      <c r="AH36" s="1004" t="str">
        <f t="shared" si="0"/>
        <v/>
      </c>
      <c r="AI36" s="1004" t="str">
        <f t="shared" si="0"/>
        <v/>
      </c>
      <c r="AJ36" s="1115" t="str">
        <f t="shared" si="0"/>
        <v/>
      </c>
      <c r="AK36" s="1115" t="str">
        <f t="shared" si="0"/>
        <v/>
      </c>
    </row>
    <row r="37" spans="1:37" ht="26.25" customHeight="1" thickBot="1">
      <c r="A37" s="1868"/>
      <c r="B37" s="1870" t="s">
        <v>581</v>
      </c>
      <c r="C37" s="1871"/>
      <c r="D37" s="1871"/>
      <c r="E37" s="1871"/>
      <c r="F37" s="1871"/>
      <c r="G37" s="1871"/>
      <c r="H37" s="1871"/>
      <c r="I37" s="1871"/>
      <c r="J37" s="1872"/>
      <c r="K37" s="1857" t="s">
        <v>582</v>
      </c>
      <c r="L37" s="1857" t="s">
        <v>583</v>
      </c>
      <c r="M37" s="1857" t="s">
        <v>584</v>
      </c>
      <c r="N37" s="1876" t="s">
        <v>585</v>
      </c>
      <c r="O37" s="1876"/>
      <c r="P37" s="1877"/>
      <c r="Q37" s="1878" t="s">
        <v>586</v>
      </c>
      <c r="R37" s="1879"/>
      <c r="S37" s="1857" t="s">
        <v>587</v>
      </c>
      <c r="T37" s="1857" t="s">
        <v>588</v>
      </c>
      <c r="U37" s="1857" t="s">
        <v>589</v>
      </c>
      <c r="V37" s="1857" t="s">
        <v>614</v>
      </c>
      <c r="W37" s="1857" t="s">
        <v>591</v>
      </c>
      <c r="X37" s="1857" t="s">
        <v>615</v>
      </c>
      <c r="Y37" s="1857" t="s">
        <v>616</v>
      </c>
      <c r="Z37" s="1859" t="s">
        <v>597</v>
      </c>
      <c r="AA37" s="1860"/>
      <c r="AB37" s="1860"/>
      <c r="AC37" s="1860"/>
      <c r="AD37" s="1860"/>
      <c r="AE37" s="1860"/>
      <c r="AF37" s="1860"/>
      <c r="AG37" s="1860"/>
      <c r="AH37" s="1860"/>
      <c r="AI37" s="1860"/>
      <c r="AJ37" s="1861"/>
      <c r="AK37" s="1843" t="s">
        <v>598</v>
      </c>
    </row>
    <row r="38" spans="1:37" s="109" customFormat="1" ht="100.5" customHeight="1">
      <c r="A38" s="1869"/>
      <c r="B38" s="1873"/>
      <c r="C38" s="1874"/>
      <c r="D38" s="1874"/>
      <c r="E38" s="1874"/>
      <c r="F38" s="1874"/>
      <c r="G38" s="1874"/>
      <c r="H38" s="1874"/>
      <c r="I38" s="1874"/>
      <c r="J38" s="1875"/>
      <c r="K38" s="1858"/>
      <c r="L38" s="1858"/>
      <c r="M38" s="1858"/>
      <c r="N38" s="911" t="s">
        <v>599</v>
      </c>
      <c r="O38" s="906" t="s">
        <v>617</v>
      </c>
      <c r="P38" s="906" t="s">
        <v>600</v>
      </c>
      <c r="Q38" s="1008" t="s">
        <v>599</v>
      </c>
      <c r="R38" s="1008" t="s">
        <v>600</v>
      </c>
      <c r="S38" s="1858"/>
      <c r="T38" s="1858"/>
      <c r="U38" s="1858"/>
      <c r="V38" s="1858"/>
      <c r="W38" s="1858"/>
      <c r="X38" s="1858"/>
      <c r="Y38" s="1858"/>
      <c r="Z38" s="1862"/>
      <c r="AA38" s="1863"/>
      <c r="AB38" s="1863"/>
      <c r="AC38" s="1863"/>
      <c r="AD38" s="1863"/>
      <c r="AE38" s="1863"/>
      <c r="AF38" s="1863"/>
      <c r="AG38" s="1863"/>
      <c r="AH38" s="1863"/>
      <c r="AI38" s="1863"/>
      <c r="AJ38" s="1864"/>
      <c r="AK38" s="1844"/>
    </row>
    <row r="39" spans="1:37" s="109" customFormat="1" ht="41.1" customHeight="1" thickBot="1">
      <c r="A39" s="1116"/>
      <c r="B39" s="1117"/>
      <c r="C39" s="908"/>
      <c r="D39" s="908"/>
      <c r="E39" s="908"/>
      <c r="F39" s="908"/>
      <c r="G39" s="908"/>
      <c r="H39" s="908"/>
      <c r="I39" s="908"/>
      <c r="J39" s="909"/>
      <c r="K39" s="1118" t="s">
        <v>3561</v>
      </c>
      <c r="L39" s="1118" t="s">
        <v>3562</v>
      </c>
      <c r="M39" s="1118" t="s">
        <v>3563</v>
      </c>
      <c r="N39" s="1119" t="s">
        <v>3564</v>
      </c>
      <c r="O39" s="1010" t="s">
        <v>3565</v>
      </c>
      <c r="P39" s="1010" t="s">
        <v>3565</v>
      </c>
      <c r="Q39" s="1120" t="s">
        <v>3564</v>
      </c>
      <c r="R39" s="1120" t="s">
        <v>3564</v>
      </c>
      <c r="S39" s="1118" t="s">
        <v>3564</v>
      </c>
      <c r="T39" s="1118" t="s">
        <v>3566</v>
      </c>
      <c r="U39" s="1118" t="s">
        <v>3567</v>
      </c>
      <c r="V39" s="1118" t="s">
        <v>3567</v>
      </c>
      <c r="W39" s="1118" t="s">
        <v>3567</v>
      </c>
      <c r="X39" s="1118" t="s">
        <v>3567</v>
      </c>
      <c r="Y39" s="1118" t="s">
        <v>3570</v>
      </c>
      <c r="Z39" s="1845" t="s">
        <v>3572</v>
      </c>
      <c r="AA39" s="1846"/>
      <c r="AB39" s="1846"/>
      <c r="AC39" s="1846"/>
      <c r="AD39" s="1846"/>
      <c r="AE39" s="1846"/>
      <c r="AF39" s="1846"/>
      <c r="AG39" s="1846"/>
      <c r="AH39" s="1846"/>
      <c r="AI39" s="1846"/>
      <c r="AJ39" s="1847"/>
      <c r="AK39" s="1013" t="s">
        <v>3573</v>
      </c>
    </row>
    <row r="40" spans="1:37" ht="24.95" customHeight="1" thickBot="1">
      <c r="A40" s="1848" t="s">
        <v>618</v>
      </c>
      <c r="B40" s="1840" t="s">
        <v>619</v>
      </c>
      <c r="C40" s="907">
        <v>18</v>
      </c>
      <c r="D40" s="1851" t="s">
        <v>620</v>
      </c>
      <c r="E40" s="1852"/>
      <c r="F40" s="1852"/>
      <c r="G40" s="1852"/>
      <c r="H40" s="1852"/>
      <c r="I40" s="1852"/>
      <c r="J40" s="1853"/>
      <c r="K40" s="1121"/>
      <c r="L40" s="111"/>
      <c r="M40" s="1121"/>
      <c r="N40" s="1121"/>
      <c r="O40" s="1121"/>
      <c r="P40" s="111"/>
      <c r="Q40" s="1122"/>
      <c r="R40" s="1123"/>
      <c r="S40" s="111"/>
      <c r="T40" s="111"/>
      <c r="U40" s="1124"/>
      <c r="V40" s="1124"/>
      <c r="W40" s="1124"/>
      <c r="X40" s="1124"/>
      <c r="Y40" s="1121"/>
      <c r="Z40" s="1121"/>
      <c r="AA40" s="1121"/>
      <c r="AB40" s="1121"/>
      <c r="AC40" s="1121"/>
      <c r="AD40" s="1121"/>
      <c r="AE40" s="1121"/>
      <c r="AF40" s="1121"/>
      <c r="AG40" s="1121"/>
      <c r="AH40" s="1121"/>
      <c r="AI40" s="1121"/>
      <c r="AJ40" s="1121"/>
      <c r="AK40" s="1123"/>
    </row>
    <row r="41" spans="1:37" ht="24.95" customHeight="1" thickBot="1">
      <c r="A41" s="1849"/>
      <c r="B41" s="1841"/>
      <c r="C41" s="907">
        <v>19</v>
      </c>
      <c r="D41" s="1854" t="s">
        <v>621</v>
      </c>
      <c r="E41" s="1855"/>
      <c r="F41" s="1855"/>
      <c r="G41" s="1855"/>
      <c r="H41" s="1855"/>
      <c r="I41" s="1855"/>
      <c r="J41" s="1856"/>
      <c r="K41" s="1121"/>
      <c r="L41" s="111"/>
      <c r="M41" s="1121"/>
      <c r="N41" s="1121"/>
      <c r="O41" s="1121"/>
      <c r="P41" s="111"/>
      <c r="Q41" s="1122"/>
      <c r="R41" s="1123"/>
      <c r="S41" s="111"/>
      <c r="T41" s="111"/>
      <c r="U41" s="1124"/>
      <c r="V41" s="1124"/>
      <c r="W41" s="1124"/>
      <c r="X41" s="1124"/>
      <c r="Y41" s="1121"/>
      <c r="Z41" s="1121"/>
      <c r="AA41" s="1121"/>
      <c r="AB41" s="1121"/>
      <c r="AC41" s="1121"/>
      <c r="AD41" s="1121"/>
      <c r="AE41" s="1121"/>
      <c r="AF41" s="1121"/>
      <c r="AG41" s="1121"/>
      <c r="AH41" s="1121"/>
      <c r="AI41" s="1121"/>
      <c r="AJ41" s="1121"/>
      <c r="AK41" s="1123"/>
    </row>
    <row r="42" spans="1:37" ht="24.95" customHeight="1" thickBot="1">
      <c r="A42" s="1849"/>
      <c r="B42" s="1841"/>
      <c r="C42" s="907">
        <v>20</v>
      </c>
      <c r="D42" s="1854" t="s">
        <v>622</v>
      </c>
      <c r="E42" s="1855"/>
      <c r="F42" s="1855"/>
      <c r="G42" s="1855"/>
      <c r="H42" s="1855"/>
      <c r="I42" s="1855"/>
      <c r="J42" s="1856"/>
      <c r="K42" s="1121"/>
      <c r="L42" s="1121"/>
      <c r="M42" s="1121"/>
      <c r="N42" s="1121"/>
      <c r="O42" s="1121"/>
      <c r="P42" s="111"/>
      <c r="Q42" s="1122"/>
      <c r="R42" s="1123"/>
      <c r="S42" s="111"/>
      <c r="T42" s="111"/>
      <c r="U42" s="1124"/>
      <c r="V42" s="1124"/>
      <c r="W42" s="1124"/>
      <c r="X42" s="1124"/>
      <c r="Y42" s="1121"/>
      <c r="Z42" s="1121"/>
      <c r="AA42" s="1121"/>
      <c r="AB42" s="1121"/>
      <c r="AC42" s="1121"/>
      <c r="AD42" s="1121"/>
      <c r="AE42" s="1121"/>
      <c r="AF42" s="1121"/>
      <c r="AG42" s="1121"/>
      <c r="AH42" s="1121"/>
      <c r="AI42" s="1121"/>
      <c r="AJ42" s="1121"/>
      <c r="AK42" s="1123"/>
    </row>
    <row r="43" spans="1:37" ht="24.95" customHeight="1" thickBot="1">
      <c r="A43" s="1849"/>
      <c r="B43" s="1841"/>
      <c r="C43" s="907">
        <v>21</v>
      </c>
      <c r="D43" s="1837" t="s">
        <v>623</v>
      </c>
      <c r="E43" s="1838"/>
      <c r="F43" s="1838"/>
      <c r="G43" s="1838"/>
      <c r="H43" s="1838"/>
      <c r="I43" s="1838"/>
      <c r="J43" s="1839"/>
      <c r="K43" s="1121"/>
      <c r="L43" s="111"/>
      <c r="M43" s="111"/>
      <c r="N43" s="1121"/>
      <c r="O43" s="1121"/>
      <c r="P43" s="111"/>
      <c r="Q43" s="1122"/>
      <c r="R43" s="1123"/>
      <c r="S43" s="111"/>
      <c r="T43" s="111"/>
      <c r="U43" s="1124"/>
      <c r="V43" s="1124"/>
      <c r="W43" s="1124"/>
      <c r="X43" s="1124"/>
      <c r="Y43" s="111"/>
      <c r="Z43" s="1121"/>
      <c r="AA43" s="1121"/>
      <c r="AB43" s="1121"/>
      <c r="AC43" s="1121"/>
      <c r="AD43" s="1121"/>
      <c r="AE43" s="1121"/>
      <c r="AF43" s="1121"/>
      <c r="AG43" s="1121"/>
      <c r="AH43" s="1121"/>
      <c r="AI43" s="1121"/>
      <c r="AJ43" s="1121"/>
      <c r="AK43" s="1123"/>
    </row>
    <row r="44" spans="1:37" ht="24.95" customHeight="1" thickBot="1">
      <c r="A44" s="1849"/>
      <c r="B44" s="1841"/>
      <c r="C44" s="907">
        <v>22</v>
      </c>
      <c r="D44" s="1837" t="s">
        <v>624</v>
      </c>
      <c r="E44" s="1838"/>
      <c r="F44" s="1838"/>
      <c r="G44" s="1838"/>
      <c r="H44" s="1838"/>
      <c r="I44" s="1838"/>
      <c r="J44" s="1839"/>
      <c r="K44" s="1121"/>
      <c r="L44" s="111"/>
      <c r="M44" s="111"/>
      <c r="N44" s="1121"/>
      <c r="O44" s="1121"/>
      <c r="P44" s="111"/>
      <c r="Q44" s="1122"/>
      <c r="R44" s="1123"/>
      <c r="S44" s="111"/>
      <c r="T44" s="111"/>
      <c r="U44" s="1124"/>
      <c r="V44" s="1124"/>
      <c r="W44" s="1124"/>
      <c r="X44" s="1124"/>
      <c r="Y44" s="111"/>
      <c r="Z44" s="1121"/>
      <c r="AA44" s="1121"/>
      <c r="AB44" s="1121"/>
      <c r="AC44" s="1121"/>
      <c r="AD44" s="1121"/>
      <c r="AE44" s="1121"/>
      <c r="AF44" s="1121"/>
      <c r="AG44" s="1121"/>
      <c r="AH44" s="1121"/>
      <c r="AI44" s="1121"/>
      <c r="AJ44" s="1121"/>
      <c r="AK44" s="1123"/>
    </row>
    <row r="45" spans="1:37" ht="24.95" customHeight="1" thickBot="1">
      <c r="A45" s="1849"/>
      <c r="B45" s="1841"/>
      <c r="C45" s="907">
        <v>23</v>
      </c>
      <c r="D45" s="1837" t="s">
        <v>625</v>
      </c>
      <c r="E45" s="1838"/>
      <c r="F45" s="1838"/>
      <c r="G45" s="1838"/>
      <c r="H45" s="1838"/>
      <c r="I45" s="1838"/>
      <c r="J45" s="1839"/>
      <c r="K45" s="1121"/>
      <c r="L45" s="111"/>
      <c r="M45" s="111"/>
      <c r="N45" s="1121"/>
      <c r="O45" s="1121"/>
      <c r="P45" s="111"/>
      <c r="Q45" s="1122"/>
      <c r="R45" s="1123"/>
      <c r="S45" s="111"/>
      <c r="T45" s="111"/>
      <c r="U45" s="1124"/>
      <c r="V45" s="1124"/>
      <c r="W45" s="1124"/>
      <c r="X45" s="1124"/>
      <c r="Y45" s="111"/>
      <c r="Z45" s="1121"/>
      <c r="AA45" s="1121"/>
      <c r="AB45" s="1121"/>
      <c r="AC45" s="1121"/>
      <c r="AD45" s="1121"/>
      <c r="AE45" s="1121"/>
      <c r="AF45" s="1121"/>
      <c r="AG45" s="1121"/>
      <c r="AH45" s="1121"/>
      <c r="AI45" s="1121"/>
      <c r="AJ45" s="1121"/>
      <c r="AK45" s="1123"/>
    </row>
    <row r="46" spans="1:37" ht="24.95" customHeight="1" thickBot="1">
      <c r="A46" s="1849"/>
      <c r="B46" s="1842"/>
      <c r="C46" s="907">
        <v>24</v>
      </c>
      <c r="D46" s="1837" t="s">
        <v>626</v>
      </c>
      <c r="E46" s="1838"/>
      <c r="F46" s="1838"/>
      <c r="G46" s="1838"/>
      <c r="H46" s="1838"/>
      <c r="I46" s="1838"/>
      <c r="J46" s="1839"/>
      <c r="K46" s="1121"/>
      <c r="L46" s="111"/>
      <c r="M46" s="111"/>
      <c r="N46" s="1121"/>
      <c r="O46" s="1121"/>
      <c r="P46" s="111"/>
      <c r="Q46" s="1122"/>
      <c r="R46" s="1123"/>
      <c r="S46" s="111"/>
      <c r="T46" s="111"/>
      <c r="U46" s="1124"/>
      <c r="V46" s="1124"/>
      <c r="W46" s="1124"/>
      <c r="X46" s="1124"/>
      <c r="Y46" s="111"/>
      <c r="Z46" s="1121"/>
      <c r="AA46" s="1121"/>
      <c r="AB46" s="1121"/>
      <c r="AC46" s="1121"/>
      <c r="AD46" s="1121"/>
      <c r="AE46" s="1121"/>
      <c r="AF46" s="1121"/>
      <c r="AG46" s="1121"/>
      <c r="AH46" s="1121"/>
      <c r="AI46" s="1121"/>
      <c r="AJ46" s="1121"/>
      <c r="AK46" s="1123"/>
    </row>
    <row r="47" spans="1:37" ht="24.95" customHeight="1" thickBot="1">
      <c r="A47" s="1849"/>
      <c r="B47" s="1840" t="s">
        <v>627</v>
      </c>
      <c r="C47" s="907">
        <v>25</v>
      </c>
      <c r="D47" s="1833"/>
      <c r="E47" s="1834"/>
      <c r="F47" s="1834"/>
      <c r="G47" s="1834"/>
      <c r="H47" s="1834"/>
      <c r="I47" s="1834"/>
      <c r="J47" s="1835"/>
      <c r="K47" s="1125"/>
      <c r="L47" s="111"/>
      <c r="M47" s="111"/>
      <c r="N47" s="111"/>
      <c r="O47" s="111"/>
      <c r="P47" s="111"/>
      <c r="Q47" s="1123"/>
      <c r="R47" s="1123"/>
      <c r="S47" s="111"/>
      <c r="T47" s="111"/>
      <c r="U47" s="110"/>
      <c r="V47" s="110"/>
      <c r="W47" s="110"/>
      <c r="X47" s="110"/>
      <c r="Y47" s="111"/>
      <c r="Z47" s="111"/>
      <c r="AA47" s="111"/>
      <c r="AB47" s="111"/>
      <c r="AC47" s="111"/>
      <c r="AD47" s="111"/>
      <c r="AE47" s="111"/>
      <c r="AF47" s="111"/>
      <c r="AG47" s="111"/>
      <c r="AH47" s="111"/>
      <c r="AI47" s="111"/>
      <c r="AJ47" s="111"/>
      <c r="AK47" s="1123"/>
    </row>
    <row r="48" spans="1:37" ht="24.95" customHeight="1" thickBot="1">
      <c r="A48" s="1849"/>
      <c r="B48" s="1841"/>
      <c r="C48" s="907">
        <v>26</v>
      </c>
      <c r="D48" s="1833"/>
      <c r="E48" s="1834"/>
      <c r="F48" s="1834"/>
      <c r="G48" s="1834"/>
      <c r="H48" s="1834"/>
      <c r="I48" s="1834"/>
      <c r="J48" s="1835"/>
      <c r="K48" s="1125"/>
      <c r="L48" s="111"/>
      <c r="M48" s="111"/>
      <c r="N48" s="111"/>
      <c r="O48" s="111"/>
      <c r="P48" s="111"/>
      <c r="Q48" s="1123"/>
      <c r="R48" s="1123"/>
      <c r="S48" s="111"/>
      <c r="T48" s="111"/>
      <c r="U48" s="110"/>
      <c r="V48" s="110"/>
      <c r="W48" s="110"/>
      <c r="X48" s="110"/>
      <c r="Y48" s="111"/>
      <c r="Z48" s="111"/>
      <c r="AA48" s="111"/>
      <c r="AB48" s="111"/>
      <c r="AC48" s="111"/>
      <c r="AD48" s="111"/>
      <c r="AE48" s="111"/>
      <c r="AF48" s="111"/>
      <c r="AG48" s="111"/>
      <c r="AH48" s="111"/>
      <c r="AI48" s="111"/>
      <c r="AJ48" s="111"/>
      <c r="AK48" s="1123"/>
    </row>
    <row r="49" spans="1:37" ht="24.95" customHeight="1" thickBot="1">
      <c r="A49" s="1849"/>
      <c r="B49" s="1841"/>
      <c r="C49" s="907">
        <v>27</v>
      </c>
      <c r="D49" s="1833"/>
      <c r="E49" s="1834"/>
      <c r="F49" s="1834"/>
      <c r="G49" s="1834"/>
      <c r="H49" s="1834"/>
      <c r="I49" s="1834"/>
      <c r="J49" s="1835"/>
      <c r="K49" s="1125"/>
      <c r="L49" s="111"/>
      <c r="M49" s="111"/>
      <c r="N49" s="111"/>
      <c r="O49" s="111"/>
      <c r="P49" s="111"/>
      <c r="Q49" s="1123"/>
      <c r="R49" s="1123"/>
      <c r="S49" s="111"/>
      <c r="T49" s="111"/>
      <c r="U49" s="110"/>
      <c r="V49" s="110"/>
      <c r="W49" s="110"/>
      <c r="X49" s="110"/>
      <c r="Y49" s="111"/>
      <c r="Z49" s="111"/>
      <c r="AA49" s="111"/>
      <c r="AB49" s="111"/>
      <c r="AC49" s="111"/>
      <c r="AD49" s="111"/>
      <c r="AE49" s="111"/>
      <c r="AF49" s="111"/>
      <c r="AG49" s="111"/>
      <c r="AH49" s="111"/>
      <c r="AI49" s="111"/>
      <c r="AJ49" s="111"/>
      <c r="AK49" s="1123"/>
    </row>
    <row r="50" spans="1:37" ht="24.95" customHeight="1" thickBot="1">
      <c r="A50" s="1849"/>
      <c r="B50" s="1841"/>
      <c r="C50" s="907">
        <v>28</v>
      </c>
      <c r="D50" s="1833"/>
      <c r="E50" s="1834"/>
      <c r="F50" s="1834"/>
      <c r="G50" s="1834"/>
      <c r="H50" s="1834"/>
      <c r="I50" s="1834"/>
      <c r="J50" s="1835"/>
      <c r="K50" s="1125"/>
      <c r="L50" s="111"/>
      <c r="M50" s="111"/>
      <c r="N50" s="111"/>
      <c r="O50" s="111"/>
      <c r="P50" s="111"/>
      <c r="Q50" s="1123"/>
      <c r="R50" s="1123"/>
      <c r="S50" s="111"/>
      <c r="T50" s="111"/>
      <c r="U50" s="110"/>
      <c r="V50" s="110"/>
      <c r="W50" s="110"/>
      <c r="X50" s="110"/>
      <c r="Y50" s="111"/>
      <c r="Z50" s="111"/>
      <c r="AA50" s="111"/>
      <c r="AB50" s="111"/>
      <c r="AC50" s="111"/>
      <c r="AD50" s="111"/>
      <c r="AE50" s="111"/>
      <c r="AF50" s="111"/>
      <c r="AG50" s="111"/>
      <c r="AH50" s="111"/>
      <c r="AI50" s="111"/>
      <c r="AJ50" s="111"/>
      <c r="AK50" s="1123"/>
    </row>
    <row r="51" spans="1:37" ht="24.95" customHeight="1" thickBot="1">
      <c r="A51" s="1849"/>
      <c r="B51" s="1841"/>
      <c r="C51" s="907">
        <v>29</v>
      </c>
      <c r="D51" s="1833"/>
      <c r="E51" s="1834"/>
      <c r="F51" s="1834"/>
      <c r="G51" s="1834"/>
      <c r="H51" s="1834"/>
      <c r="I51" s="1834"/>
      <c r="J51" s="1835"/>
      <c r="K51" s="1125"/>
      <c r="L51" s="111"/>
      <c r="M51" s="111"/>
      <c r="N51" s="111"/>
      <c r="O51" s="111"/>
      <c r="P51" s="111"/>
      <c r="Q51" s="1123"/>
      <c r="R51" s="1123"/>
      <c r="S51" s="111"/>
      <c r="T51" s="111"/>
      <c r="U51" s="110"/>
      <c r="V51" s="110"/>
      <c r="W51" s="110"/>
      <c r="X51" s="110"/>
      <c r="Y51" s="111"/>
      <c r="Z51" s="111"/>
      <c r="AA51" s="111"/>
      <c r="AB51" s="111"/>
      <c r="AC51" s="111"/>
      <c r="AD51" s="111"/>
      <c r="AE51" s="111"/>
      <c r="AF51" s="111"/>
      <c r="AG51" s="111"/>
      <c r="AH51" s="111"/>
      <c r="AI51" s="111"/>
      <c r="AJ51" s="111"/>
      <c r="AK51" s="1123"/>
    </row>
    <row r="52" spans="1:37" ht="24.95" customHeight="1" thickBot="1">
      <c r="A52" s="1849"/>
      <c r="B52" s="1841"/>
      <c r="C52" s="907">
        <v>30</v>
      </c>
      <c r="D52" s="1833"/>
      <c r="E52" s="1834"/>
      <c r="F52" s="1834"/>
      <c r="G52" s="1834"/>
      <c r="H52" s="1834"/>
      <c r="I52" s="1834"/>
      <c r="J52" s="1835"/>
      <c r="K52" s="1125"/>
      <c r="L52" s="111"/>
      <c r="M52" s="111"/>
      <c r="N52" s="111"/>
      <c r="O52" s="111"/>
      <c r="P52" s="111"/>
      <c r="Q52" s="1123"/>
      <c r="R52" s="1123"/>
      <c r="S52" s="111"/>
      <c r="T52" s="111"/>
      <c r="U52" s="110"/>
      <c r="V52" s="110"/>
      <c r="W52" s="110"/>
      <c r="X52" s="110"/>
      <c r="Y52" s="111"/>
      <c r="Z52" s="111"/>
      <c r="AA52" s="111"/>
      <c r="AB52" s="111"/>
      <c r="AC52" s="111"/>
      <c r="AD52" s="111"/>
      <c r="AE52" s="111"/>
      <c r="AF52" s="111"/>
      <c r="AG52" s="111"/>
      <c r="AH52" s="111"/>
      <c r="AI52" s="111"/>
      <c r="AJ52" s="111"/>
      <c r="AK52" s="1123"/>
    </row>
    <row r="53" spans="1:37" ht="24.95" customHeight="1" thickBot="1">
      <c r="A53" s="1849"/>
      <c r="B53" s="1841"/>
      <c r="C53" s="907">
        <v>31</v>
      </c>
      <c r="D53" s="1833"/>
      <c r="E53" s="1834"/>
      <c r="F53" s="1834"/>
      <c r="G53" s="1834"/>
      <c r="H53" s="1834"/>
      <c r="I53" s="1834"/>
      <c r="J53" s="1835"/>
      <c r="K53" s="1125"/>
      <c r="L53" s="111"/>
      <c r="M53" s="111"/>
      <c r="N53" s="111"/>
      <c r="O53" s="111"/>
      <c r="P53" s="111"/>
      <c r="Q53" s="1123"/>
      <c r="R53" s="1123"/>
      <c r="S53" s="111"/>
      <c r="T53" s="111"/>
      <c r="U53" s="110"/>
      <c r="V53" s="110"/>
      <c r="W53" s="110"/>
      <c r="X53" s="110"/>
      <c r="Y53" s="111"/>
      <c r="Z53" s="111"/>
      <c r="AA53" s="111"/>
      <c r="AB53" s="111"/>
      <c r="AC53" s="111"/>
      <c r="AD53" s="111"/>
      <c r="AE53" s="111"/>
      <c r="AF53" s="111"/>
      <c r="AG53" s="111"/>
      <c r="AH53" s="111"/>
      <c r="AI53" s="111"/>
      <c r="AJ53" s="111"/>
      <c r="AK53" s="1123"/>
    </row>
    <row r="54" spans="1:37" ht="24.95" customHeight="1" thickBot="1">
      <c r="A54" s="1849"/>
      <c r="B54" s="1841"/>
      <c r="C54" s="907">
        <v>32</v>
      </c>
      <c r="D54" s="1833"/>
      <c r="E54" s="1834"/>
      <c r="F54" s="1834"/>
      <c r="G54" s="1834"/>
      <c r="H54" s="1834"/>
      <c r="I54" s="1834"/>
      <c r="J54" s="1835"/>
      <c r="K54" s="1125"/>
      <c r="L54" s="111"/>
      <c r="M54" s="111"/>
      <c r="N54" s="111"/>
      <c r="O54" s="111"/>
      <c r="P54" s="111"/>
      <c r="Q54" s="1123"/>
      <c r="R54" s="1123"/>
      <c r="S54" s="111"/>
      <c r="T54" s="111"/>
      <c r="U54" s="110"/>
      <c r="V54" s="110"/>
      <c r="W54" s="110"/>
      <c r="X54" s="110"/>
      <c r="Y54" s="111"/>
      <c r="Z54" s="111"/>
      <c r="AA54" s="111"/>
      <c r="AB54" s="111"/>
      <c r="AC54" s="111"/>
      <c r="AD54" s="111"/>
      <c r="AE54" s="111"/>
      <c r="AF54" s="111"/>
      <c r="AG54" s="111"/>
      <c r="AH54" s="111"/>
      <c r="AI54" s="111"/>
      <c r="AJ54" s="111"/>
      <c r="AK54" s="1123"/>
    </row>
    <row r="55" spans="1:37" ht="24.95" customHeight="1" thickBot="1">
      <c r="A55" s="1849"/>
      <c r="B55" s="1841"/>
      <c r="C55" s="907">
        <v>33</v>
      </c>
      <c r="D55" s="1833"/>
      <c r="E55" s="1834"/>
      <c r="F55" s="1834"/>
      <c r="G55" s="1834"/>
      <c r="H55" s="1834"/>
      <c r="I55" s="1834"/>
      <c r="J55" s="1835"/>
      <c r="K55" s="1125"/>
      <c r="L55" s="111"/>
      <c r="M55" s="111"/>
      <c r="N55" s="111"/>
      <c r="O55" s="111"/>
      <c r="P55" s="111"/>
      <c r="Q55" s="1123"/>
      <c r="R55" s="1123"/>
      <c r="S55" s="111"/>
      <c r="T55" s="111"/>
      <c r="U55" s="110"/>
      <c r="V55" s="110"/>
      <c r="W55" s="110"/>
      <c r="X55" s="110"/>
      <c r="Y55" s="111"/>
      <c r="Z55" s="111"/>
      <c r="AA55" s="111"/>
      <c r="AB55" s="111"/>
      <c r="AC55" s="111"/>
      <c r="AD55" s="111"/>
      <c r="AE55" s="111"/>
      <c r="AF55" s="111"/>
      <c r="AG55" s="111"/>
      <c r="AH55" s="111"/>
      <c r="AI55" s="111"/>
      <c r="AJ55" s="111"/>
      <c r="AK55" s="1123"/>
    </row>
    <row r="56" spans="1:37" ht="24.95" customHeight="1" thickBot="1">
      <c r="A56" s="1849"/>
      <c r="B56" s="1841"/>
      <c r="C56" s="907">
        <v>34</v>
      </c>
      <c r="D56" s="1833"/>
      <c r="E56" s="1834"/>
      <c r="F56" s="1834"/>
      <c r="G56" s="1834"/>
      <c r="H56" s="1834"/>
      <c r="I56" s="1834"/>
      <c r="J56" s="1835"/>
      <c r="K56" s="1125"/>
      <c r="L56" s="111"/>
      <c r="M56" s="111"/>
      <c r="N56" s="111"/>
      <c r="O56" s="111"/>
      <c r="P56" s="111"/>
      <c r="Q56" s="1123"/>
      <c r="R56" s="1123"/>
      <c r="S56" s="111"/>
      <c r="T56" s="111"/>
      <c r="U56" s="110"/>
      <c r="V56" s="110"/>
      <c r="W56" s="110"/>
      <c r="X56" s="110"/>
      <c r="Y56" s="111"/>
      <c r="Z56" s="111"/>
      <c r="AA56" s="111"/>
      <c r="AB56" s="111"/>
      <c r="AC56" s="111"/>
      <c r="AD56" s="111"/>
      <c r="AE56" s="111"/>
      <c r="AF56" s="111"/>
      <c r="AG56" s="111"/>
      <c r="AH56" s="111"/>
      <c r="AI56" s="111"/>
      <c r="AJ56" s="111"/>
      <c r="AK56" s="1123"/>
    </row>
    <row r="57" spans="1:37" ht="24.95" customHeight="1" thickBot="1">
      <c r="A57" s="1849"/>
      <c r="B57" s="1841"/>
      <c r="C57" s="907">
        <v>35</v>
      </c>
      <c r="D57" s="1833"/>
      <c r="E57" s="1834"/>
      <c r="F57" s="1834"/>
      <c r="G57" s="1834"/>
      <c r="H57" s="1834"/>
      <c r="I57" s="1834"/>
      <c r="J57" s="1835"/>
      <c r="K57" s="1125"/>
      <c r="L57" s="111"/>
      <c r="M57" s="111"/>
      <c r="N57" s="111"/>
      <c r="O57" s="111"/>
      <c r="P57" s="111"/>
      <c r="Q57" s="1123"/>
      <c r="R57" s="1123"/>
      <c r="S57" s="111"/>
      <c r="T57" s="111"/>
      <c r="U57" s="110"/>
      <c r="V57" s="110"/>
      <c r="W57" s="110"/>
      <c r="X57" s="110"/>
      <c r="Y57" s="111"/>
      <c r="Z57" s="111"/>
      <c r="AA57" s="111"/>
      <c r="AB57" s="111"/>
      <c r="AC57" s="111"/>
      <c r="AD57" s="111"/>
      <c r="AE57" s="111"/>
      <c r="AF57" s="111"/>
      <c r="AG57" s="111"/>
      <c r="AH57" s="111"/>
      <c r="AI57" s="111"/>
      <c r="AJ57" s="111"/>
      <c r="AK57" s="1123"/>
    </row>
    <row r="58" spans="1:37" ht="24.95" customHeight="1" thickBot="1">
      <c r="A58" s="1850"/>
      <c r="B58" s="1842"/>
      <c r="C58" s="907">
        <v>36</v>
      </c>
      <c r="D58" s="1833"/>
      <c r="E58" s="1834"/>
      <c r="F58" s="1834"/>
      <c r="G58" s="1834"/>
      <c r="H58" s="1834"/>
      <c r="I58" s="1834"/>
      <c r="J58" s="1835"/>
      <c r="K58" s="1125"/>
      <c r="L58" s="111"/>
      <c r="M58" s="111"/>
      <c r="N58" s="111"/>
      <c r="O58" s="111"/>
      <c r="P58" s="111"/>
      <c r="Q58" s="1123"/>
      <c r="R58" s="1123"/>
      <c r="S58" s="111"/>
      <c r="T58" s="111"/>
      <c r="U58" s="110"/>
      <c r="V58" s="110"/>
      <c r="W58" s="110"/>
      <c r="X58" s="110"/>
      <c r="Y58" s="111"/>
      <c r="Z58" s="111"/>
      <c r="AA58" s="111"/>
      <c r="AB58" s="111"/>
      <c r="AC58" s="111"/>
      <c r="AD58" s="111"/>
      <c r="AE58" s="111"/>
      <c r="AF58" s="111"/>
      <c r="AG58" s="111"/>
      <c r="AH58" s="111"/>
      <c r="AI58" s="111"/>
      <c r="AJ58" s="111"/>
      <c r="AK58" s="1123"/>
    </row>
    <row r="59" spans="1:37" ht="24.75" customHeight="1">
      <c r="A59" s="1106"/>
      <c r="B59" s="1836" t="s">
        <v>3574</v>
      </c>
      <c r="C59" s="1836"/>
      <c r="D59" s="1836"/>
      <c r="E59" s="1832"/>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107"/>
    </row>
    <row r="60" spans="1:37" ht="24.75" customHeight="1">
      <c r="A60" s="1106"/>
      <c r="B60" s="1832" t="s">
        <v>3575</v>
      </c>
      <c r="C60" s="1832"/>
      <c r="D60" s="1832"/>
      <c r="E60" s="1832"/>
      <c r="F60" s="1832"/>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107"/>
    </row>
    <row r="61" spans="1:37" ht="31.5" customHeight="1">
      <c r="A61" s="1106"/>
      <c r="B61" s="1832" t="s">
        <v>3576</v>
      </c>
      <c r="C61" s="1832"/>
      <c r="D61" s="1832"/>
      <c r="E61" s="1832"/>
      <c r="F61" s="1832"/>
      <c r="G61" s="1832"/>
      <c r="H61" s="1832"/>
      <c r="I61" s="1832"/>
      <c r="J61" s="1832"/>
      <c r="K61" s="1832"/>
      <c r="L61" s="1832"/>
      <c r="M61" s="1832"/>
      <c r="N61" s="1832"/>
      <c r="O61" s="1832"/>
      <c r="P61" s="1832"/>
      <c r="Q61" s="1832"/>
      <c r="R61" s="1832"/>
      <c r="S61" s="1832"/>
      <c r="T61" s="1832"/>
      <c r="U61" s="1832"/>
      <c r="V61" s="1832"/>
      <c r="W61" s="1832"/>
      <c r="X61" s="1832"/>
      <c r="Y61" s="1832"/>
      <c r="Z61" s="1832"/>
      <c r="AA61" s="1832"/>
      <c r="AB61" s="1832"/>
      <c r="AC61" s="1832"/>
      <c r="AD61" s="1832"/>
      <c r="AE61" s="1832"/>
      <c r="AF61" s="1832"/>
      <c r="AG61" s="1832"/>
      <c r="AH61" s="1832"/>
      <c r="AI61" s="1832"/>
      <c r="AJ61" s="1832"/>
      <c r="AK61" s="1107"/>
    </row>
    <row r="62" spans="1:37" ht="33.75" customHeight="1" thickBot="1">
      <c r="A62" s="1106"/>
      <c r="B62" s="1832" t="s">
        <v>3577</v>
      </c>
      <c r="C62" s="1832"/>
      <c r="D62" s="1832"/>
      <c r="E62" s="1832"/>
      <c r="F62" s="1832"/>
      <c r="G62" s="1832"/>
      <c r="H62" s="1832"/>
      <c r="I62" s="1832"/>
      <c r="J62" s="1832"/>
      <c r="K62" s="1832"/>
      <c r="L62" s="1832"/>
      <c r="M62" s="1832"/>
      <c r="N62" s="1832"/>
      <c r="O62" s="1832"/>
      <c r="P62" s="1832"/>
      <c r="Q62" s="1832"/>
      <c r="R62" s="1832"/>
      <c r="S62" s="1832"/>
      <c r="T62" s="1832"/>
      <c r="U62" s="1832"/>
      <c r="V62" s="1832"/>
      <c r="W62" s="1832"/>
      <c r="X62" s="1832"/>
      <c r="Y62" s="1832"/>
      <c r="Z62" s="1832"/>
      <c r="AA62" s="1832"/>
      <c r="AB62" s="1832"/>
      <c r="AC62" s="1832"/>
      <c r="AD62" s="1832"/>
      <c r="AE62" s="1832"/>
      <c r="AF62" s="1832"/>
      <c r="AG62" s="1832"/>
      <c r="AH62" s="1832"/>
      <c r="AI62" s="1832"/>
      <c r="AJ62" s="1832"/>
      <c r="AK62" s="1107"/>
    </row>
    <row r="63" spans="1:37" ht="24.95" customHeight="1">
      <c r="A63" s="112"/>
      <c r="B63" s="112"/>
      <c r="C63" s="112"/>
      <c r="D63" s="112"/>
      <c r="E63" s="112"/>
      <c r="F63" s="112"/>
      <c r="G63" s="112"/>
      <c r="H63" s="112"/>
      <c r="I63" s="112"/>
      <c r="J63" s="112"/>
      <c r="K63" s="112"/>
      <c r="L63" s="112"/>
      <c r="M63" s="112"/>
      <c r="N63" s="112"/>
      <c r="O63" s="112"/>
      <c r="P63" s="112"/>
      <c r="Q63" s="1126"/>
      <c r="R63" s="1126"/>
      <c r="S63" s="1126"/>
      <c r="T63" s="1126"/>
      <c r="U63" s="1126"/>
    </row>
    <row r="64" spans="1:37" ht="24.95" customHeight="1">
      <c r="A64" s="1127"/>
      <c r="R64" s="1108"/>
      <c r="S64" s="1108"/>
      <c r="T64" s="1108"/>
      <c r="U64" s="1108"/>
    </row>
    <row r="65" spans="1:1" ht="24.75" customHeight="1">
      <c r="A65" s="1128"/>
    </row>
  </sheetData>
  <mergeCells count="122">
    <mergeCell ref="B1:AJ1"/>
    <mergeCell ref="B2:Y2"/>
    <mergeCell ref="B3:Y3"/>
    <mergeCell ref="AC3:AD3"/>
    <mergeCell ref="AE3:AK3"/>
    <mergeCell ref="Z4:AB4"/>
    <mergeCell ref="AH5:AI8"/>
    <mergeCell ref="AJ5:AK8"/>
    <mergeCell ref="S7:V8"/>
    <mergeCell ref="W7:Y8"/>
    <mergeCell ref="AA5:AC8"/>
    <mergeCell ref="AD5:AD8"/>
    <mergeCell ref="AE5:AG8"/>
    <mergeCell ref="A9:E11"/>
    <mergeCell ref="F9:G10"/>
    <mergeCell ref="H9:H10"/>
    <mergeCell ref="I9:I10"/>
    <mergeCell ref="J9:J10"/>
    <mergeCell ref="K9:M9"/>
    <mergeCell ref="S5:V6"/>
    <mergeCell ref="W5:Y6"/>
    <mergeCell ref="Z5:Z8"/>
    <mergeCell ref="A5:A8"/>
    <mergeCell ref="B5:J8"/>
    <mergeCell ref="K5:K8"/>
    <mergeCell ref="L5:O8"/>
    <mergeCell ref="P5:P8"/>
    <mergeCell ref="Q5:R8"/>
    <mergeCell ref="AK9:AK10"/>
    <mergeCell ref="F11:G11"/>
    <mergeCell ref="Z11:AJ11"/>
    <mergeCell ref="A12:A28"/>
    <mergeCell ref="B12:D15"/>
    <mergeCell ref="F12:G12"/>
    <mergeCell ref="F13:G13"/>
    <mergeCell ref="F14:G14"/>
    <mergeCell ref="F15:G15"/>
    <mergeCell ref="B16:D17"/>
    <mergeCell ref="U9:U10"/>
    <mergeCell ref="V9:V10"/>
    <mergeCell ref="W9:W10"/>
    <mergeCell ref="X9:X10"/>
    <mergeCell ref="Y9:Y10"/>
    <mergeCell ref="Z9:AJ10"/>
    <mergeCell ref="N9:O9"/>
    <mergeCell ref="P9:P10"/>
    <mergeCell ref="Q9:Q10"/>
    <mergeCell ref="R9:R10"/>
    <mergeCell ref="S9:S10"/>
    <mergeCell ref="T9:T10"/>
    <mergeCell ref="B22:D23"/>
    <mergeCell ref="F22:G22"/>
    <mergeCell ref="F23:G23"/>
    <mergeCell ref="B24:D24"/>
    <mergeCell ref="F24:G24"/>
    <mergeCell ref="B25:D26"/>
    <mergeCell ref="F25:G25"/>
    <mergeCell ref="F26:G26"/>
    <mergeCell ref="F16:G16"/>
    <mergeCell ref="F17:G17"/>
    <mergeCell ref="B18:D19"/>
    <mergeCell ref="F18:G18"/>
    <mergeCell ref="F19:G19"/>
    <mergeCell ref="B20:D21"/>
    <mergeCell ref="F20:G20"/>
    <mergeCell ref="F21:G21"/>
    <mergeCell ref="B32:AJ32"/>
    <mergeCell ref="B33:AJ33"/>
    <mergeCell ref="B34:Y34"/>
    <mergeCell ref="B35:Y35"/>
    <mergeCell ref="AC35:AD35"/>
    <mergeCell ref="AE35:AK35"/>
    <mergeCell ref="B27:D28"/>
    <mergeCell ref="F27:G27"/>
    <mergeCell ref="F28:G28"/>
    <mergeCell ref="B29:AJ29"/>
    <mergeCell ref="B30:AJ30"/>
    <mergeCell ref="B31:AJ31"/>
    <mergeCell ref="Z36:AB36"/>
    <mergeCell ref="A37:A38"/>
    <mergeCell ref="B37:J38"/>
    <mergeCell ref="K37:K38"/>
    <mergeCell ref="L37:L38"/>
    <mergeCell ref="M37:M38"/>
    <mergeCell ref="N37:P37"/>
    <mergeCell ref="Q37:R37"/>
    <mergeCell ref="S37:S38"/>
    <mergeCell ref="T37:T38"/>
    <mergeCell ref="AK37:AK38"/>
    <mergeCell ref="Z39:AJ39"/>
    <mergeCell ref="A40:A58"/>
    <mergeCell ref="B40:B46"/>
    <mergeCell ref="D40:J40"/>
    <mergeCell ref="D41:J41"/>
    <mergeCell ref="D42:J42"/>
    <mergeCell ref="D43:J43"/>
    <mergeCell ref="D44:J44"/>
    <mergeCell ref="D45:J45"/>
    <mergeCell ref="U37:U38"/>
    <mergeCell ref="V37:V38"/>
    <mergeCell ref="W37:W38"/>
    <mergeCell ref="X37:X38"/>
    <mergeCell ref="Y37:Y38"/>
    <mergeCell ref="Z37:AJ38"/>
    <mergeCell ref="B61:AJ61"/>
    <mergeCell ref="B62:AJ62"/>
    <mergeCell ref="D55:J55"/>
    <mergeCell ref="D56:J56"/>
    <mergeCell ref="D57:J57"/>
    <mergeCell ref="D58:J58"/>
    <mergeCell ref="B59:AJ59"/>
    <mergeCell ref="B60:AJ60"/>
    <mergeCell ref="D46:J46"/>
    <mergeCell ref="B47:B58"/>
    <mergeCell ref="D47:J47"/>
    <mergeCell ref="D48:J48"/>
    <mergeCell ref="D49:J49"/>
    <mergeCell ref="D50:J50"/>
    <mergeCell ref="D51:J51"/>
    <mergeCell ref="D52:J52"/>
    <mergeCell ref="D53:J53"/>
    <mergeCell ref="D54:J54"/>
  </mergeCells>
  <phoneticPr fontId="1"/>
  <printOptions horizontalCentered="1" verticalCentered="1"/>
  <pageMargins left="0" right="0" top="0" bottom="0" header="0.31496062992125984" footer="0.31496062992125984"/>
  <pageSetup paperSize="9" scale="59" fitToHeight="0" orientation="landscape" cellComments="asDisplayed" r:id="rId1"/>
  <rowBreaks count="1" manualBreakCount="1">
    <brk id="3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35</xdr:col>
                    <xdr:colOff>257175</xdr:colOff>
                    <xdr:row>5</xdr:row>
                    <xdr:rowOff>66675</xdr:rowOff>
                  </from>
                  <to>
                    <xdr:col>36</xdr:col>
                    <xdr:colOff>238125</xdr:colOff>
                    <xdr:row>6</xdr:row>
                    <xdr:rowOff>171450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11</xdr:col>
                    <xdr:colOff>257175</xdr:colOff>
                    <xdr:row>4</xdr:row>
                    <xdr:rowOff>28575</xdr:rowOff>
                  </from>
                  <to>
                    <xdr:col>14</xdr:col>
                    <xdr:colOff>47625</xdr:colOff>
                    <xdr:row>5</xdr:row>
                    <xdr:rowOff>76200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11</xdr:col>
                    <xdr:colOff>257175</xdr:colOff>
                    <xdr:row>5</xdr:row>
                    <xdr:rowOff>133350</xdr:rowOff>
                  </from>
                  <to>
                    <xdr:col>14</xdr:col>
                    <xdr:colOff>47625</xdr:colOff>
                    <xdr:row>6</xdr:row>
                    <xdr:rowOff>171450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11</xdr:col>
                    <xdr:colOff>257175</xdr:colOff>
                    <xdr:row>6</xdr:row>
                    <xdr:rowOff>228600</xdr:rowOff>
                  </from>
                  <to>
                    <xdr:col>14</xdr:col>
                    <xdr:colOff>47625</xdr:colOff>
                    <xdr:row>7</xdr:row>
                    <xdr:rowOff>266700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6</xdr:col>
                    <xdr:colOff>400050</xdr:colOff>
                    <xdr:row>42</xdr:row>
                    <xdr:rowOff>38100</xdr:rowOff>
                  </from>
                  <to>
                    <xdr:col>8</xdr:col>
                    <xdr:colOff>47625</xdr:colOff>
                    <xdr:row>42</xdr:row>
                    <xdr:rowOff>266700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8</xdr:col>
                    <xdr:colOff>9525</xdr:colOff>
                    <xdr:row>42</xdr:row>
                    <xdr:rowOff>38100</xdr:rowOff>
                  </from>
                  <to>
                    <xdr:col>8</xdr:col>
                    <xdr:colOff>476250</xdr:colOff>
                    <xdr:row>42</xdr:row>
                    <xdr:rowOff>266700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6</xdr:col>
                    <xdr:colOff>400050</xdr:colOff>
                    <xdr:row>43</xdr:row>
                    <xdr:rowOff>57150</xdr:rowOff>
                  </from>
                  <to>
                    <xdr:col>8</xdr:col>
                    <xdr:colOff>28575</xdr:colOff>
                    <xdr:row>43</xdr:row>
                    <xdr:rowOff>285750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8</xdr:col>
                    <xdr:colOff>9525</xdr:colOff>
                    <xdr:row>43</xdr:row>
                    <xdr:rowOff>47625</xdr:rowOff>
                  </from>
                  <to>
                    <xdr:col>8</xdr:col>
                    <xdr:colOff>476250</xdr:colOff>
                    <xdr:row>43</xdr:row>
                    <xdr:rowOff>285750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6</xdr:col>
                    <xdr:colOff>400050</xdr:colOff>
                    <xdr:row>44</xdr:row>
                    <xdr:rowOff>38100</xdr:rowOff>
                  </from>
                  <to>
                    <xdr:col>8</xdr:col>
                    <xdr:colOff>47625</xdr:colOff>
                    <xdr:row>44</xdr:row>
                    <xdr:rowOff>266700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6</xdr:col>
                    <xdr:colOff>400050</xdr:colOff>
                    <xdr:row>45</xdr:row>
                    <xdr:rowOff>38100</xdr:rowOff>
                  </from>
                  <to>
                    <xdr:col>8</xdr:col>
                    <xdr:colOff>47625</xdr:colOff>
                    <xdr:row>45</xdr:row>
                    <xdr:rowOff>266700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8</xdr:col>
                    <xdr:colOff>9525</xdr:colOff>
                    <xdr:row>44</xdr:row>
                    <xdr:rowOff>38100</xdr:rowOff>
                  </from>
                  <to>
                    <xdr:col>8</xdr:col>
                    <xdr:colOff>476250</xdr:colOff>
                    <xdr:row>44</xdr:row>
                    <xdr:rowOff>285750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8</xdr:col>
                    <xdr:colOff>9525</xdr:colOff>
                    <xdr:row>45</xdr:row>
                    <xdr:rowOff>38100</xdr:rowOff>
                  </from>
                  <to>
                    <xdr:col>8</xdr:col>
                    <xdr:colOff>476250</xdr:colOff>
                    <xdr:row>45</xdr:row>
                    <xdr:rowOff>285750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22</xdr:col>
                    <xdr:colOff>438150</xdr:colOff>
                    <xdr:row>4</xdr:row>
                    <xdr:rowOff>28575</xdr:rowOff>
                  </from>
                  <to>
                    <xdr:col>23</xdr:col>
                    <xdr:colOff>171450</xdr:colOff>
                    <xdr:row>5</xdr:row>
                    <xdr:rowOff>28575</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22</xdr:col>
                    <xdr:colOff>447675</xdr:colOff>
                    <xdr:row>5</xdr:row>
                    <xdr:rowOff>9525</xdr:rowOff>
                  </from>
                  <to>
                    <xdr:col>23</xdr:col>
                    <xdr:colOff>171450</xdr:colOff>
                    <xdr:row>6</xdr:row>
                    <xdr:rowOff>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22</xdr:col>
                    <xdr:colOff>438150</xdr:colOff>
                    <xdr:row>6</xdr:row>
                    <xdr:rowOff>28575</xdr:rowOff>
                  </from>
                  <to>
                    <xdr:col>23</xdr:col>
                    <xdr:colOff>171450</xdr:colOff>
                    <xdr:row>7</xdr:row>
                    <xdr:rowOff>28575</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22</xdr:col>
                    <xdr:colOff>447675</xdr:colOff>
                    <xdr:row>7</xdr:row>
                    <xdr:rowOff>9525</xdr:rowOff>
                  </from>
                  <to>
                    <xdr:col>23</xdr:col>
                    <xdr:colOff>171450</xdr:colOff>
                    <xdr:row>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DF82-D5AB-404D-B0E2-F84561901D3D}">
  <sheetPr>
    <pageSetUpPr fitToPage="1"/>
  </sheetPr>
  <dimension ref="A1:U28"/>
  <sheetViews>
    <sheetView zoomScale="80" zoomScaleNormal="80" zoomScaleSheetLayoutView="100" workbookViewId="0">
      <selection activeCell="W9" sqref="W9"/>
    </sheetView>
  </sheetViews>
  <sheetFormatPr defaultColWidth="8.125" defaultRowHeight="24" customHeight="1"/>
  <cols>
    <col min="1" max="1" width="7.5" style="106" customWidth="1"/>
    <col min="2" max="9" width="8" style="106" customWidth="1"/>
    <col min="10" max="10" width="2" style="106" customWidth="1"/>
    <col min="11" max="18" width="8" style="106" customWidth="1"/>
    <col min="19" max="16384" width="8.125" style="106"/>
  </cols>
  <sheetData>
    <row r="1" spans="1:21" ht="24" customHeight="1" thickBot="1">
      <c r="A1" s="1996" t="s">
        <v>3578</v>
      </c>
      <c r="B1" s="1996"/>
      <c r="C1" s="1996"/>
      <c r="D1" s="1996"/>
      <c r="E1" s="1996"/>
      <c r="F1" s="1996"/>
      <c r="G1" s="1996"/>
      <c r="H1" s="1996"/>
      <c r="I1" s="1996"/>
      <c r="J1" s="1996"/>
      <c r="K1" s="1996"/>
      <c r="L1" s="1996"/>
      <c r="M1" s="1996"/>
      <c r="N1" s="1996"/>
      <c r="O1" s="1996"/>
      <c r="P1" s="1996"/>
      <c r="Q1" s="1996"/>
      <c r="R1" s="1996"/>
      <c r="S1" s="1996"/>
      <c r="T1" s="105"/>
      <c r="U1" s="105"/>
    </row>
    <row r="2" spans="1:21" ht="24" customHeight="1" thickTop="1" thickBot="1">
      <c r="D2" s="994"/>
      <c r="E2" s="994"/>
      <c r="F2" s="994"/>
      <c r="G2" s="994"/>
      <c r="H2" s="994"/>
      <c r="I2" s="994"/>
      <c r="J2" s="994"/>
      <c r="K2" s="1129"/>
      <c r="L2" s="1129"/>
      <c r="M2" s="1109" t="s">
        <v>569</v>
      </c>
      <c r="N2" s="1110"/>
      <c r="O2" s="1130"/>
      <c r="P2" s="1131"/>
      <c r="Q2" s="1132" t="s">
        <v>3556</v>
      </c>
      <c r="R2" s="1000"/>
      <c r="S2" s="1133"/>
      <c r="T2" s="912"/>
      <c r="U2" s="912"/>
    </row>
    <row r="3" spans="1:21" ht="26.25" customHeight="1" thickTop="1" thickBot="1">
      <c r="A3" s="1134" t="s">
        <v>628</v>
      </c>
      <c r="B3" s="1135"/>
      <c r="C3" s="1135"/>
      <c r="D3" s="994"/>
      <c r="E3" s="994"/>
      <c r="F3" s="994"/>
      <c r="G3" s="994"/>
      <c r="H3" s="994"/>
      <c r="I3" s="994"/>
      <c r="J3" s="994"/>
      <c r="K3" s="1997" t="s">
        <v>3558</v>
      </c>
      <c r="L3" s="1997"/>
      <c r="M3" s="1998" t="s">
        <v>3559</v>
      </c>
      <c r="N3" s="1998"/>
      <c r="O3" s="1998"/>
      <c r="P3" s="1998"/>
      <c r="Q3" s="1998"/>
      <c r="R3" s="1998"/>
      <c r="S3" s="1998"/>
    </row>
    <row r="4" spans="1:21" ht="24" customHeight="1" thickTop="1" thickBot="1">
      <c r="A4" s="1999" t="s">
        <v>629</v>
      </c>
      <c r="B4" s="1999"/>
      <c r="C4" s="1999"/>
      <c r="D4" s="1999"/>
      <c r="E4" s="1999"/>
      <c r="G4" s="2000" t="s">
        <v>630</v>
      </c>
      <c r="H4" s="2001"/>
      <c r="I4" s="2001"/>
      <c r="J4" s="2002"/>
      <c r="K4" s="1136" t="str">
        <f>IF('別紙様式１－１'!AC4="","",'別紙様式１－１'!AC4)</f>
        <v/>
      </c>
      <c r="L4" s="1003" t="str">
        <f>IF('別紙様式１－１'!AD4="","",'別紙様式１－１'!AD4)</f>
        <v/>
      </c>
      <c r="M4" s="1137" t="str">
        <f>IF('別紙様式１－１'!AE4="","",'別紙様式１－１'!AE4)</f>
        <v/>
      </c>
      <c r="N4" s="1006" t="str">
        <f>IF('別紙様式１－１'!AF4="","",'別紙様式１－１'!AF4)</f>
        <v/>
      </c>
      <c r="O4" s="1138" t="str">
        <f>IF('別紙様式１－１'!AG4="","",'別紙様式１－１'!AG4)</f>
        <v/>
      </c>
      <c r="P4" s="1138" t="str">
        <f>IF('別紙様式１－１'!AH4="","",'別紙様式１－１'!AH4)</f>
        <v/>
      </c>
      <c r="Q4" s="1138" t="str">
        <f>IF('別紙様式１－１'!AI4="","",'別紙様式１－１'!AI4)</f>
        <v/>
      </c>
      <c r="R4" s="1006" t="str">
        <f>IF('別紙様式１－１'!AJ4="","",'別紙様式１－１'!AJ4)</f>
        <v/>
      </c>
      <c r="S4" s="1006" t="str">
        <f>IF('別紙様式１－１'!AK4="","",'別紙様式１－１'!AK4)</f>
        <v/>
      </c>
    </row>
    <row r="5" spans="1:21" ht="9" customHeight="1">
      <c r="A5" s="1127"/>
      <c r="B5" s="1135"/>
      <c r="C5" s="1135"/>
      <c r="D5" s="1135"/>
      <c r="E5" s="1135"/>
      <c r="F5" s="1139"/>
      <c r="G5" s="1139"/>
      <c r="H5" s="1139"/>
    </row>
    <row r="6" spans="1:21" ht="18" customHeight="1" thickBot="1">
      <c r="B6" s="1127"/>
      <c r="C6" s="1127"/>
      <c r="D6" s="1140"/>
      <c r="E6" s="1140"/>
      <c r="F6" s="1140"/>
      <c r="G6" s="1140"/>
      <c r="H6" s="1127"/>
      <c r="I6" s="1127"/>
      <c r="J6" s="107"/>
      <c r="K6" s="1127"/>
      <c r="L6" s="1127"/>
      <c r="M6" s="1127"/>
      <c r="N6" s="1127"/>
    </row>
    <row r="7" spans="1:21" s="1127" customFormat="1" ht="32.25" customHeight="1">
      <c r="B7" s="2003" t="s">
        <v>631</v>
      </c>
      <c r="C7" s="2004"/>
      <c r="D7" s="2007" t="s">
        <v>3579</v>
      </c>
      <c r="E7" s="2007"/>
      <c r="F7" s="2007"/>
      <c r="G7" s="2007"/>
      <c r="H7" s="2007"/>
      <c r="I7" s="2008"/>
      <c r="J7" s="107"/>
      <c r="K7" s="2009" t="s">
        <v>3580</v>
      </c>
      <c r="L7" s="2010"/>
      <c r="M7" s="2007" t="s">
        <v>3579</v>
      </c>
      <c r="N7" s="2007"/>
      <c r="O7" s="2007"/>
      <c r="P7" s="2007"/>
      <c r="Q7" s="2007"/>
      <c r="R7" s="2008"/>
    </row>
    <row r="8" spans="1:21" ht="32.25" customHeight="1">
      <c r="B8" s="2005"/>
      <c r="C8" s="2006"/>
      <c r="D8" s="2013"/>
      <c r="E8" s="2013"/>
      <c r="F8" s="2013"/>
      <c r="G8" s="2013"/>
      <c r="H8" s="2013"/>
      <c r="I8" s="2014"/>
      <c r="J8" s="107"/>
      <c r="K8" s="2011"/>
      <c r="L8" s="2012"/>
      <c r="M8" s="2015"/>
      <c r="N8" s="2016"/>
      <c r="O8" s="2016"/>
      <c r="P8" s="2016"/>
      <c r="Q8" s="2016"/>
      <c r="R8" s="2017"/>
    </row>
    <row r="9" spans="1:21" ht="38.25" customHeight="1">
      <c r="B9" s="2005"/>
      <c r="C9" s="2006"/>
      <c r="D9" s="2021" t="s">
        <v>632</v>
      </c>
      <c r="E9" s="2022"/>
      <c r="F9" s="2022"/>
      <c r="G9" s="2023"/>
      <c r="H9" s="2018"/>
      <c r="I9" s="2020"/>
      <c r="J9" s="107"/>
      <c r="K9" s="2011"/>
      <c r="L9" s="2012"/>
      <c r="M9" s="2018"/>
      <c r="N9" s="2019"/>
      <c r="O9" s="2019"/>
      <c r="P9" s="2019"/>
      <c r="Q9" s="2019"/>
      <c r="R9" s="2020"/>
    </row>
    <row r="10" spans="1:21" ht="32.25" customHeight="1">
      <c r="B10" s="2005"/>
      <c r="C10" s="2006"/>
      <c r="D10" s="2024" t="s">
        <v>633</v>
      </c>
      <c r="E10" s="2025"/>
      <c r="F10" s="2025"/>
      <c r="G10" s="2025"/>
      <c r="H10" s="2025"/>
      <c r="I10" s="2026"/>
      <c r="J10" s="107"/>
      <c r="K10" s="2011"/>
      <c r="L10" s="2012"/>
      <c r="M10" s="2024" t="s">
        <v>634</v>
      </c>
      <c r="N10" s="2025"/>
      <c r="O10" s="2025"/>
      <c r="P10" s="2025"/>
      <c r="Q10" s="2025"/>
      <c r="R10" s="2026"/>
    </row>
    <row r="11" spans="1:21" ht="32.25" customHeight="1" thickBot="1">
      <c r="B11" s="2005"/>
      <c r="C11" s="2006"/>
      <c r="D11" s="2027" t="s">
        <v>635</v>
      </c>
      <c r="E11" s="2028"/>
      <c r="F11" s="2028"/>
      <c r="G11" s="2028" t="s">
        <v>636</v>
      </c>
      <c r="H11" s="2028"/>
      <c r="I11" s="2029"/>
      <c r="J11" s="107"/>
      <c r="K11" s="2011"/>
      <c r="L11" s="2012"/>
      <c r="M11" s="2027" t="s">
        <v>635</v>
      </c>
      <c r="N11" s="2028"/>
      <c r="O11" s="2028"/>
      <c r="P11" s="2028" t="s">
        <v>636</v>
      </c>
      <c r="Q11" s="2028"/>
      <c r="R11" s="2029"/>
    </row>
    <row r="12" spans="1:21" ht="54.75" customHeight="1">
      <c r="A12" s="1971"/>
      <c r="B12" s="1982" t="s">
        <v>637</v>
      </c>
      <c r="C12" s="1983"/>
      <c r="D12" s="1982" t="s">
        <v>3581</v>
      </c>
      <c r="E12" s="1988"/>
      <c r="F12" s="1988"/>
      <c r="G12" s="1988"/>
      <c r="H12" s="1988"/>
      <c r="I12" s="1989"/>
      <c r="J12" s="107"/>
      <c r="K12" s="1982" t="s">
        <v>638</v>
      </c>
      <c r="L12" s="1983"/>
      <c r="M12" s="1982" t="s">
        <v>3581</v>
      </c>
      <c r="N12" s="1988"/>
      <c r="O12" s="1988"/>
      <c r="P12" s="1988"/>
      <c r="Q12" s="1988"/>
      <c r="R12" s="1989"/>
    </row>
    <row r="13" spans="1:21" ht="32.25" customHeight="1">
      <c r="A13" s="1971"/>
      <c r="B13" s="1984"/>
      <c r="C13" s="1985"/>
      <c r="D13" s="1990" t="s">
        <v>639</v>
      </c>
      <c r="E13" s="1991"/>
      <c r="F13" s="1973" t="s">
        <v>640</v>
      </c>
      <c r="G13" s="1991"/>
      <c r="H13" s="1973" t="s">
        <v>3582</v>
      </c>
      <c r="I13" s="1974"/>
      <c r="J13" s="107"/>
      <c r="K13" s="1984"/>
      <c r="L13" s="1985"/>
      <c r="M13" s="1990" t="s">
        <v>639</v>
      </c>
      <c r="N13" s="1991"/>
      <c r="O13" s="1973" t="s">
        <v>640</v>
      </c>
      <c r="P13" s="1991"/>
      <c r="Q13" s="1973" t="s">
        <v>3583</v>
      </c>
      <c r="R13" s="1974"/>
    </row>
    <row r="14" spans="1:21" ht="32.25" customHeight="1">
      <c r="A14" s="1971"/>
      <c r="B14" s="1984"/>
      <c r="C14" s="1985"/>
      <c r="D14" s="1992"/>
      <c r="E14" s="1993"/>
      <c r="F14" s="1975"/>
      <c r="G14" s="1993"/>
      <c r="H14" s="1975"/>
      <c r="I14" s="1976"/>
      <c r="J14" s="107"/>
      <c r="K14" s="1984"/>
      <c r="L14" s="1985"/>
      <c r="M14" s="1992"/>
      <c r="N14" s="1993"/>
      <c r="O14" s="1975"/>
      <c r="P14" s="1993"/>
      <c r="Q14" s="1975"/>
      <c r="R14" s="1976"/>
    </row>
    <row r="15" spans="1:21" ht="32.25" customHeight="1">
      <c r="A15" s="1971"/>
      <c r="B15" s="1984"/>
      <c r="C15" s="1985"/>
      <c r="D15" s="1992"/>
      <c r="E15" s="1993"/>
      <c r="F15" s="1975"/>
      <c r="G15" s="1993"/>
      <c r="H15" s="1975"/>
      <c r="I15" s="1976"/>
      <c r="J15" s="107"/>
      <c r="K15" s="1984"/>
      <c r="L15" s="1985"/>
      <c r="M15" s="1992"/>
      <c r="N15" s="1993"/>
      <c r="O15" s="1975"/>
      <c r="P15" s="1993"/>
      <c r="Q15" s="1975"/>
      <c r="R15" s="1976"/>
    </row>
    <row r="16" spans="1:21" ht="32.25" customHeight="1">
      <c r="A16" s="1971"/>
      <c r="B16" s="1984"/>
      <c r="C16" s="1985"/>
      <c r="D16" s="1992"/>
      <c r="E16" s="1993"/>
      <c r="F16" s="1975"/>
      <c r="G16" s="1993"/>
      <c r="H16" s="1975"/>
      <c r="I16" s="1976"/>
      <c r="J16" s="107"/>
      <c r="K16" s="1984"/>
      <c r="L16" s="1985"/>
      <c r="M16" s="1992"/>
      <c r="N16" s="1993"/>
      <c r="O16" s="1975"/>
      <c r="P16" s="1993"/>
      <c r="Q16" s="1975"/>
      <c r="R16" s="1976"/>
    </row>
    <row r="17" spans="1:18" ht="63" customHeight="1" thickBot="1">
      <c r="A17" s="1971"/>
      <c r="B17" s="1986"/>
      <c r="C17" s="1987"/>
      <c r="D17" s="1994"/>
      <c r="E17" s="1995"/>
      <c r="F17" s="1977"/>
      <c r="G17" s="1995"/>
      <c r="H17" s="1977"/>
      <c r="I17" s="1978"/>
      <c r="J17" s="107"/>
      <c r="K17" s="1986"/>
      <c r="L17" s="1987"/>
      <c r="M17" s="1994"/>
      <c r="N17" s="1995"/>
      <c r="O17" s="1977"/>
      <c r="P17" s="1995"/>
      <c r="Q17" s="1977"/>
      <c r="R17" s="1978"/>
    </row>
    <row r="18" spans="1:18" ht="78.75" customHeight="1" thickBot="1">
      <c r="A18" s="108"/>
      <c r="B18" s="1141"/>
      <c r="C18" s="1142" t="s">
        <v>3584</v>
      </c>
      <c r="D18" s="1141"/>
      <c r="E18" s="1143" t="s">
        <v>641</v>
      </c>
      <c r="F18" s="1144"/>
      <c r="G18" s="1143" t="s">
        <v>641</v>
      </c>
      <c r="H18" s="1145" t="str">
        <f>IF(B18=0,"",IF(D18=0,"",IF(D18="","",(ROUNDDOWN(F18/D18*100,1)))))</f>
        <v/>
      </c>
      <c r="I18" s="1146" t="s">
        <v>461</v>
      </c>
      <c r="J18" s="107"/>
      <c r="K18" s="1147"/>
      <c r="L18" s="1142" t="s">
        <v>3584</v>
      </c>
      <c r="M18" s="1147"/>
      <c r="N18" s="1143" t="s">
        <v>641</v>
      </c>
      <c r="O18" s="1144"/>
      <c r="P18" s="1148" t="s">
        <v>642</v>
      </c>
      <c r="Q18" s="1145" t="str">
        <f>IF(K18="","",IF(M18="","",IF(M18="","",(ROUNDDOWN(O18/M18*100,1)))))</f>
        <v/>
      </c>
      <c r="R18" s="1146" t="s">
        <v>461</v>
      </c>
    </row>
    <row r="19" spans="1:18" ht="33.75" customHeight="1" thickBot="1">
      <c r="A19" s="108"/>
      <c r="B19" s="1979" t="s">
        <v>598</v>
      </c>
      <c r="C19" s="1980"/>
      <c r="D19" s="1981"/>
      <c r="E19" s="1149" t="s">
        <v>452</v>
      </c>
      <c r="F19" s="1149" t="s">
        <v>453</v>
      </c>
      <c r="G19" s="1149" t="s">
        <v>454</v>
      </c>
      <c r="H19" s="1149" t="s">
        <v>455</v>
      </c>
      <c r="I19" s="1146"/>
      <c r="J19" s="107"/>
      <c r="K19" s="1979" t="s">
        <v>598</v>
      </c>
      <c r="L19" s="1980"/>
      <c r="M19" s="1981"/>
      <c r="N19" s="1149" t="s">
        <v>452</v>
      </c>
      <c r="O19" s="1149" t="s">
        <v>453</v>
      </c>
      <c r="P19" s="1149" t="s">
        <v>454</v>
      </c>
      <c r="Q19" s="1149" t="s">
        <v>455</v>
      </c>
      <c r="R19" s="1146"/>
    </row>
    <row r="20" spans="1:18" ht="24" customHeight="1">
      <c r="A20" s="108"/>
      <c r="B20" s="1150"/>
      <c r="C20" s="1150"/>
      <c r="D20" s="1150"/>
      <c r="E20" s="1150"/>
      <c r="F20" s="108"/>
      <c r="G20" s="1150"/>
      <c r="H20" s="1150"/>
      <c r="I20" s="1150"/>
      <c r="J20" s="107"/>
      <c r="K20" s="108"/>
      <c r="L20" s="1150"/>
      <c r="M20" s="1150"/>
      <c r="N20" s="1150"/>
      <c r="O20" s="1150"/>
      <c r="P20" s="1972"/>
      <c r="Q20" s="1972"/>
    </row>
    <row r="21" spans="1:18" ht="24" customHeight="1">
      <c r="A21" s="108"/>
      <c r="B21" s="1150"/>
      <c r="C21" s="1150"/>
      <c r="D21" s="1150"/>
      <c r="E21" s="1150"/>
      <c r="F21" s="108"/>
      <c r="G21" s="1150"/>
      <c r="H21" s="1150"/>
      <c r="I21" s="1150"/>
      <c r="J21" s="1150"/>
      <c r="K21" s="108"/>
      <c r="L21" s="1150"/>
      <c r="M21" s="1150"/>
      <c r="N21" s="1150"/>
      <c r="O21" s="1150"/>
      <c r="P21" s="1972"/>
      <c r="Q21" s="1972"/>
    </row>
    <row r="22" spans="1:18" ht="24" customHeight="1">
      <c r="A22" s="108"/>
      <c r="B22" s="1150"/>
      <c r="C22" s="1150"/>
      <c r="D22" s="1150"/>
      <c r="E22" s="1150"/>
      <c r="F22" s="108"/>
      <c r="G22" s="1150"/>
      <c r="H22" s="1150"/>
      <c r="I22" s="1150"/>
      <c r="J22" s="1150"/>
      <c r="K22" s="108"/>
      <c r="L22" s="1150"/>
      <c r="M22" s="1150"/>
      <c r="N22" s="1150"/>
      <c r="O22" s="1150"/>
      <c r="P22" s="1972"/>
      <c r="Q22" s="1972"/>
    </row>
    <row r="23" spans="1:18" ht="24" customHeight="1">
      <c r="A23" s="108"/>
      <c r="B23" s="1150"/>
      <c r="C23" s="1150"/>
      <c r="D23" s="1150"/>
      <c r="E23" s="1150"/>
      <c r="F23" s="108"/>
      <c r="G23" s="1150"/>
      <c r="H23" s="1150"/>
      <c r="I23" s="1150"/>
      <c r="J23" s="1150"/>
      <c r="K23" s="108"/>
      <c r="L23" s="1150"/>
      <c r="M23" s="1150"/>
      <c r="N23" s="1150"/>
      <c r="O23" s="1150"/>
      <c r="P23" s="1972"/>
      <c r="Q23" s="1972"/>
    </row>
    <row r="24" spans="1:18" ht="24" customHeight="1">
      <c r="A24" s="108"/>
      <c r="B24" s="1150"/>
      <c r="C24" s="1150"/>
      <c r="D24" s="1150"/>
      <c r="E24" s="1150"/>
      <c r="F24" s="108"/>
      <c r="G24" s="1150"/>
      <c r="H24" s="1150"/>
      <c r="I24" s="1150"/>
      <c r="J24" s="1150"/>
      <c r="K24" s="108"/>
      <c r="L24" s="1150"/>
      <c r="M24" s="1150"/>
      <c r="N24" s="1150"/>
      <c r="O24" s="1150"/>
      <c r="P24" s="1972"/>
      <c r="Q24" s="1972"/>
    </row>
    <row r="25" spans="1:18" ht="24" customHeight="1">
      <c r="A25" s="108"/>
      <c r="B25" s="1150"/>
      <c r="C25" s="1150"/>
      <c r="D25" s="1150"/>
      <c r="E25" s="1150"/>
      <c r="F25" s="108"/>
      <c r="G25" s="1150"/>
      <c r="H25" s="1150"/>
      <c r="I25" s="1150"/>
      <c r="J25" s="1150"/>
      <c r="K25" s="108"/>
      <c r="L25" s="1150"/>
      <c r="M25" s="1150"/>
      <c r="N25" s="1150"/>
      <c r="O25" s="1150"/>
      <c r="P25" s="1972"/>
      <c r="Q25" s="1972"/>
    </row>
    <row r="26" spans="1:18" ht="24" customHeight="1">
      <c r="A26" s="108"/>
      <c r="B26" s="1150"/>
      <c r="C26" s="1150"/>
      <c r="D26" s="1150"/>
      <c r="E26" s="1150"/>
      <c r="F26" s="108"/>
      <c r="G26" s="1150"/>
      <c r="H26" s="1150"/>
      <c r="I26" s="1150"/>
      <c r="J26" s="1150"/>
      <c r="K26" s="108"/>
      <c r="L26" s="1150"/>
      <c r="M26" s="1150"/>
      <c r="N26" s="1150"/>
      <c r="O26" s="1150"/>
      <c r="P26" s="1972"/>
      <c r="Q26" s="1972"/>
    </row>
    <row r="27" spans="1:18" ht="24" customHeight="1">
      <c r="A27" s="108"/>
      <c r="B27" s="1150"/>
      <c r="C27" s="1150"/>
      <c r="D27" s="1150"/>
      <c r="E27" s="1150"/>
      <c r="F27" s="108"/>
      <c r="G27" s="1150"/>
      <c r="H27" s="1150"/>
      <c r="I27" s="1150"/>
      <c r="J27" s="1150"/>
      <c r="K27" s="108"/>
      <c r="L27" s="1150"/>
      <c r="M27" s="1150"/>
      <c r="N27" s="1150"/>
      <c r="O27" s="1150"/>
      <c r="P27" s="1972"/>
      <c r="Q27" s="1972"/>
    </row>
    <row r="28" spans="1:18" ht="24" customHeight="1">
      <c r="A28" s="108"/>
      <c r="B28" s="1150"/>
      <c r="C28" s="1150"/>
      <c r="D28" s="1150"/>
      <c r="E28" s="1150"/>
      <c r="F28" s="108"/>
      <c r="G28" s="1150"/>
      <c r="H28" s="1150"/>
      <c r="I28" s="1150"/>
      <c r="J28" s="1150"/>
      <c r="K28" s="108"/>
      <c r="L28" s="1150"/>
      <c r="M28" s="1150"/>
      <c r="N28" s="1150"/>
      <c r="O28" s="1150"/>
      <c r="P28" s="1972"/>
      <c r="Q28" s="1972"/>
    </row>
  </sheetData>
  <mergeCells count="41">
    <mergeCell ref="B7:C11"/>
    <mergeCell ref="D7:I7"/>
    <mergeCell ref="K7:L11"/>
    <mergeCell ref="M7:R7"/>
    <mergeCell ref="D8:I8"/>
    <mergeCell ref="M8:R9"/>
    <mergeCell ref="D9:G9"/>
    <mergeCell ref="H9:I9"/>
    <mergeCell ref="D10:I10"/>
    <mergeCell ref="M10:R10"/>
    <mergeCell ref="D11:F11"/>
    <mergeCell ref="G11:I11"/>
    <mergeCell ref="M11:O11"/>
    <mergeCell ref="P11:R11"/>
    <mergeCell ref="A1:S1"/>
    <mergeCell ref="K3:L3"/>
    <mergeCell ref="M3:S3"/>
    <mergeCell ref="A4:E4"/>
    <mergeCell ref="G4:J4"/>
    <mergeCell ref="A12:A17"/>
    <mergeCell ref="B12:C17"/>
    <mergeCell ref="D12:I12"/>
    <mergeCell ref="K12:L17"/>
    <mergeCell ref="M12:R12"/>
    <mergeCell ref="D13:E17"/>
    <mergeCell ref="F13:G17"/>
    <mergeCell ref="H13:I17"/>
    <mergeCell ref="M13:N17"/>
    <mergeCell ref="O13:P17"/>
    <mergeCell ref="P28:Q28"/>
    <mergeCell ref="Q13:R17"/>
    <mergeCell ref="B19:D19"/>
    <mergeCell ref="K19:M19"/>
    <mergeCell ref="P20:Q20"/>
    <mergeCell ref="P21:Q21"/>
    <mergeCell ref="P22:Q22"/>
    <mergeCell ref="P23:Q23"/>
    <mergeCell ref="P24:Q24"/>
    <mergeCell ref="P25:Q25"/>
    <mergeCell ref="P26:Q26"/>
    <mergeCell ref="P27:Q27"/>
  </mergeCells>
  <phoneticPr fontId="1"/>
  <printOptions horizontalCentered="1" verticalCentered="1"/>
  <pageMargins left="0" right="0" top="0" bottom="0" header="0.31496062992125984" footer="0.31496062992125984"/>
  <pageSetup paperSize="9" scale="82"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3</xdr:col>
                    <xdr:colOff>438150</xdr:colOff>
                    <xdr:row>10</xdr:row>
                    <xdr:rowOff>47625</xdr:rowOff>
                  </from>
                  <to>
                    <xdr:col>4</xdr:col>
                    <xdr:colOff>66675</xdr:colOff>
                    <xdr:row>10</xdr:row>
                    <xdr:rowOff>352425</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6</xdr:col>
                    <xdr:colOff>342900</xdr:colOff>
                    <xdr:row>10</xdr:row>
                    <xdr:rowOff>38100</xdr:rowOff>
                  </from>
                  <to>
                    <xdr:col>6</xdr:col>
                    <xdr:colOff>581025</xdr:colOff>
                    <xdr:row>10</xdr:row>
                    <xdr:rowOff>342900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12</xdr:col>
                    <xdr:colOff>438150</xdr:colOff>
                    <xdr:row>10</xdr:row>
                    <xdr:rowOff>47625</xdr:rowOff>
                  </from>
                  <to>
                    <xdr:col>13</xdr:col>
                    <xdr:colOff>66675</xdr:colOff>
                    <xdr:row>10</xdr:row>
                    <xdr:rowOff>352425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15</xdr:col>
                    <xdr:colOff>342900</xdr:colOff>
                    <xdr:row>10</xdr:row>
                    <xdr:rowOff>38100</xdr:rowOff>
                  </from>
                  <to>
                    <xdr:col>15</xdr:col>
                    <xdr:colOff>581025</xdr:colOff>
                    <xdr:row>10</xdr:row>
                    <xdr:rowOff>342900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5</xdr:col>
                    <xdr:colOff>95250</xdr:colOff>
                    <xdr:row>18</xdr:row>
                    <xdr:rowOff>47625</xdr:rowOff>
                  </from>
                  <to>
                    <xdr:col>5</xdr:col>
                    <xdr:colOff>323850</xdr:colOff>
                    <xdr:row>18</xdr:row>
                    <xdr:rowOff>361950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95250</xdr:colOff>
                    <xdr:row>18</xdr:row>
                    <xdr:rowOff>47625</xdr:rowOff>
                  </from>
                  <to>
                    <xdr:col>6</xdr:col>
                    <xdr:colOff>323850</xdr:colOff>
                    <xdr:row>18</xdr:row>
                    <xdr:rowOff>361950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7</xdr:col>
                    <xdr:colOff>95250</xdr:colOff>
                    <xdr:row>18</xdr:row>
                    <xdr:rowOff>47625</xdr:rowOff>
                  </from>
                  <to>
                    <xdr:col>7</xdr:col>
                    <xdr:colOff>323850</xdr:colOff>
                    <xdr:row>18</xdr:row>
                    <xdr:rowOff>361950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95250</xdr:colOff>
                    <xdr:row>18</xdr:row>
                    <xdr:rowOff>47625</xdr:rowOff>
                  </from>
                  <to>
                    <xdr:col>4</xdr:col>
                    <xdr:colOff>323850</xdr:colOff>
                    <xdr:row>18</xdr:row>
                    <xdr:rowOff>352425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14</xdr:col>
                    <xdr:colOff>95250</xdr:colOff>
                    <xdr:row>18</xdr:row>
                    <xdr:rowOff>47625</xdr:rowOff>
                  </from>
                  <to>
                    <xdr:col>14</xdr:col>
                    <xdr:colOff>323850</xdr:colOff>
                    <xdr:row>18</xdr:row>
                    <xdr:rowOff>352425</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15</xdr:col>
                    <xdr:colOff>95250</xdr:colOff>
                    <xdr:row>18</xdr:row>
                    <xdr:rowOff>47625</xdr:rowOff>
                  </from>
                  <to>
                    <xdr:col>15</xdr:col>
                    <xdr:colOff>323850</xdr:colOff>
                    <xdr:row>18</xdr:row>
                    <xdr:rowOff>352425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95250</xdr:colOff>
                    <xdr:row>18</xdr:row>
                    <xdr:rowOff>47625</xdr:rowOff>
                  </from>
                  <to>
                    <xdr:col>16</xdr:col>
                    <xdr:colOff>323850</xdr:colOff>
                    <xdr:row>18</xdr:row>
                    <xdr:rowOff>352425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13</xdr:col>
                    <xdr:colOff>95250</xdr:colOff>
                    <xdr:row>18</xdr:row>
                    <xdr:rowOff>47625</xdr:rowOff>
                  </from>
                  <to>
                    <xdr:col>13</xdr:col>
                    <xdr:colOff>323850</xdr:colOff>
                    <xdr:row>18</xdr:row>
                    <xdr:rowOff>352425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EDC0-7038-4956-8E9B-704ECA8251AB}">
  <sheetPr>
    <pageSetUpPr fitToPage="1"/>
  </sheetPr>
  <dimension ref="A1:V34"/>
  <sheetViews>
    <sheetView zoomScale="85" zoomScaleNormal="85" zoomScaleSheetLayoutView="98" zoomScalePageLayoutView="85" workbookViewId="0">
      <selection activeCell="U11" sqref="U11"/>
    </sheetView>
  </sheetViews>
  <sheetFormatPr defaultColWidth="8.125" defaultRowHeight="24" customHeight="1"/>
  <cols>
    <col min="1" max="7" width="8.125" style="106"/>
    <col min="8" max="8" width="8.125" style="106" customWidth="1"/>
    <col min="9" max="11" width="8.125" style="106"/>
    <col min="12" max="12" width="8.125" style="106" customWidth="1"/>
    <col min="13" max="17" width="8.125" style="106"/>
    <col min="18" max="18" width="8.125" style="106" customWidth="1"/>
    <col min="19" max="16384" width="8.125" style="106"/>
  </cols>
  <sheetData>
    <row r="1" spans="1:22" s="1152" customFormat="1" ht="27.95" customHeight="1" thickBot="1">
      <c r="A1" s="1151"/>
      <c r="B1" s="1996" t="s">
        <v>3585</v>
      </c>
      <c r="C1" s="1996"/>
      <c r="D1" s="1996"/>
      <c r="E1" s="1996"/>
      <c r="F1" s="1996"/>
      <c r="G1" s="1996"/>
      <c r="H1" s="1996"/>
      <c r="I1" s="1996"/>
      <c r="J1" s="1996"/>
      <c r="K1" s="1996"/>
      <c r="L1" s="1996"/>
      <c r="M1" s="1996"/>
      <c r="N1" s="1996"/>
      <c r="O1" s="1996"/>
      <c r="P1" s="1996"/>
      <c r="Q1" s="1996"/>
    </row>
    <row r="2" spans="1:22" s="1152" customFormat="1" ht="27.95" customHeight="1" thickBot="1">
      <c r="A2" s="1151"/>
      <c r="B2" s="105"/>
      <c r="C2" s="1151"/>
      <c r="D2" s="1151"/>
      <c r="E2" s="1151"/>
      <c r="G2" s="1151"/>
      <c r="H2" s="1151"/>
      <c r="I2" s="1151"/>
      <c r="J2" s="1151"/>
      <c r="K2" s="1151"/>
      <c r="L2" s="1153" t="s">
        <v>569</v>
      </c>
      <c r="M2" s="1154"/>
      <c r="N2" s="1154"/>
      <c r="O2" s="1155"/>
      <c r="P2" s="1156" t="s">
        <v>3586</v>
      </c>
      <c r="Q2" s="1157"/>
      <c r="R2" s="1158"/>
    </row>
    <row r="3" spans="1:22" s="1152" customFormat="1" ht="24.75" customHeight="1" thickBot="1">
      <c r="A3" s="1159" t="s">
        <v>643</v>
      </c>
      <c r="B3" s="1160"/>
      <c r="C3" s="1160"/>
      <c r="D3" s="1160"/>
      <c r="J3" s="1997" t="s">
        <v>3558</v>
      </c>
      <c r="K3" s="1997"/>
      <c r="L3" s="1998" t="s">
        <v>3559</v>
      </c>
      <c r="M3" s="1998"/>
      <c r="N3" s="1998"/>
      <c r="O3" s="1998"/>
      <c r="P3" s="1998"/>
      <c r="Q3" s="1998"/>
      <c r="R3" s="1998"/>
    </row>
    <row r="4" spans="1:22" s="1152" customFormat="1" ht="27.75" customHeight="1" thickTop="1" thickBot="1">
      <c r="A4" s="1160" t="s">
        <v>644</v>
      </c>
      <c r="B4" s="1160"/>
      <c r="C4" s="1160"/>
      <c r="G4" s="2054" t="s">
        <v>630</v>
      </c>
      <c r="H4" s="2054"/>
      <c r="I4" s="2055"/>
      <c r="J4" s="1136" t="str">
        <f>IF('別紙様式１－１'!AC4="","",'別紙様式１－１'!AC4)</f>
        <v/>
      </c>
      <c r="K4" s="1003" t="str">
        <f>IF('別紙様式１－１'!AD4="","",'別紙様式１－１'!AD4)</f>
        <v/>
      </c>
      <c r="L4" s="1137" t="str">
        <f>IF('別紙様式１－１'!AE4="","",'別紙様式１－１'!AE4)</f>
        <v/>
      </c>
      <c r="M4" s="1006" t="str">
        <f>IF('別紙様式１－１'!AF4="","",'別紙様式１－１'!AF4)</f>
        <v/>
      </c>
      <c r="N4" s="1138" t="str">
        <f>IF('別紙様式１－１'!AG4="","",'別紙様式１－１'!AG4)</f>
        <v/>
      </c>
      <c r="O4" s="1138" t="str">
        <f>IF('別紙様式１－１'!AH4="","",'別紙様式１－１'!AH4)</f>
        <v/>
      </c>
      <c r="P4" s="1138" t="str">
        <f>IF('別紙様式１－１'!AI4="","",'別紙様式１－１'!AI4)</f>
        <v/>
      </c>
      <c r="Q4" s="1006" t="str">
        <f>IF('別紙様式１－１'!AJ4="","",'別紙様式１－１'!AJ4)</f>
        <v/>
      </c>
      <c r="R4" s="1006" t="str">
        <f>IF('別紙様式１－１'!AK4="","",'別紙様式１－１'!AK4)</f>
        <v/>
      </c>
    </row>
    <row r="5" spans="1:22" s="1152" customFormat="1" ht="13.5" customHeight="1">
      <c r="A5" s="1161"/>
      <c r="B5" s="1881" t="s">
        <v>645</v>
      </c>
      <c r="C5" s="1881"/>
      <c r="D5" s="1881"/>
      <c r="E5" s="1881"/>
      <c r="R5" s="107"/>
      <c r="S5" s="107"/>
    </row>
    <row r="6" spans="1:22" s="1152" customFormat="1" ht="13.5" customHeight="1">
      <c r="A6" s="1161"/>
      <c r="B6" s="1881"/>
      <c r="C6" s="1881"/>
      <c r="D6" s="1881"/>
      <c r="E6" s="1881"/>
      <c r="F6" s="1162"/>
      <c r="G6" s="1162"/>
      <c r="H6" s="1162"/>
      <c r="I6" s="1162"/>
      <c r="J6" s="1162"/>
      <c r="K6" s="1162"/>
      <c r="L6" s="1162"/>
      <c r="M6" s="1162"/>
      <c r="N6" s="1162"/>
      <c r="O6" s="1162"/>
      <c r="P6" s="1162"/>
      <c r="Q6" s="1162"/>
      <c r="R6" s="107"/>
      <c r="S6" s="107"/>
    </row>
    <row r="7" spans="1:22" s="1152" customFormat="1" ht="13.5" customHeight="1">
      <c r="B7" s="1162" t="s">
        <v>646</v>
      </c>
      <c r="C7" s="1162"/>
      <c r="D7" s="1162"/>
      <c r="E7" s="1162"/>
      <c r="F7" s="1162"/>
      <c r="G7" s="1162"/>
      <c r="H7" s="1162"/>
      <c r="I7" s="1162" t="s">
        <v>647</v>
      </c>
      <c r="J7" s="1162"/>
      <c r="K7" s="1162"/>
      <c r="M7" s="1162"/>
      <c r="N7" s="1162"/>
      <c r="O7" s="1162"/>
      <c r="P7" s="1162"/>
      <c r="Q7" s="1162"/>
      <c r="R7" s="1162"/>
    </row>
    <row r="8" spans="1:22" s="1152" customFormat="1" ht="13.5" customHeight="1">
      <c r="B8" s="1162" t="s">
        <v>648</v>
      </c>
      <c r="C8" s="1162"/>
      <c r="D8" s="1162"/>
      <c r="E8" s="1162"/>
      <c r="F8" s="1162"/>
      <c r="G8" s="1162"/>
      <c r="H8" s="1162"/>
      <c r="I8" s="1162" t="s">
        <v>649</v>
      </c>
      <c r="J8" s="1162"/>
      <c r="K8" s="1162"/>
      <c r="L8" s="1162"/>
      <c r="M8" s="1162"/>
      <c r="N8" s="1162"/>
      <c r="O8" s="1162"/>
      <c r="P8" s="1162"/>
      <c r="Q8" s="1162"/>
      <c r="R8" s="1162"/>
    </row>
    <row r="9" spans="1:22" s="1152" customFormat="1" ht="10.5" customHeight="1">
      <c r="B9" s="1162"/>
      <c r="C9" s="1162"/>
      <c r="D9" s="1162"/>
      <c r="E9" s="1162"/>
      <c r="F9" s="1162"/>
      <c r="G9" s="1162"/>
      <c r="H9" s="1162"/>
      <c r="I9" s="1162"/>
      <c r="J9" s="1162"/>
      <c r="K9" s="1162"/>
      <c r="L9" s="1162"/>
      <c r="M9" s="1162"/>
      <c r="N9" s="1162"/>
      <c r="O9" s="1162"/>
      <c r="P9" s="1162"/>
      <c r="Q9" s="1162"/>
      <c r="R9" s="1162"/>
    </row>
    <row r="10" spans="1:22" s="1152" customFormat="1" ht="31.5" customHeight="1" thickBot="1">
      <c r="A10" s="1162"/>
      <c r="B10" s="2056" t="s">
        <v>3587</v>
      </c>
      <c r="C10" s="2057"/>
      <c r="D10" s="2057"/>
      <c r="E10" s="2057"/>
      <c r="F10" s="2057"/>
      <c r="G10" s="2057"/>
      <c r="H10" s="2057"/>
      <c r="I10" s="2057"/>
      <c r="J10" s="2057"/>
      <c r="K10" s="2058"/>
      <c r="L10" s="2062" t="s">
        <v>650</v>
      </c>
      <c r="M10" s="2063"/>
      <c r="N10" s="2062" t="s">
        <v>651</v>
      </c>
      <c r="O10" s="2063"/>
      <c r="P10" s="2064" t="s">
        <v>652</v>
      </c>
      <c r="Q10" s="2063"/>
      <c r="R10" s="2065"/>
    </row>
    <row r="11" spans="1:22" s="1152" customFormat="1" ht="50.25" customHeight="1" thickBot="1">
      <c r="A11" s="1163"/>
      <c r="B11" s="2059"/>
      <c r="C11" s="2060"/>
      <c r="D11" s="2060"/>
      <c r="E11" s="2060"/>
      <c r="F11" s="2060"/>
      <c r="G11" s="2060"/>
      <c r="H11" s="2060"/>
      <c r="I11" s="2060"/>
      <c r="J11" s="2060"/>
      <c r="K11" s="2061"/>
      <c r="L11" s="113" t="s">
        <v>3588</v>
      </c>
      <c r="M11" s="1006"/>
      <c r="N11" s="910" t="s">
        <v>3588</v>
      </c>
      <c r="O11" s="1006"/>
      <c r="P11" s="2066" t="s">
        <v>653</v>
      </c>
      <c r="Q11" s="2067"/>
      <c r="R11" s="2065"/>
    </row>
    <row r="12" spans="1:22" s="1152" customFormat="1" ht="21.95" customHeight="1">
      <c r="B12" s="114" t="s">
        <v>452</v>
      </c>
      <c r="C12" s="115" t="s">
        <v>3589</v>
      </c>
      <c r="D12" s="115"/>
      <c r="E12" s="115"/>
      <c r="F12" s="115"/>
      <c r="G12" s="115"/>
      <c r="H12" s="115"/>
      <c r="I12" s="115"/>
      <c r="J12" s="115"/>
      <c r="K12" s="115"/>
      <c r="L12" s="1164"/>
      <c r="M12" s="1165" t="s">
        <v>450</v>
      </c>
      <c r="N12" s="1164"/>
      <c r="O12" s="1165" t="s">
        <v>450</v>
      </c>
      <c r="P12" s="1164"/>
      <c r="Q12" s="1165" t="s">
        <v>450</v>
      </c>
    </row>
    <row r="13" spans="1:22" s="1152" customFormat="1" ht="21.95" customHeight="1">
      <c r="B13" s="1166" t="s">
        <v>453</v>
      </c>
      <c r="C13" s="1167" t="s">
        <v>3590</v>
      </c>
      <c r="D13" s="1167"/>
      <c r="E13" s="1167"/>
      <c r="F13" s="1167"/>
      <c r="G13" s="1167"/>
      <c r="H13" s="1167"/>
      <c r="I13" s="1167"/>
      <c r="J13" s="1167"/>
      <c r="K13" s="1167"/>
      <c r="L13" s="1164"/>
      <c r="M13" s="1165" t="s">
        <v>450</v>
      </c>
      <c r="N13" s="1164"/>
      <c r="O13" s="1165" t="s">
        <v>450</v>
      </c>
      <c r="P13" s="1164"/>
      <c r="Q13" s="1165" t="s">
        <v>450</v>
      </c>
    </row>
    <row r="14" spans="1:22" s="1152" customFormat="1" ht="21.95" customHeight="1">
      <c r="B14" s="1166" t="s">
        <v>454</v>
      </c>
      <c r="C14" s="115" t="s">
        <v>654</v>
      </c>
      <c r="D14" s="1167"/>
      <c r="E14" s="1167"/>
      <c r="F14" s="1167"/>
      <c r="G14" s="1167"/>
      <c r="H14" s="1167"/>
      <c r="I14" s="1167"/>
      <c r="J14" s="1167"/>
      <c r="K14" s="1167"/>
      <c r="L14" s="1164"/>
      <c r="M14" s="1165" t="s">
        <v>450</v>
      </c>
      <c r="N14" s="1164"/>
      <c r="O14" s="1165" t="s">
        <v>450</v>
      </c>
      <c r="P14" s="1164"/>
      <c r="Q14" s="1165" t="s">
        <v>450</v>
      </c>
      <c r="R14" s="107"/>
      <c r="T14" s="1152">
        <f>IF(L14="",1,0)</f>
        <v>1</v>
      </c>
      <c r="U14" s="1152">
        <f>IF(N14="",1,0)</f>
        <v>1</v>
      </c>
      <c r="V14" s="1152">
        <f>IF(P14="",1,0)</f>
        <v>1</v>
      </c>
    </row>
    <row r="15" spans="1:22" s="1152" customFormat="1" ht="21.75" customHeight="1" thickBot="1">
      <c r="B15" s="1166" t="s">
        <v>455</v>
      </c>
      <c r="C15" s="115" t="s">
        <v>655</v>
      </c>
      <c r="D15" s="115"/>
      <c r="E15" s="115"/>
      <c r="F15" s="115"/>
      <c r="G15" s="115"/>
      <c r="H15" s="115"/>
      <c r="I15" s="115"/>
      <c r="J15" s="115"/>
      <c r="K15" s="115"/>
      <c r="L15" s="1164"/>
      <c r="M15" s="1168" t="s">
        <v>450</v>
      </c>
      <c r="N15" s="1164"/>
      <c r="O15" s="1165" t="s">
        <v>450</v>
      </c>
      <c r="P15" s="1164"/>
      <c r="Q15" s="1165" t="s">
        <v>450</v>
      </c>
      <c r="R15" s="107"/>
      <c r="T15" s="1152">
        <f>IF(L15="",1,0)</f>
        <v>1</v>
      </c>
      <c r="U15" s="1152">
        <f>IF(N15="",1,0)</f>
        <v>1</v>
      </c>
      <c r="V15" s="1152">
        <f>IF(P15="",1,0)</f>
        <v>1</v>
      </c>
    </row>
    <row r="16" spans="1:22" s="1169" customFormat="1" ht="17.25" customHeight="1" thickBot="1">
      <c r="B16" s="1170"/>
      <c r="C16" s="1170"/>
      <c r="D16" s="1170"/>
      <c r="E16" s="1170"/>
      <c r="F16" s="1170"/>
      <c r="G16" s="1170"/>
      <c r="H16" s="1170"/>
      <c r="I16" s="1170"/>
      <c r="J16" s="1170"/>
      <c r="K16" s="1171" t="s">
        <v>3591</v>
      </c>
      <c r="L16" s="1172" t="s">
        <v>656</v>
      </c>
      <c r="M16" s="1173" t="str">
        <f>IF(M11="","",IF(L12="","×",IF(L13="","×",IF(L14="","×",IF(L15="","×",IF(L13-L14=L15,"○","✕"))))))</f>
        <v/>
      </c>
      <c r="N16" s="1172" t="s">
        <v>656</v>
      </c>
      <c r="O16" s="1173" t="str">
        <f>IF(O11="","",IF(N12="","×",IF(N13="","×",IF(N14="","×",IF(N15="","×",IF(N13-N14=N15,"○","✕"))))))</f>
        <v/>
      </c>
      <c r="P16" s="1172" t="s">
        <v>656</v>
      </c>
      <c r="Q16" s="1173" t="str">
        <f>IF(P12="","",IF(P12&lt;P13,"×",IF(P13="","×",IF(P14="","×",IF(P15="","×",IF(P13-P14=P15,"○","✕"))))))</f>
        <v/>
      </c>
    </row>
    <row r="17" spans="1:19" s="1169" customFormat="1" ht="6" customHeight="1">
      <c r="B17" s="1170"/>
      <c r="C17" s="1170"/>
      <c r="D17" s="1170"/>
      <c r="E17" s="1170"/>
      <c r="F17" s="1170"/>
      <c r="G17" s="1170"/>
      <c r="H17" s="1170"/>
      <c r="I17" s="1170"/>
      <c r="J17" s="1170"/>
      <c r="K17" s="1170"/>
      <c r="L17" s="1174"/>
      <c r="M17" s="1174"/>
      <c r="N17" s="1174"/>
      <c r="O17" s="1174"/>
      <c r="P17" s="1174"/>
      <c r="Q17" s="1174"/>
    </row>
    <row r="18" spans="1:19" s="1152" customFormat="1" ht="15" customHeight="1">
      <c r="B18" s="1175" t="s">
        <v>3592</v>
      </c>
      <c r="C18" s="2068" t="s">
        <v>3593</v>
      </c>
      <c r="D18" s="2068"/>
      <c r="E18" s="2068"/>
      <c r="F18" s="2068"/>
      <c r="G18" s="2068"/>
      <c r="H18" s="2068"/>
      <c r="I18" s="2068"/>
      <c r="J18" s="2069"/>
      <c r="K18" s="1176"/>
      <c r="L18" s="2072" t="s">
        <v>3594</v>
      </c>
      <c r="M18" s="2072"/>
      <c r="N18" s="2072"/>
      <c r="O18" s="2072"/>
      <c r="P18" s="1177"/>
      <c r="Q18" s="1178" t="s">
        <v>3595</v>
      </c>
      <c r="R18" s="1179" t="b">
        <v>0</v>
      </c>
      <c r="S18" s="1160" t="str">
        <f>IF(0&lt;P18,"",IF(R18=TRUE,"※台数を入力してください",""))</f>
        <v/>
      </c>
    </row>
    <row r="19" spans="1:19" s="1152" customFormat="1" ht="15" customHeight="1">
      <c r="B19" s="1180"/>
      <c r="C19" s="2070"/>
      <c r="D19" s="2070"/>
      <c r="E19" s="2070"/>
      <c r="F19" s="2070"/>
      <c r="G19" s="2070"/>
      <c r="H19" s="2070"/>
      <c r="I19" s="2070"/>
      <c r="J19" s="2071"/>
      <c r="K19" s="1181"/>
      <c r="L19" s="2035" t="s">
        <v>3596</v>
      </c>
      <c r="M19" s="2035"/>
      <c r="N19" s="2035"/>
      <c r="O19" s="2035"/>
      <c r="P19" s="1182"/>
      <c r="Q19" s="1183" t="s">
        <v>3595</v>
      </c>
      <c r="R19" s="1179" t="b">
        <v>0</v>
      </c>
      <c r="S19" s="1160" t="str">
        <f>IF(0&lt;P19,"",IF(R19=TRUE,"※台数を入力してください",""))</f>
        <v/>
      </c>
    </row>
    <row r="20" spans="1:19" s="1152" customFormat="1" ht="15" customHeight="1">
      <c r="B20" s="1184" t="s">
        <v>456</v>
      </c>
      <c r="C20" s="2070"/>
      <c r="D20" s="2070"/>
      <c r="E20" s="2070"/>
      <c r="F20" s="2070"/>
      <c r="G20" s="2070"/>
      <c r="H20" s="2070"/>
      <c r="I20" s="2070"/>
      <c r="J20" s="2071"/>
      <c r="K20" s="1181"/>
      <c r="L20" s="2035" t="s">
        <v>3597</v>
      </c>
      <c r="M20" s="2035"/>
      <c r="N20" s="2035"/>
      <c r="O20" s="2035"/>
      <c r="P20" s="2035"/>
      <c r="Q20" s="2036"/>
    </row>
    <row r="21" spans="1:19" s="1152" customFormat="1" ht="15" customHeight="1">
      <c r="B21" s="1180"/>
      <c r="C21" s="2048" t="s">
        <v>3598</v>
      </c>
      <c r="D21" s="2048"/>
      <c r="E21" s="2048"/>
      <c r="F21" s="2048"/>
      <c r="G21" s="2048"/>
      <c r="H21" s="2048"/>
      <c r="I21" s="2048"/>
      <c r="J21" s="2049"/>
      <c r="K21" s="1181"/>
      <c r="L21" s="2035" t="s">
        <v>3599</v>
      </c>
      <c r="M21" s="2035"/>
      <c r="N21" s="2035"/>
      <c r="O21" s="2035"/>
      <c r="P21" s="2035"/>
      <c r="Q21" s="2036"/>
    </row>
    <row r="22" spans="1:19" s="1152" customFormat="1" ht="57" customHeight="1">
      <c r="B22" s="1185"/>
      <c r="C22" s="2050"/>
      <c r="D22" s="2050"/>
      <c r="E22" s="2050"/>
      <c r="F22" s="2050"/>
      <c r="G22" s="2050"/>
      <c r="H22" s="2050"/>
      <c r="I22" s="2050"/>
      <c r="J22" s="2051"/>
      <c r="K22" s="1186"/>
      <c r="L22" s="2052" t="s">
        <v>3600</v>
      </c>
      <c r="M22" s="2052"/>
      <c r="N22" s="2052"/>
      <c r="O22" s="2052"/>
      <c r="P22" s="2052"/>
      <c r="Q22" s="2053"/>
    </row>
    <row r="23" spans="1:19" s="1152" customFormat="1" ht="7.5" customHeight="1">
      <c r="A23" s="107"/>
      <c r="B23" s="107"/>
      <c r="C23" s="107"/>
      <c r="D23" s="107"/>
      <c r="E23" s="107"/>
      <c r="F23" s="107"/>
      <c r="G23" s="107"/>
      <c r="H23" s="107"/>
      <c r="I23" s="107"/>
      <c r="J23" s="107"/>
      <c r="K23" s="107"/>
      <c r="L23" s="107"/>
      <c r="M23" s="107"/>
      <c r="N23" s="107"/>
      <c r="O23" s="107"/>
      <c r="P23" s="107"/>
      <c r="Q23" s="107"/>
      <c r="R23" s="107"/>
    </row>
    <row r="24" spans="1:19" s="1152" customFormat="1" ht="30" customHeight="1">
      <c r="B24" s="2037" t="s">
        <v>657</v>
      </c>
      <c r="C24" s="2040" t="s">
        <v>658</v>
      </c>
      <c r="D24" s="2040"/>
      <c r="E24" s="2040"/>
      <c r="F24" s="2040"/>
      <c r="G24" s="2040"/>
      <c r="H24" s="2040"/>
      <c r="I24" s="2040"/>
      <c r="J24" s="2041"/>
      <c r="K24" s="1187"/>
      <c r="L24" s="2045" t="s">
        <v>659</v>
      </c>
      <c r="M24" s="2046"/>
      <c r="N24" s="2047"/>
      <c r="O24" s="2045" t="s">
        <v>660</v>
      </c>
      <c r="P24" s="2046"/>
      <c r="Q24" s="2047"/>
    </row>
    <row r="25" spans="1:19" s="1152" customFormat="1" ht="21.95" customHeight="1">
      <c r="B25" s="2038"/>
      <c r="C25" s="2042"/>
      <c r="D25" s="2042"/>
      <c r="E25" s="2042"/>
      <c r="F25" s="2042"/>
      <c r="G25" s="2042"/>
      <c r="H25" s="2042"/>
      <c r="I25" s="2042"/>
      <c r="J25" s="2012"/>
      <c r="K25" s="116" t="s">
        <v>470</v>
      </c>
      <c r="L25" s="2032"/>
      <c r="M25" s="2033"/>
      <c r="N25" s="1188" t="s">
        <v>450</v>
      </c>
      <c r="O25" s="2032"/>
      <c r="P25" s="2033"/>
      <c r="Q25" s="1165" t="s">
        <v>450</v>
      </c>
    </row>
    <row r="26" spans="1:19" s="1152" customFormat="1" ht="21.95" customHeight="1">
      <c r="B26" s="2038"/>
      <c r="C26" s="2042"/>
      <c r="D26" s="2042"/>
      <c r="E26" s="2042"/>
      <c r="F26" s="2042"/>
      <c r="G26" s="2042"/>
      <c r="H26" s="2042"/>
      <c r="I26" s="2042"/>
      <c r="J26" s="2012"/>
      <c r="K26" s="116" t="s">
        <v>471</v>
      </c>
      <c r="L26" s="2032"/>
      <c r="M26" s="2033"/>
      <c r="N26" s="1188" t="s">
        <v>450</v>
      </c>
      <c r="O26" s="2032"/>
      <c r="P26" s="2033"/>
      <c r="Q26" s="1188" t="s">
        <v>450</v>
      </c>
    </row>
    <row r="27" spans="1:19" s="1152" customFormat="1" ht="21.95" customHeight="1">
      <c r="B27" s="2038"/>
      <c r="C27" s="2042"/>
      <c r="D27" s="2042"/>
      <c r="E27" s="2042"/>
      <c r="F27" s="2042"/>
      <c r="G27" s="2042"/>
      <c r="H27" s="2042"/>
      <c r="I27" s="2042"/>
      <c r="J27" s="2012"/>
      <c r="K27" s="116" t="s">
        <v>661</v>
      </c>
      <c r="L27" s="2032"/>
      <c r="M27" s="2033"/>
      <c r="N27" s="1188" t="s">
        <v>450</v>
      </c>
      <c r="O27" s="2032"/>
      <c r="P27" s="2033"/>
      <c r="Q27" s="1188" t="s">
        <v>450</v>
      </c>
    </row>
    <row r="28" spans="1:19" s="1152" customFormat="1" ht="21.95" customHeight="1">
      <c r="B28" s="2038"/>
      <c r="C28" s="2042"/>
      <c r="D28" s="2042"/>
      <c r="E28" s="2042"/>
      <c r="F28" s="2042"/>
      <c r="G28" s="2042"/>
      <c r="H28" s="2042"/>
      <c r="I28" s="2042"/>
      <c r="J28" s="2012"/>
      <c r="K28" s="116" t="s">
        <v>473</v>
      </c>
      <c r="L28" s="2032"/>
      <c r="M28" s="2033"/>
      <c r="N28" s="1188" t="s">
        <v>450</v>
      </c>
      <c r="O28" s="2032"/>
      <c r="P28" s="2033"/>
      <c r="Q28" s="1188" t="s">
        <v>450</v>
      </c>
    </row>
    <row r="29" spans="1:19" s="1152" customFormat="1" ht="21.95" customHeight="1">
      <c r="B29" s="2038"/>
      <c r="C29" s="2042"/>
      <c r="D29" s="2042"/>
      <c r="E29" s="2042"/>
      <c r="F29" s="2042"/>
      <c r="G29" s="2042"/>
      <c r="H29" s="2042"/>
      <c r="I29" s="2042"/>
      <c r="J29" s="2012"/>
      <c r="K29" s="116" t="s">
        <v>474</v>
      </c>
      <c r="L29" s="2032"/>
      <c r="M29" s="2033"/>
      <c r="N29" s="1188" t="s">
        <v>450</v>
      </c>
      <c r="O29" s="2032"/>
      <c r="P29" s="2033"/>
      <c r="Q29" s="1188" t="s">
        <v>450</v>
      </c>
    </row>
    <row r="30" spans="1:19" s="1152" customFormat="1" ht="21.95" customHeight="1">
      <c r="B30" s="2038"/>
      <c r="C30" s="2042"/>
      <c r="D30" s="2042"/>
      <c r="E30" s="2042"/>
      <c r="F30" s="2042"/>
      <c r="G30" s="2042"/>
      <c r="H30" s="2042"/>
      <c r="I30" s="2042"/>
      <c r="J30" s="2012"/>
      <c r="K30" s="116" t="s">
        <v>662</v>
      </c>
      <c r="L30" s="2032"/>
      <c r="M30" s="2033"/>
      <c r="N30" s="1188" t="s">
        <v>450</v>
      </c>
      <c r="O30" s="2032"/>
      <c r="P30" s="2033"/>
      <c r="Q30" s="1188" t="s">
        <v>450</v>
      </c>
    </row>
    <row r="31" spans="1:19" s="1152" customFormat="1" ht="21.95" customHeight="1">
      <c r="B31" s="2039"/>
      <c r="C31" s="2043"/>
      <c r="D31" s="2043"/>
      <c r="E31" s="2043"/>
      <c r="F31" s="2043"/>
      <c r="G31" s="2043"/>
      <c r="H31" s="2043"/>
      <c r="I31" s="2043"/>
      <c r="J31" s="2044"/>
      <c r="K31" s="116" t="s">
        <v>477</v>
      </c>
      <c r="L31" s="2032"/>
      <c r="M31" s="2033"/>
      <c r="N31" s="1188" t="s">
        <v>450</v>
      </c>
      <c r="O31" s="2032"/>
      <c r="P31" s="2033"/>
      <c r="Q31" s="1188" t="s">
        <v>450</v>
      </c>
    </row>
    <row r="32" spans="1:19" s="1169" customFormat="1" ht="17.25" customHeight="1" thickBot="1">
      <c r="B32" s="1170"/>
      <c r="C32" s="1170"/>
      <c r="D32" s="1170"/>
      <c r="E32" s="1170"/>
      <c r="F32" s="1170"/>
      <c r="G32" s="1170"/>
      <c r="H32" s="1170"/>
      <c r="I32" s="1170"/>
      <c r="J32" s="1170"/>
      <c r="K32" s="1170"/>
      <c r="L32" s="2034" t="s">
        <v>663</v>
      </c>
      <c r="M32" s="2034"/>
      <c r="N32" s="2034"/>
      <c r="O32" s="2034" t="s">
        <v>664</v>
      </c>
      <c r="P32" s="2034"/>
      <c r="Q32" s="2034"/>
    </row>
    <row r="33" spans="2:17" s="1152" customFormat="1" ht="17.25" customHeight="1" thickBot="1">
      <c r="B33" s="107"/>
      <c r="C33" s="107"/>
      <c r="D33" s="107"/>
      <c r="E33" s="107"/>
      <c r="F33" s="107"/>
      <c r="G33" s="107"/>
      <c r="H33" s="107"/>
      <c r="I33" s="107"/>
      <c r="J33" s="107"/>
      <c r="K33" s="107"/>
      <c r="L33" s="1172" t="s">
        <v>656</v>
      </c>
      <c r="M33" s="2030" t="str">
        <f>IF(SUM(T14:V14)=3,"",IF(L14+N14+P14=SUM(L25:M31),"○","✕"))</f>
        <v/>
      </c>
      <c r="N33" s="2031"/>
      <c r="O33" s="1172" t="s">
        <v>656</v>
      </c>
      <c r="P33" s="2030" t="str">
        <f>IF(SUM(T15:V15)=3,"",IF(L15+N15+P15=SUM(O25:P31),"○","✕"))</f>
        <v/>
      </c>
      <c r="Q33" s="2031"/>
    </row>
    <row r="34" spans="2:17" s="1152" customFormat="1" ht="8.25" customHeight="1">
      <c r="B34" s="106"/>
      <c r="C34" s="1189"/>
      <c r="D34" s="106"/>
      <c r="E34" s="106"/>
      <c r="F34" s="106"/>
      <c r="G34" s="106"/>
      <c r="H34" s="106"/>
      <c r="I34" s="106"/>
      <c r="J34" s="106"/>
      <c r="K34" s="106"/>
      <c r="L34" s="106"/>
      <c r="M34" s="106"/>
      <c r="N34" s="1190"/>
      <c r="O34" s="1190"/>
      <c r="P34" s="1190"/>
      <c r="Q34" s="1190"/>
    </row>
  </sheetData>
  <mergeCells count="40">
    <mergeCell ref="C21:J22"/>
    <mergeCell ref="L21:Q21"/>
    <mergeCell ref="L22:Q22"/>
    <mergeCell ref="B1:Q1"/>
    <mergeCell ref="J3:K3"/>
    <mergeCell ref="L3:R3"/>
    <mergeCell ref="G4:I4"/>
    <mergeCell ref="B5:E6"/>
    <mergeCell ref="B10:K11"/>
    <mergeCell ref="L10:M10"/>
    <mergeCell ref="N10:O10"/>
    <mergeCell ref="P10:Q10"/>
    <mergeCell ref="R10:R11"/>
    <mergeCell ref="P11:Q11"/>
    <mergeCell ref="C18:J20"/>
    <mergeCell ref="L18:O18"/>
    <mergeCell ref="L19:O19"/>
    <mergeCell ref="L20:Q20"/>
    <mergeCell ref="B24:B31"/>
    <mergeCell ref="C24:J31"/>
    <mergeCell ref="L24:N24"/>
    <mergeCell ref="O24:Q24"/>
    <mergeCell ref="L25:M25"/>
    <mergeCell ref="O25:P25"/>
    <mergeCell ref="L26:M26"/>
    <mergeCell ref="O26:P26"/>
    <mergeCell ref="L27:M27"/>
    <mergeCell ref="O27:P27"/>
    <mergeCell ref="L28:M28"/>
    <mergeCell ref="O28:P28"/>
    <mergeCell ref="L29:M29"/>
    <mergeCell ref="O29:P29"/>
    <mergeCell ref="M33:N33"/>
    <mergeCell ref="P33:Q33"/>
    <mergeCell ref="L30:M30"/>
    <mergeCell ref="O30:P30"/>
    <mergeCell ref="L31:M31"/>
    <mergeCell ref="O31:P31"/>
    <mergeCell ref="L32:N32"/>
    <mergeCell ref="O32:Q32"/>
  </mergeCells>
  <phoneticPr fontId="1"/>
  <printOptions horizontalCentered="1" verticalCentered="1"/>
  <pageMargins left="0" right="0" top="0" bottom="0" header="0.31496062992125984" footer="0.31496062992125984"/>
  <pageSetup paperSize="9" scale="77"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10</xdr:col>
                    <xdr:colOff>400050</xdr:colOff>
                    <xdr:row>18</xdr:row>
                    <xdr:rowOff>180975</xdr:rowOff>
                  </from>
                  <to>
                    <xdr:col>11</xdr:col>
                    <xdr:colOff>0</xdr:colOff>
                    <xdr:row>20</xdr:row>
                    <xdr:rowOff>9525</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10</xdr:col>
                    <xdr:colOff>400050</xdr:colOff>
                    <xdr:row>17</xdr:row>
                    <xdr:rowOff>180975</xdr:rowOff>
                  </from>
                  <to>
                    <xdr:col>11</xdr:col>
                    <xdr:colOff>0</xdr:colOff>
                    <xdr:row>19</xdr:row>
                    <xdr:rowOff>19050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10</xdr:col>
                    <xdr:colOff>400050</xdr:colOff>
                    <xdr:row>16</xdr:row>
                    <xdr:rowOff>66675</xdr:rowOff>
                  </from>
                  <to>
                    <xdr:col>11</xdr:col>
                    <xdr:colOff>0</xdr:colOff>
                    <xdr:row>18</xdr:row>
                    <xdr:rowOff>19050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10</xdr:col>
                    <xdr:colOff>400050</xdr:colOff>
                    <xdr:row>19</xdr:row>
                    <xdr:rowOff>180975</xdr:rowOff>
                  </from>
                  <to>
                    <xdr:col>11</xdr:col>
                    <xdr:colOff>0</xdr:colOff>
                    <xdr:row>21</xdr:row>
                    <xdr:rowOff>9525</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2</xdr:col>
                    <xdr:colOff>152400</xdr:colOff>
                    <xdr:row>19</xdr:row>
                    <xdr:rowOff>123825</xdr:rowOff>
                  </from>
                  <to>
                    <xdr:col>2</xdr:col>
                    <xdr:colOff>447675</xdr:colOff>
                    <xdr:row>21</xdr:row>
                    <xdr:rowOff>47625</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10</xdr:col>
                    <xdr:colOff>400050</xdr:colOff>
                    <xdr:row>20</xdr:row>
                    <xdr:rowOff>171450</xdr:rowOff>
                  </from>
                  <to>
                    <xdr:col>11</xdr:col>
                    <xdr:colOff>0</xdr:colOff>
                    <xdr:row>21</xdr:row>
                    <xdr:rowOff>200025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480-5A97-4DB8-AA07-93CFBC84D7F4}">
  <sheetPr>
    <pageSetUpPr fitToPage="1"/>
  </sheetPr>
  <dimension ref="A1:I357"/>
  <sheetViews>
    <sheetView showGridLines="0" zoomScale="130" zoomScaleNormal="130" zoomScaleSheetLayoutView="130" workbookViewId="0">
      <selection activeCell="L9" sqref="L9"/>
    </sheetView>
  </sheetViews>
  <sheetFormatPr defaultColWidth="9" defaultRowHeight="18.75"/>
  <cols>
    <col min="1" max="1" width="0.875" style="913" customWidth="1"/>
    <col min="2" max="8" width="11.625" style="913" customWidth="1"/>
    <col min="9" max="9" width="0.625" style="913" customWidth="1"/>
    <col min="10" max="16384" width="9" style="913"/>
  </cols>
  <sheetData>
    <row r="1" spans="2:8" ht="18.75" customHeight="1">
      <c r="B1" s="2096" t="s">
        <v>1795</v>
      </c>
      <c r="C1" s="2096"/>
      <c r="D1" s="2096"/>
      <c r="E1" s="2114" t="s">
        <v>3601</v>
      </c>
      <c r="F1" s="2114"/>
      <c r="G1" s="2114"/>
    </row>
    <row r="2" spans="2:8" ht="15" customHeight="1">
      <c r="B2" s="1191"/>
    </row>
    <row r="3" spans="2:8" ht="15" customHeight="1">
      <c r="B3" s="2073" t="s">
        <v>3602</v>
      </c>
      <c r="C3" s="2074"/>
      <c r="D3" s="2074"/>
      <c r="E3" s="2074"/>
      <c r="F3" s="2074"/>
      <c r="G3" s="2074"/>
      <c r="H3" s="2074"/>
    </row>
    <row r="4" spans="2:8" ht="15" customHeight="1">
      <c r="B4" s="1191"/>
    </row>
    <row r="5" spans="2:8" ht="15" customHeight="1">
      <c r="B5" s="2073" t="s">
        <v>1796</v>
      </c>
      <c r="C5" s="2074"/>
      <c r="D5" s="2074"/>
      <c r="E5" s="2074"/>
      <c r="F5" s="2074"/>
      <c r="G5" s="2074"/>
      <c r="H5" s="2074"/>
    </row>
    <row r="6" spans="2:8" ht="15" customHeight="1">
      <c r="B6" s="2073" t="s">
        <v>3603</v>
      </c>
      <c r="C6" s="2074"/>
      <c r="D6" s="2074"/>
      <c r="E6" s="2074"/>
      <c r="F6" s="2074"/>
      <c r="G6" s="2074"/>
      <c r="H6" s="2074"/>
    </row>
    <row r="7" spans="2:8" ht="40.5" customHeight="1">
      <c r="B7" s="2073" t="s">
        <v>3604</v>
      </c>
      <c r="C7" s="2074"/>
      <c r="D7" s="2074"/>
      <c r="E7" s="2074"/>
      <c r="F7" s="2074"/>
      <c r="G7" s="2074"/>
      <c r="H7" s="2074"/>
    </row>
    <row r="8" spans="2:8" ht="41.1" customHeight="1">
      <c r="B8" s="2073" t="s">
        <v>3605</v>
      </c>
      <c r="C8" s="2074"/>
      <c r="D8" s="2074"/>
      <c r="E8" s="2074"/>
      <c r="F8" s="2074"/>
      <c r="G8" s="2074"/>
      <c r="H8" s="2074"/>
    </row>
    <row r="9" spans="2:8" ht="41.1" customHeight="1">
      <c r="B9" s="2073" t="s">
        <v>3606</v>
      </c>
      <c r="C9" s="2074"/>
      <c r="D9" s="2074"/>
      <c r="E9" s="2074"/>
      <c r="F9" s="2074"/>
      <c r="G9" s="2074"/>
      <c r="H9" s="2074"/>
    </row>
    <row r="10" spans="2:8" ht="15" customHeight="1">
      <c r="B10" s="1191"/>
    </row>
    <row r="11" spans="2:8" ht="27" customHeight="1">
      <c r="B11" s="2073" t="s">
        <v>3607</v>
      </c>
      <c r="C11" s="2074"/>
      <c r="D11" s="2074"/>
      <c r="E11" s="2074"/>
      <c r="F11" s="2074"/>
      <c r="G11" s="2074"/>
      <c r="H11" s="2074"/>
    </row>
    <row r="12" spans="2:8" ht="15" customHeight="1">
      <c r="B12" s="1191"/>
    </row>
    <row r="13" spans="2:8" ht="15" customHeight="1">
      <c r="B13" s="2073" t="s">
        <v>3608</v>
      </c>
      <c r="C13" s="2074"/>
      <c r="D13" s="2074"/>
      <c r="E13" s="2074"/>
      <c r="F13" s="2074"/>
      <c r="G13" s="2074"/>
      <c r="H13" s="2074"/>
    </row>
    <row r="14" spans="2:8" ht="27" customHeight="1">
      <c r="B14" s="2073" t="s">
        <v>3609</v>
      </c>
      <c r="C14" s="2074"/>
      <c r="D14" s="2074"/>
      <c r="E14" s="2074"/>
      <c r="F14" s="2074"/>
      <c r="G14" s="2074"/>
      <c r="H14" s="2074"/>
    </row>
    <row r="15" spans="2:8" ht="15" customHeight="1">
      <c r="B15" s="1191"/>
    </row>
    <row r="16" spans="2:8" ht="27" customHeight="1">
      <c r="B16" s="2073" t="s">
        <v>1797</v>
      </c>
      <c r="C16" s="2074"/>
      <c r="D16" s="2074"/>
      <c r="E16" s="2074"/>
      <c r="F16" s="2074"/>
      <c r="G16" s="2074"/>
      <c r="H16" s="2074"/>
    </row>
    <row r="17" spans="2:8" ht="15" customHeight="1">
      <c r="B17" s="1191"/>
    </row>
    <row r="18" spans="2:8" ht="15" customHeight="1">
      <c r="B18" s="1192"/>
    </row>
    <row r="19" spans="2:8" ht="15" customHeight="1">
      <c r="B19" s="2110" t="s">
        <v>1798</v>
      </c>
      <c r="C19" s="2074"/>
      <c r="D19" s="2074"/>
      <c r="E19" s="2074"/>
      <c r="F19" s="2074"/>
      <c r="G19" s="2074"/>
      <c r="H19" s="2074"/>
    </row>
    <row r="20" spans="2:8" ht="41.1" customHeight="1">
      <c r="B20" s="2073" t="s">
        <v>3610</v>
      </c>
      <c r="C20" s="2074"/>
      <c r="D20" s="2074"/>
      <c r="E20" s="2074"/>
      <c r="F20" s="2074"/>
      <c r="G20" s="2074"/>
      <c r="H20" s="2074"/>
    </row>
    <row r="21" spans="2:8" ht="15" customHeight="1">
      <c r="B21" s="1191"/>
    </row>
    <row r="22" spans="2:8" ht="15" customHeight="1">
      <c r="B22" s="2073" t="s">
        <v>3611</v>
      </c>
      <c r="C22" s="2074"/>
      <c r="D22" s="2074"/>
      <c r="E22" s="2074"/>
      <c r="F22" s="2074"/>
      <c r="G22" s="2074"/>
      <c r="H22" s="2074"/>
    </row>
    <row r="23" spans="2:8" ht="15" customHeight="1">
      <c r="B23" s="2073" t="s">
        <v>1799</v>
      </c>
      <c r="C23" s="2074"/>
      <c r="D23" s="2074"/>
      <c r="E23" s="2074"/>
      <c r="F23" s="2074"/>
      <c r="G23" s="2074"/>
      <c r="H23" s="2074"/>
    </row>
    <row r="24" spans="2:8" ht="15" customHeight="1">
      <c r="B24" s="2076" t="s">
        <v>1800</v>
      </c>
      <c r="C24" s="2077"/>
      <c r="D24" s="2077"/>
      <c r="E24" s="2077"/>
      <c r="F24" s="2077"/>
      <c r="G24" s="2077"/>
      <c r="H24" s="2078"/>
    </row>
    <row r="25" spans="2:8" ht="15" customHeight="1">
      <c r="B25" s="2105" t="s">
        <v>1801</v>
      </c>
      <c r="C25" s="2074"/>
      <c r="D25" s="2074"/>
      <c r="E25" s="2074"/>
      <c r="F25" s="2074"/>
      <c r="G25" s="2074"/>
      <c r="H25" s="2106"/>
    </row>
    <row r="26" spans="2:8" ht="15" customHeight="1">
      <c r="B26" s="2105" t="s">
        <v>1802</v>
      </c>
      <c r="C26" s="2074"/>
      <c r="D26" s="2074"/>
      <c r="E26" s="2074"/>
      <c r="F26" s="2074"/>
      <c r="G26" s="2074"/>
      <c r="H26" s="2106"/>
    </row>
    <row r="27" spans="2:8" ht="15" customHeight="1">
      <c r="B27" s="2105" t="s">
        <v>1803</v>
      </c>
      <c r="C27" s="2074"/>
      <c r="D27" s="2074"/>
      <c r="E27" s="2074"/>
      <c r="F27" s="2074"/>
      <c r="G27" s="2074"/>
      <c r="H27" s="2106"/>
    </row>
    <row r="28" spans="2:8" ht="15" customHeight="1">
      <c r="B28" s="2105" t="s">
        <v>1804</v>
      </c>
      <c r="C28" s="2074"/>
      <c r="D28" s="2074"/>
      <c r="E28" s="2074"/>
      <c r="F28" s="2074"/>
      <c r="G28" s="2074"/>
      <c r="H28" s="2106"/>
    </row>
    <row r="29" spans="2:8" ht="15" customHeight="1">
      <c r="B29" s="2105" t="s">
        <v>1805</v>
      </c>
      <c r="C29" s="2074"/>
      <c r="D29" s="2074"/>
      <c r="E29" s="2074"/>
      <c r="F29" s="2074"/>
      <c r="G29" s="2074"/>
      <c r="H29" s="2106"/>
    </row>
    <row r="30" spans="2:8" ht="15" customHeight="1">
      <c r="B30" s="2105" t="s">
        <v>1806</v>
      </c>
      <c r="C30" s="2074"/>
      <c r="D30" s="2074"/>
      <c r="E30" s="2074"/>
      <c r="F30" s="2074"/>
      <c r="G30" s="2074"/>
      <c r="H30" s="2106"/>
    </row>
    <row r="31" spans="2:8" ht="15" customHeight="1">
      <c r="B31" s="2079" t="s">
        <v>1807</v>
      </c>
      <c r="C31" s="2080"/>
      <c r="D31" s="2080"/>
      <c r="E31" s="2080"/>
      <c r="F31" s="2080"/>
      <c r="G31" s="2080"/>
      <c r="H31" s="2081"/>
    </row>
    <row r="32" spans="2:8" ht="15" customHeight="1">
      <c r="B32" s="1191"/>
    </row>
    <row r="33" spans="2:8" ht="15" customHeight="1">
      <c r="B33" s="2073" t="s">
        <v>3612</v>
      </c>
      <c r="C33" s="2074"/>
      <c r="D33" s="2074"/>
      <c r="E33" s="2074"/>
      <c r="F33" s="2074"/>
      <c r="G33" s="2074"/>
      <c r="H33" s="2074"/>
    </row>
    <row r="34" spans="2:8" ht="15" customHeight="1">
      <c r="B34" s="2073" t="s">
        <v>1808</v>
      </c>
      <c r="C34" s="2074"/>
      <c r="D34" s="2074"/>
      <c r="E34" s="2074"/>
      <c r="F34" s="2074"/>
      <c r="G34" s="2074"/>
      <c r="H34" s="2074"/>
    </row>
    <row r="35" spans="2:8" ht="15" customHeight="1">
      <c r="B35" s="1191"/>
    </row>
    <row r="36" spans="2:8" ht="27" customHeight="1">
      <c r="B36" s="2073" t="s">
        <v>3613</v>
      </c>
      <c r="C36" s="2074"/>
      <c r="D36" s="2074"/>
      <c r="E36" s="2074"/>
      <c r="F36" s="2074"/>
      <c r="G36" s="2074"/>
      <c r="H36" s="2074"/>
    </row>
    <row r="37" spans="2:8">
      <c r="B37" s="1191"/>
    </row>
    <row r="38" spans="2:8" ht="41.1" customHeight="1">
      <c r="B38" s="2073" t="s">
        <v>3614</v>
      </c>
      <c r="C38" s="2074"/>
      <c r="D38" s="2074"/>
      <c r="E38" s="2074"/>
      <c r="F38" s="2074"/>
      <c r="G38" s="2074"/>
      <c r="H38" s="2074"/>
    </row>
    <row r="39" spans="2:8" ht="15" customHeight="1">
      <c r="B39" s="1191"/>
    </row>
    <row r="40" spans="2:8" ht="15" customHeight="1">
      <c r="B40" s="2073" t="s">
        <v>3615</v>
      </c>
      <c r="C40" s="2074"/>
      <c r="D40" s="2074"/>
      <c r="E40" s="2074"/>
      <c r="F40" s="2074"/>
      <c r="G40" s="2074"/>
      <c r="H40" s="2074"/>
    </row>
    <row r="41" spans="2:8" ht="27" customHeight="1">
      <c r="B41" s="2073" t="s">
        <v>1809</v>
      </c>
      <c r="C41" s="2074"/>
      <c r="D41" s="2074"/>
      <c r="E41" s="2074"/>
      <c r="F41" s="2074"/>
      <c r="G41" s="2074"/>
      <c r="H41" s="2074"/>
    </row>
    <row r="42" spans="2:8" ht="51" customHeight="1">
      <c r="B42" s="2073" t="s">
        <v>3616</v>
      </c>
      <c r="C42" s="2074"/>
      <c r="D42" s="2074"/>
      <c r="E42" s="2074"/>
      <c r="F42" s="2074"/>
      <c r="G42" s="2074"/>
      <c r="H42" s="2074"/>
    </row>
    <row r="43" spans="2:8" ht="41.1" customHeight="1">
      <c r="B43" s="2073" t="s">
        <v>3617</v>
      </c>
      <c r="C43" s="2074"/>
      <c r="D43" s="2074"/>
      <c r="E43" s="2074"/>
      <c r="F43" s="2074"/>
      <c r="G43" s="2074"/>
      <c r="H43" s="2074"/>
    </row>
    <row r="44" spans="2:8" ht="51" customHeight="1">
      <c r="B44" s="2073" t="s">
        <v>1810</v>
      </c>
      <c r="C44" s="2074"/>
      <c r="D44" s="2074"/>
      <c r="E44" s="2074"/>
      <c r="F44" s="2074"/>
      <c r="G44" s="2074"/>
      <c r="H44" s="2074"/>
    </row>
    <row r="45" spans="2:8" ht="27" customHeight="1">
      <c r="B45" s="2073" t="s">
        <v>3618</v>
      </c>
      <c r="C45" s="2074"/>
      <c r="D45" s="2074"/>
      <c r="E45" s="2074"/>
      <c r="F45" s="2074"/>
      <c r="G45" s="2074"/>
      <c r="H45" s="2074"/>
    </row>
    <row r="46" spans="2:8">
      <c r="B46" s="1193"/>
    </row>
    <row r="47" spans="2:8">
      <c r="B47" s="1194" t="s">
        <v>1811</v>
      </c>
    </row>
    <row r="48" spans="2:8">
      <c r="B48" s="2076" t="s">
        <v>1812</v>
      </c>
      <c r="C48" s="2077"/>
      <c r="D48" s="2077"/>
      <c r="E48" s="2077"/>
      <c r="F48" s="2077"/>
      <c r="G48" s="2077"/>
      <c r="H48" s="2078"/>
    </row>
    <row r="49" spans="2:8" ht="15" customHeight="1">
      <c r="B49" s="2105" t="s">
        <v>1813</v>
      </c>
      <c r="C49" s="2074"/>
      <c r="D49" s="2074"/>
      <c r="E49" s="2074"/>
      <c r="F49" s="2074"/>
      <c r="G49" s="2074"/>
      <c r="H49" s="2106"/>
    </row>
    <row r="50" spans="2:8" ht="15" customHeight="1">
      <c r="B50" s="2105" t="s">
        <v>1814</v>
      </c>
      <c r="C50" s="2074"/>
      <c r="D50" s="2074"/>
      <c r="E50" s="2074"/>
      <c r="F50" s="2074"/>
      <c r="G50" s="2074"/>
      <c r="H50" s="2106"/>
    </row>
    <row r="51" spans="2:8" ht="15" customHeight="1">
      <c r="B51" s="1195"/>
      <c r="H51" s="931"/>
    </row>
    <row r="52" spans="2:8" ht="15" customHeight="1">
      <c r="B52" s="2105" t="s">
        <v>1815</v>
      </c>
      <c r="C52" s="2074"/>
      <c r="D52" s="2074"/>
      <c r="E52" s="2074"/>
      <c r="F52" s="2074"/>
      <c r="G52" s="2074"/>
      <c r="H52" s="2106"/>
    </row>
    <row r="53" spans="2:8" ht="15" customHeight="1">
      <c r="B53" s="2105" t="s">
        <v>1816</v>
      </c>
      <c r="C53" s="2074"/>
      <c r="D53" s="2074"/>
      <c r="E53" s="2074"/>
      <c r="F53" s="2074"/>
      <c r="G53" s="2074"/>
      <c r="H53" s="2106"/>
    </row>
    <row r="54" spans="2:8" ht="15" customHeight="1">
      <c r="B54" s="2105" t="s">
        <v>1817</v>
      </c>
      <c r="C54" s="2074"/>
      <c r="D54" s="2074"/>
      <c r="E54" s="2074"/>
      <c r="F54" s="2074"/>
      <c r="G54" s="2074"/>
      <c r="H54" s="2106"/>
    </row>
    <row r="55" spans="2:8" ht="15" customHeight="1">
      <c r="B55" s="1195"/>
      <c r="H55" s="931"/>
    </row>
    <row r="56" spans="2:8" ht="15" customHeight="1">
      <c r="B56" s="2105" t="s">
        <v>1818</v>
      </c>
      <c r="C56" s="2074"/>
      <c r="D56" s="2074"/>
      <c r="E56" s="2074"/>
      <c r="F56" s="2074"/>
      <c r="G56" s="2074"/>
      <c r="H56" s="2106"/>
    </row>
    <row r="57" spans="2:8" ht="15" customHeight="1">
      <c r="B57" s="2105" t="s">
        <v>1819</v>
      </c>
      <c r="C57" s="2074"/>
      <c r="D57" s="2074"/>
      <c r="E57" s="2074"/>
      <c r="F57" s="2074"/>
      <c r="G57" s="2074"/>
      <c r="H57" s="2106"/>
    </row>
    <row r="58" spans="2:8" ht="15" customHeight="1">
      <c r="B58" s="2105" t="s">
        <v>1820</v>
      </c>
      <c r="C58" s="2074"/>
      <c r="D58" s="2074"/>
      <c r="E58" s="2074"/>
      <c r="F58" s="2074"/>
      <c r="G58" s="2074"/>
      <c r="H58" s="2106"/>
    </row>
    <row r="59" spans="2:8" ht="15" customHeight="1">
      <c r="B59" s="1195"/>
      <c r="H59" s="931"/>
    </row>
    <row r="60" spans="2:8" ht="15" customHeight="1">
      <c r="B60" s="2105" t="s">
        <v>1821</v>
      </c>
      <c r="C60" s="2074"/>
      <c r="D60" s="2074"/>
      <c r="E60" s="2074"/>
      <c r="F60" s="2074"/>
      <c r="G60" s="2074"/>
      <c r="H60" s="2106"/>
    </row>
    <row r="61" spans="2:8" ht="15" customHeight="1">
      <c r="B61" s="2079" t="s">
        <v>1822</v>
      </c>
      <c r="C61" s="2080"/>
      <c r="D61" s="2080"/>
      <c r="E61" s="2080"/>
      <c r="F61" s="2080"/>
      <c r="G61" s="2080"/>
      <c r="H61" s="2081"/>
    </row>
    <row r="62" spans="2:8" ht="15" customHeight="1">
      <c r="B62" s="1191"/>
    </row>
    <row r="63" spans="2:8" ht="51" customHeight="1">
      <c r="B63" s="2073" t="s">
        <v>3619</v>
      </c>
      <c r="C63" s="2074"/>
      <c r="D63" s="2074"/>
      <c r="E63" s="2074"/>
      <c r="F63" s="2074"/>
      <c r="G63" s="2074"/>
      <c r="H63" s="2074"/>
    </row>
    <row r="64" spans="2:8">
      <c r="B64" s="2073" t="s">
        <v>1823</v>
      </c>
      <c r="C64" s="2074"/>
      <c r="D64" s="2074"/>
      <c r="E64" s="2074"/>
      <c r="F64" s="2074"/>
      <c r="G64" s="2074"/>
      <c r="H64" s="2074"/>
    </row>
    <row r="65" spans="2:8">
      <c r="B65" s="1194" t="s">
        <v>1824</v>
      </c>
    </row>
    <row r="66" spans="2:8" s="209" customFormat="1">
      <c r="B66" s="2142" t="s">
        <v>3620</v>
      </c>
      <c r="C66" s="2143"/>
      <c r="D66" s="2143"/>
      <c r="E66" s="2143"/>
      <c r="F66" s="2143"/>
      <c r="G66" s="2143"/>
      <c r="H66" s="2144"/>
    </row>
    <row r="67" spans="2:8" ht="15" customHeight="1">
      <c r="B67" s="2105" t="s">
        <v>3621</v>
      </c>
      <c r="C67" s="2074"/>
      <c r="D67" s="2074"/>
      <c r="E67" s="2074"/>
      <c r="F67" s="2074"/>
      <c r="G67" s="2074"/>
      <c r="H67" s="2106"/>
    </row>
    <row r="68" spans="2:8" ht="15" customHeight="1">
      <c r="B68" s="2105" t="s">
        <v>3622</v>
      </c>
      <c r="C68" s="2074"/>
      <c r="D68" s="2074"/>
      <c r="E68" s="2074"/>
      <c r="F68" s="2074"/>
      <c r="G68" s="2074"/>
      <c r="H68" s="2106"/>
    </row>
    <row r="69" spans="2:8" ht="15" customHeight="1">
      <c r="B69" s="2105" t="s">
        <v>3623</v>
      </c>
      <c r="C69" s="2074"/>
      <c r="D69" s="2074"/>
      <c r="E69" s="2074"/>
      <c r="F69" s="2074"/>
      <c r="G69" s="2074"/>
      <c r="H69" s="2106"/>
    </row>
    <row r="70" spans="2:8" ht="15" customHeight="1">
      <c r="B70" s="2105" t="s">
        <v>3624</v>
      </c>
      <c r="C70" s="2074"/>
      <c r="D70" s="2074"/>
      <c r="E70" s="2074"/>
      <c r="F70" s="2074"/>
      <c r="G70" s="2074"/>
      <c r="H70" s="2106"/>
    </row>
    <row r="71" spans="2:8" ht="15" customHeight="1">
      <c r="B71" s="2105" t="s">
        <v>3625</v>
      </c>
      <c r="C71" s="2074"/>
      <c r="D71" s="2074"/>
      <c r="E71" s="2074"/>
      <c r="F71" s="2074"/>
      <c r="G71" s="2074"/>
      <c r="H71" s="2106"/>
    </row>
    <row r="72" spans="2:8" ht="15" customHeight="1">
      <c r="B72" s="2105" t="s">
        <v>3626</v>
      </c>
      <c r="C72" s="2074"/>
      <c r="D72" s="2074"/>
      <c r="E72" s="2074"/>
      <c r="F72" s="2074"/>
      <c r="G72" s="2074"/>
      <c r="H72" s="2106"/>
    </row>
    <row r="73" spans="2:8" ht="15" customHeight="1">
      <c r="B73" s="2105" t="s">
        <v>3627</v>
      </c>
      <c r="C73" s="2074"/>
      <c r="D73" s="2074"/>
      <c r="E73" s="2074"/>
      <c r="F73" s="2074"/>
      <c r="G73" s="2074"/>
      <c r="H73" s="2106"/>
    </row>
    <row r="74" spans="2:8" ht="15" customHeight="1">
      <c r="B74" s="2105" t="s">
        <v>3628</v>
      </c>
      <c r="C74" s="2074"/>
      <c r="D74" s="2074"/>
      <c r="E74" s="2074"/>
      <c r="F74" s="2074"/>
      <c r="G74" s="2074"/>
      <c r="H74" s="2106"/>
    </row>
    <row r="75" spans="2:8" ht="15" customHeight="1">
      <c r="B75" s="2105" t="s">
        <v>3629</v>
      </c>
      <c r="C75" s="2074"/>
      <c r="D75" s="2074"/>
      <c r="E75" s="2074"/>
      <c r="F75" s="2074"/>
      <c r="G75" s="2074"/>
      <c r="H75" s="2106"/>
    </row>
    <row r="76" spans="2:8" ht="15" customHeight="1">
      <c r="B76" s="2105" t="s">
        <v>3630</v>
      </c>
      <c r="C76" s="2074"/>
      <c r="D76" s="2074"/>
      <c r="E76" s="2074"/>
      <c r="F76" s="2074"/>
      <c r="G76" s="2074"/>
      <c r="H76" s="2106"/>
    </row>
    <row r="77" spans="2:8" ht="15" customHeight="1">
      <c r="B77" s="2105" t="s">
        <v>3631</v>
      </c>
      <c r="C77" s="2074"/>
      <c r="D77" s="2074"/>
      <c r="E77" s="2074"/>
      <c r="F77" s="2074"/>
      <c r="G77" s="2074"/>
      <c r="H77" s="2106"/>
    </row>
    <row r="78" spans="2:8" ht="15" customHeight="1">
      <c r="B78" s="2105" t="s">
        <v>3632</v>
      </c>
      <c r="C78" s="2074"/>
      <c r="D78" s="2074"/>
      <c r="E78" s="2074"/>
      <c r="F78" s="2074"/>
      <c r="G78" s="2074"/>
      <c r="H78" s="2106"/>
    </row>
    <row r="79" spans="2:8" ht="15" customHeight="1">
      <c r="B79" s="2105" t="s">
        <v>3633</v>
      </c>
      <c r="C79" s="2074"/>
      <c r="D79" s="2074"/>
      <c r="E79" s="2074"/>
      <c r="F79" s="2074"/>
      <c r="G79" s="2074"/>
      <c r="H79" s="2106"/>
    </row>
    <row r="80" spans="2:8" ht="15" customHeight="1">
      <c r="B80" s="2105" t="s">
        <v>3634</v>
      </c>
      <c r="C80" s="2074"/>
      <c r="D80" s="2074"/>
      <c r="E80" s="2074"/>
      <c r="F80" s="2074"/>
      <c r="G80" s="2074"/>
      <c r="H80" s="2106"/>
    </row>
    <row r="81" spans="2:8" ht="15" customHeight="1">
      <c r="B81" s="2105" t="s">
        <v>3635</v>
      </c>
      <c r="C81" s="2074"/>
      <c r="D81" s="2074"/>
      <c r="E81" s="2074"/>
      <c r="F81" s="2074"/>
      <c r="G81" s="2074"/>
      <c r="H81" s="2106"/>
    </row>
    <row r="82" spans="2:8" ht="15" customHeight="1">
      <c r="B82" s="2105" t="s">
        <v>3636</v>
      </c>
      <c r="C82" s="2074"/>
      <c r="D82" s="2074"/>
      <c r="E82" s="2074"/>
      <c r="F82" s="2074"/>
      <c r="G82" s="2074"/>
      <c r="H82" s="2106"/>
    </row>
    <row r="83" spans="2:8" ht="15" customHeight="1">
      <c r="B83" s="2105" t="s">
        <v>3637</v>
      </c>
      <c r="C83" s="2074"/>
      <c r="D83" s="2074"/>
      <c r="E83" s="2074"/>
      <c r="F83" s="2074"/>
      <c r="G83" s="2074"/>
      <c r="H83" s="2106"/>
    </row>
    <row r="84" spans="2:8" ht="15" customHeight="1">
      <c r="B84" s="2105" t="s">
        <v>3638</v>
      </c>
      <c r="C84" s="2074"/>
      <c r="D84" s="2074"/>
      <c r="E84" s="2074"/>
      <c r="F84" s="2074"/>
      <c r="G84" s="2074"/>
      <c r="H84" s="2106"/>
    </row>
    <row r="85" spans="2:8" ht="15" customHeight="1">
      <c r="B85" s="2105" t="s">
        <v>3639</v>
      </c>
      <c r="C85" s="2074"/>
      <c r="D85" s="2074"/>
      <c r="E85" s="2074"/>
      <c r="F85" s="2074"/>
      <c r="G85" s="2074"/>
      <c r="H85" s="2106"/>
    </row>
    <row r="86" spans="2:8" ht="15" customHeight="1">
      <c r="B86" s="2105" t="s">
        <v>3640</v>
      </c>
      <c r="C86" s="2074"/>
      <c r="D86" s="2074"/>
      <c r="E86" s="2074"/>
      <c r="F86" s="2074"/>
      <c r="G86" s="2074"/>
      <c r="H86" s="2106"/>
    </row>
    <row r="87" spans="2:8" ht="15" customHeight="1">
      <c r="B87" s="2105" t="s">
        <v>3641</v>
      </c>
      <c r="C87" s="2074"/>
      <c r="D87" s="2074"/>
      <c r="E87" s="2074"/>
      <c r="F87" s="2074"/>
      <c r="G87" s="2074"/>
      <c r="H87" s="2106"/>
    </row>
    <row r="88" spans="2:8" ht="15" customHeight="1">
      <c r="B88" s="2105" t="s">
        <v>3642</v>
      </c>
      <c r="C88" s="2074"/>
      <c r="D88" s="2074"/>
      <c r="E88" s="2074"/>
      <c r="F88" s="2074"/>
      <c r="G88" s="2074"/>
      <c r="H88" s="2106"/>
    </row>
    <row r="89" spans="2:8" ht="15" customHeight="1">
      <c r="B89" s="2079" t="s">
        <v>3643</v>
      </c>
      <c r="C89" s="2080"/>
      <c r="D89" s="2080"/>
      <c r="E89" s="2080"/>
      <c r="F89" s="2080"/>
      <c r="G89" s="2080"/>
      <c r="H89" s="2081"/>
    </row>
    <row r="90" spans="2:8">
      <c r="B90" s="1191"/>
    </row>
    <row r="91" spans="2:8" ht="27" customHeight="1">
      <c r="B91" s="2073" t="s">
        <v>3644</v>
      </c>
      <c r="C91" s="2074"/>
      <c r="D91" s="2074"/>
      <c r="E91" s="2074"/>
      <c r="F91" s="2074"/>
      <c r="G91" s="2074"/>
      <c r="H91" s="2074"/>
    </row>
    <row r="92" spans="2:8" ht="15" customHeight="1">
      <c r="B92" s="1194" t="s">
        <v>3645</v>
      </c>
      <c r="C92" s="2139" t="s">
        <v>3646</v>
      </c>
      <c r="D92" s="2140"/>
      <c r="E92" s="2140"/>
      <c r="F92" s="2140"/>
    </row>
    <row r="93" spans="2:8" ht="15.95" customHeight="1">
      <c r="B93" s="2115" t="s">
        <v>3647</v>
      </c>
      <c r="C93" s="2117"/>
      <c r="D93" s="2117"/>
      <c r="E93" s="2117"/>
      <c r="F93" s="2117"/>
      <c r="G93" s="2117"/>
      <c r="H93" s="2116"/>
    </row>
    <row r="94" spans="2:8" ht="27" customHeight="1">
      <c r="B94" s="2141" t="s">
        <v>3648</v>
      </c>
      <c r="C94" s="2119"/>
      <c r="D94" s="2119"/>
      <c r="E94" s="2119"/>
      <c r="F94" s="2119"/>
      <c r="G94" s="2119"/>
      <c r="H94" s="2119"/>
    </row>
    <row r="95" spans="2:8" ht="27" customHeight="1">
      <c r="B95" s="2141" t="s">
        <v>3649</v>
      </c>
      <c r="C95" s="2119"/>
      <c r="D95" s="2119"/>
      <c r="E95" s="2119"/>
      <c r="F95" s="2119"/>
      <c r="G95" s="2119"/>
      <c r="H95" s="2119"/>
    </row>
    <row r="96" spans="2:8">
      <c r="B96" s="1191"/>
    </row>
    <row r="97" spans="2:8" ht="68.099999999999994" customHeight="1">
      <c r="B97" s="2073" t="s">
        <v>3650</v>
      </c>
      <c r="C97" s="2074"/>
      <c r="D97" s="2074"/>
      <c r="E97" s="2074"/>
      <c r="F97" s="2074"/>
      <c r="G97" s="2074"/>
      <c r="H97" s="2074"/>
    </row>
    <row r="98" spans="2:8">
      <c r="B98" s="2085" t="s">
        <v>1825</v>
      </c>
      <c r="C98" s="2074"/>
      <c r="D98" s="2074"/>
      <c r="E98" s="2074"/>
      <c r="F98" s="2074"/>
      <c r="G98" s="2074"/>
      <c r="H98" s="2074"/>
    </row>
    <row r="99" spans="2:8" ht="27" customHeight="1">
      <c r="B99" s="2073" t="s">
        <v>3651</v>
      </c>
      <c r="C99" s="2074"/>
      <c r="D99" s="2074"/>
      <c r="E99" s="2074"/>
      <c r="F99" s="2074"/>
      <c r="G99" s="2074"/>
      <c r="H99" s="2074"/>
    </row>
    <row r="100" spans="2:8">
      <c r="B100" s="1196"/>
    </row>
    <row r="101" spans="2:8" ht="27" customHeight="1">
      <c r="B101" s="2073" t="s">
        <v>3652</v>
      </c>
      <c r="C101" s="2074"/>
      <c r="D101" s="2074"/>
      <c r="E101" s="2074"/>
      <c r="F101" s="2074"/>
      <c r="G101" s="2074"/>
      <c r="H101" s="2074"/>
    </row>
    <row r="102" spans="2:8">
      <c r="B102" s="2085" t="s">
        <v>3653</v>
      </c>
      <c r="C102" s="2074"/>
      <c r="D102" s="2074"/>
      <c r="E102" s="2074"/>
      <c r="F102" s="2074"/>
      <c r="G102" s="2074"/>
      <c r="H102" s="2074"/>
    </row>
    <row r="103" spans="2:8" ht="15.95" customHeight="1">
      <c r="B103" s="2136" t="s">
        <v>1826</v>
      </c>
      <c r="C103" s="2137"/>
      <c r="D103" s="2137"/>
      <c r="E103" s="2137"/>
      <c r="F103" s="2137"/>
      <c r="G103" s="2138"/>
      <c r="H103" s="1197" t="s">
        <v>1827</v>
      </c>
    </row>
    <row r="104" spans="2:8" ht="15.95" customHeight="1">
      <c r="B104" s="2135" t="s">
        <v>1811</v>
      </c>
      <c r="C104" s="2133" t="s">
        <v>1828</v>
      </c>
      <c r="D104" s="2133"/>
      <c r="E104" s="2133"/>
      <c r="F104" s="2133"/>
      <c r="G104" s="2133"/>
      <c r="H104" s="1198" t="s">
        <v>1829</v>
      </c>
    </row>
    <row r="105" spans="2:8" ht="15.95" customHeight="1">
      <c r="B105" s="2135"/>
      <c r="C105" s="2133" t="s">
        <v>1830</v>
      </c>
      <c r="D105" s="2133"/>
      <c r="E105" s="2133"/>
      <c r="F105" s="2133"/>
      <c r="G105" s="2133"/>
      <c r="H105" s="1199" t="s">
        <v>1145</v>
      </c>
    </row>
    <row r="106" spans="2:8" ht="15.95" customHeight="1">
      <c r="B106" s="2135"/>
      <c r="C106" s="2133" t="s">
        <v>1831</v>
      </c>
      <c r="D106" s="2133"/>
      <c r="E106" s="2133"/>
      <c r="F106" s="2133"/>
      <c r="G106" s="2133"/>
      <c r="H106" s="1199" t="s">
        <v>1145</v>
      </c>
    </row>
    <row r="107" spans="2:8" ht="15.95" customHeight="1">
      <c r="B107" s="2135" t="s">
        <v>1824</v>
      </c>
      <c r="C107" s="2133" t="s">
        <v>1832</v>
      </c>
      <c r="D107" s="2133"/>
      <c r="E107" s="2133"/>
      <c r="F107" s="2133"/>
      <c r="G107" s="2133"/>
      <c r="H107" s="1199" t="s">
        <v>1833</v>
      </c>
    </row>
    <row r="108" spans="2:8" ht="15.95" customHeight="1">
      <c r="B108" s="2135"/>
      <c r="C108" s="2133" t="s">
        <v>1834</v>
      </c>
      <c r="D108" s="2133"/>
      <c r="E108" s="2133"/>
      <c r="F108" s="2133"/>
      <c r="G108" s="2133"/>
      <c r="H108" s="1198" t="s">
        <v>1835</v>
      </c>
    </row>
    <row r="109" spans="2:8" ht="15.95" customHeight="1">
      <c r="B109" s="2135"/>
      <c r="C109" s="2133" t="s">
        <v>1836</v>
      </c>
      <c r="D109" s="2133"/>
      <c r="E109" s="2133"/>
      <c r="F109" s="2133"/>
      <c r="G109" s="2133"/>
      <c r="H109" s="1198" t="s">
        <v>1837</v>
      </c>
    </row>
    <row r="110" spans="2:8" ht="15.95" customHeight="1">
      <c r="B110" s="2135"/>
      <c r="C110" s="2133" t="s">
        <v>1838</v>
      </c>
      <c r="D110" s="2133"/>
      <c r="E110" s="2133"/>
      <c r="F110" s="2133"/>
      <c r="G110" s="2133"/>
      <c r="H110" s="1198" t="s">
        <v>1839</v>
      </c>
    </row>
    <row r="111" spans="2:8" ht="15.95" customHeight="1">
      <c r="B111" s="2135"/>
      <c r="C111" s="2133" t="s">
        <v>1840</v>
      </c>
      <c r="D111" s="2133"/>
      <c r="E111" s="2133"/>
      <c r="F111" s="2133"/>
      <c r="G111" s="2133"/>
      <c r="H111" s="1198" t="s">
        <v>3654</v>
      </c>
    </row>
    <row r="112" spans="2:8" ht="15.95" customHeight="1">
      <c r="B112" s="2135"/>
      <c r="C112" s="2133" t="s">
        <v>1841</v>
      </c>
      <c r="D112" s="2133"/>
      <c r="E112" s="2133"/>
      <c r="F112" s="2133"/>
      <c r="G112" s="2133"/>
      <c r="H112" s="1198" t="s">
        <v>3655</v>
      </c>
    </row>
    <row r="113" spans="1:9" ht="15.95" customHeight="1">
      <c r="B113" s="2135"/>
      <c r="C113" s="2133" t="s">
        <v>1842</v>
      </c>
      <c r="D113" s="2133"/>
      <c r="E113" s="2133"/>
      <c r="F113" s="2133"/>
      <c r="G113" s="2133"/>
      <c r="H113" s="1198" t="s">
        <v>3656</v>
      </c>
    </row>
    <row r="114" spans="1:9" ht="15.95" customHeight="1">
      <c r="B114" s="2135"/>
      <c r="C114" s="2133" t="s">
        <v>1843</v>
      </c>
      <c r="D114" s="2133"/>
      <c r="E114" s="2133"/>
      <c r="F114" s="2133"/>
      <c r="G114" s="2133"/>
      <c r="H114" s="1198" t="s">
        <v>3657</v>
      </c>
    </row>
    <row r="115" spans="1:9" ht="15.95" customHeight="1">
      <c r="B115" s="2135"/>
      <c r="C115" s="2133" t="s">
        <v>1844</v>
      </c>
      <c r="D115" s="2133"/>
      <c r="E115" s="2133"/>
      <c r="F115" s="2133"/>
      <c r="G115" s="2133"/>
      <c r="H115" s="1198" t="s">
        <v>1845</v>
      </c>
    </row>
    <row r="116" spans="1:9" ht="15.95" customHeight="1">
      <c r="B116" s="2135"/>
      <c r="C116" s="2133" t="s">
        <v>1846</v>
      </c>
      <c r="D116" s="2133"/>
      <c r="E116" s="2133"/>
      <c r="F116" s="2133"/>
      <c r="G116" s="2133"/>
      <c r="H116" s="1198" t="s">
        <v>1847</v>
      </c>
    </row>
    <row r="117" spans="1:9" ht="15.95" customHeight="1">
      <c r="B117" s="2135"/>
      <c r="C117" s="2133" t="s">
        <v>1848</v>
      </c>
      <c r="D117" s="2133"/>
      <c r="E117" s="2133"/>
      <c r="F117" s="2133"/>
      <c r="G117" s="2133"/>
      <c r="H117" s="1198" t="s">
        <v>1849</v>
      </c>
    </row>
    <row r="118" spans="1:9" ht="15.95" customHeight="1">
      <c r="B118" s="2135"/>
      <c r="C118" s="2133" t="s">
        <v>1850</v>
      </c>
      <c r="D118" s="2133"/>
      <c r="E118" s="2133"/>
      <c r="F118" s="2133"/>
      <c r="G118" s="2133"/>
      <c r="H118" s="1198" t="s">
        <v>1851</v>
      </c>
    </row>
    <row r="119" spans="1:9" ht="15.95" customHeight="1">
      <c r="B119" s="2135"/>
      <c r="C119" s="2133" t="s">
        <v>1852</v>
      </c>
      <c r="D119" s="2133"/>
      <c r="E119" s="2133"/>
      <c r="F119" s="2133"/>
      <c r="G119" s="2133"/>
      <c r="H119" s="1198" t="s">
        <v>3658</v>
      </c>
    </row>
    <row r="121" spans="1:9" ht="15" customHeight="1">
      <c r="B121" s="2073" t="s">
        <v>3659</v>
      </c>
      <c r="C121" s="2074"/>
      <c r="D121" s="2074"/>
      <c r="E121" s="2074"/>
      <c r="F121" s="2074"/>
      <c r="G121" s="2074"/>
      <c r="H121" s="2074"/>
    </row>
    <row r="122" spans="1:9" ht="15" customHeight="1">
      <c r="B122" s="1191"/>
    </row>
    <row r="123" spans="1:9" ht="15" customHeight="1">
      <c r="A123" s="1200"/>
      <c r="B123" s="2134" t="s">
        <v>3660</v>
      </c>
      <c r="C123" s="2134"/>
      <c r="D123" s="2134"/>
      <c r="E123" s="2134"/>
      <c r="F123" s="2134"/>
      <c r="G123" s="2134"/>
      <c r="H123" s="2134"/>
      <c r="I123" s="1201"/>
    </row>
    <row r="124" spans="1:9" ht="90" customHeight="1">
      <c r="A124" s="1202"/>
      <c r="B124" s="2127" t="s">
        <v>3661</v>
      </c>
      <c r="C124" s="2127"/>
      <c r="D124" s="2127"/>
      <c r="E124" s="2127"/>
      <c r="F124" s="2127"/>
      <c r="G124" s="2127"/>
      <c r="H124" s="2127"/>
      <c r="I124" s="1203"/>
    </row>
    <row r="125" spans="1:9" ht="27" customHeight="1">
      <c r="A125" s="1202"/>
      <c r="B125" s="2127" t="s">
        <v>3662</v>
      </c>
      <c r="C125" s="2127"/>
      <c r="D125" s="2127"/>
      <c r="E125" s="2127"/>
      <c r="F125" s="2127"/>
      <c r="G125" s="2127"/>
      <c r="H125" s="2127"/>
      <c r="I125" s="1203"/>
    </row>
    <row r="126" spans="1:9" ht="15" customHeight="1">
      <c r="A126" s="1202"/>
      <c r="B126" s="2127"/>
      <c r="C126" s="2127"/>
      <c r="D126" s="2127"/>
      <c r="E126" s="2127"/>
      <c r="F126" s="2127"/>
      <c r="G126" s="2127"/>
      <c r="H126" s="2127"/>
      <c r="I126" s="1203"/>
    </row>
    <row r="127" spans="1:9" ht="41.1" customHeight="1">
      <c r="A127" s="1202"/>
      <c r="B127" s="2127" t="s">
        <v>3663</v>
      </c>
      <c r="C127" s="2127"/>
      <c r="D127" s="2127"/>
      <c r="E127" s="2127"/>
      <c r="F127" s="2127"/>
      <c r="G127" s="2127"/>
      <c r="H127" s="2127"/>
      <c r="I127" s="1203"/>
    </row>
    <row r="128" spans="1:9" ht="15" customHeight="1" thickBot="1">
      <c r="A128" s="1202"/>
      <c r="B128" s="2128"/>
      <c r="C128" s="2128"/>
      <c r="D128" s="2128"/>
      <c r="E128" s="2128"/>
      <c r="F128" s="2128"/>
      <c r="G128" s="2128"/>
      <c r="H128" s="2128"/>
      <c r="I128" s="1203"/>
    </row>
    <row r="129" spans="1:9" ht="19.5" thickBot="1">
      <c r="A129" s="1202"/>
      <c r="B129" s="2121"/>
      <c r="C129" s="2121" t="s">
        <v>1826</v>
      </c>
      <c r="D129" s="2089" t="s">
        <v>1854</v>
      </c>
      <c r="E129" s="2130"/>
      <c r="F129" s="2090"/>
      <c r="G129" s="2131" t="s">
        <v>1855</v>
      </c>
      <c r="H129" s="2132"/>
      <c r="I129" s="1203"/>
    </row>
    <row r="130" spans="1:9">
      <c r="A130" s="1202"/>
      <c r="B130" s="2129"/>
      <c r="C130" s="2129"/>
      <c r="D130" s="2121" t="s">
        <v>1856</v>
      </c>
      <c r="E130" s="2121" t="s">
        <v>1857</v>
      </c>
      <c r="F130" s="1204" t="s">
        <v>1858</v>
      </c>
      <c r="G130" s="2123" t="s">
        <v>1856</v>
      </c>
      <c r="H130" s="1205" t="s">
        <v>1858</v>
      </c>
      <c r="I130" s="1203"/>
    </row>
    <row r="131" spans="1:9" ht="19.5" thickBot="1">
      <c r="A131" s="1202"/>
      <c r="B131" s="2122"/>
      <c r="C131" s="2122"/>
      <c r="D131" s="2122"/>
      <c r="E131" s="2122"/>
      <c r="F131" s="1206" t="s">
        <v>1859</v>
      </c>
      <c r="G131" s="2124"/>
      <c r="H131" s="1207" t="s">
        <v>1859</v>
      </c>
      <c r="I131" s="1203"/>
    </row>
    <row r="132" spans="1:9" ht="19.5" thickBot="1">
      <c r="A132" s="1202"/>
      <c r="B132" s="1208" t="s">
        <v>1860</v>
      </c>
      <c r="C132" s="1206" t="s">
        <v>1829</v>
      </c>
      <c r="D132" s="1206">
        <v>1</v>
      </c>
      <c r="E132" s="1206">
        <v>40</v>
      </c>
      <c r="F132" s="1206">
        <v>40</v>
      </c>
      <c r="G132" s="1207">
        <v>1</v>
      </c>
      <c r="H132" s="1207">
        <v>36</v>
      </c>
      <c r="I132" s="1203"/>
    </row>
    <row r="133" spans="1:9" ht="19.5" thickBot="1">
      <c r="A133" s="1202"/>
      <c r="B133" s="1208" t="s">
        <v>1861</v>
      </c>
      <c r="C133" s="1206" t="s">
        <v>1221</v>
      </c>
      <c r="D133" s="1206">
        <v>1</v>
      </c>
      <c r="E133" s="1206">
        <v>6</v>
      </c>
      <c r="F133" s="1206">
        <v>6</v>
      </c>
      <c r="G133" s="1207">
        <v>2</v>
      </c>
      <c r="H133" s="1207">
        <v>10</v>
      </c>
      <c r="I133" s="1203"/>
    </row>
    <row r="134" spans="1:9" ht="15" customHeight="1">
      <c r="A134" s="1202"/>
      <c r="B134" s="2125"/>
      <c r="C134" s="2125"/>
      <c r="D134" s="2125"/>
      <c r="E134" s="2125"/>
      <c r="F134" s="2125"/>
      <c r="G134" s="2125"/>
      <c r="H134" s="2125"/>
      <c r="I134" s="1203"/>
    </row>
    <row r="135" spans="1:9" ht="78" customHeight="1">
      <c r="A135" s="1209"/>
      <c r="B135" s="2126" t="s">
        <v>3664</v>
      </c>
      <c r="C135" s="2126"/>
      <c r="D135" s="2126"/>
      <c r="E135" s="2126"/>
      <c r="F135" s="2126"/>
      <c r="G135" s="2126"/>
      <c r="H135" s="2126"/>
      <c r="I135" s="1210"/>
    </row>
    <row r="136" spans="1:9" ht="15" customHeight="1">
      <c r="B136" s="1196"/>
    </row>
    <row r="137" spans="1:9" ht="15" customHeight="1">
      <c r="B137" s="2120" t="s">
        <v>3665</v>
      </c>
      <c r="C137" s="2074"/>
      <c r="D137" s="2074"/>
      <c r="E137" s="2074"/>
      <c r="F137" s="2074"/>
      <c r="G137" s="2074"/>
      <c r="H137" s="2074"/>
    </row>
    <row r="138" spans="1:9" ht="15" customHeight="1">
      <c r="B138" s="2120" t="s">
        <v>3666</v>
      </c>
      <c r="C138" s="2074"/>
      <c r="D138" s="2074"/>
      <c r="E138" s="2074"/>
      <c r="F138" s="2074"/>
      <c r="G138" s="2074"/>
      <c r="H138" s="2074"/>
    </row>
    <row r="139" spans="1:9" ht="41.1" customHeight="1">
      <c r="B139" s="2118" t="s">
        <v>3667</v>
      </c>
      <c r="C139" s="2119"/>
      <c r="D139" s="2119"/>
      <c r="E139" s="2119"/>
      <c r="F139" s="2119"/>
      <c r="G139" s="2119"/>
      <c r="H139" s="2119"/>
    </row>
    <row r="140" spans="1:9" ht="41.1" customHeight="1">
      <c r="B140" s="2120" t="s">
        <v>3668</v>
      </c>
      <c r="C140" s="2074"/>
      <c r="D140" s="2074"/>
      <c r="E140" s="2074"/>
      <c r="F140" s="2074"/>
      <c r="G140" s="2074"/>
      <c r="H140" s="2074"/>
    </row>
    <row r="141" spans="1:9" ht="27" customHeight="1">
      <c r="B141" s="2120" t="s">
        <v>3669</v>
      </c>
      <c r="C141" s="2074"/>
      <c r="D141" s="2074"/>
      <c r="E141" s="2074"/>
      <c r="F141" s="2074"/>
      <c r="G141" s="2074"/>
      <c r="H141" s="2074"/>
    </row>
    <row r="142" spans="1:9" ht="41.1" customHeight="1">
      <c r="B142" s="2120" t="s">
        <v>3670</v>
      </c>
      <c r="C142" s="2074"/>
      <c r="D142" s="2074"/>
      <c r="E142" s="2074"/>
      <c r="F142" s="2074"/>
      <c r="G142" s="2074"/>
      <c r="H142" s="2074"/>
    </row>
    <row r="143" spans="1:9" ht="27" customHeight="1">
      <c r="B143" s="2120" t="s">
        <v>3671</v>
      </c>
      <c r="C143" s="2074"/>
      <c r="D143" s="2074"/>
      <c r="E143" s="2074"/>
      <c r="F143" s="2074"/>
      <c r="G143" s="2074"/>
      <c r="H143" s="2074"/>
    </row>
    <row r="144" spans="1:9" ht="41.1" customHeight="1">
      <c r="B144" s="2120" t="s">
        <v>3672</v>
      </c>
      <c r="C144" s="2074"/>
      <c r="D144" s="2074"/>
      <c r="E144" s="2074"/>
      <c r="F144" s="2074"/>
      <c r="G144" s="2074"/>
      <c r="H144" s="2074"/>
    </row>
    <row r="145" spans="2:8" ht="41.1" customHeight="1">
      <c r="B145" s="2073" t="s">
        <v>1862</v>
      </c>
      <c r="C145" s="2074"/>
      <c r="D145" s="2074"/>
      <c r="E145" s="2074"/>
      <c r="F145" s="2074"/>
      <c r="G145" s="2074"/>
      <c r="H145" s="2074"/>
    </row>
    <row r="146" spans="2:8" ht="41.1" customHeight="1">
      <c r="B146" s="2073" t="s">
        <v>3673</v>
      </c>
      <c r="C146" s="2074"/>
      <c r="D146" s="2074"/>
      <c r="E146" s="2074"/>
      <c r="F146" s="2074"/>
      <c r="G146" s="2074"/>
      <c r="H146" s="2074"/>
    </row>
    <row r="147" spans="2:8" ht="15" customHeight="1">
      <c r="B147" s="1211"/>
    </row>
    <row r="148" spans="2:8" ht="41.1" customHeight="1">
      <c r="B148" s="2073" t="s">
        <v>3674</v>
      </c>
      <c r="C148" s="2074"/>
      <c r="D148" s="2074"/>
      <c r="E148" s="2074"/>
      <c r="F148" s="2074"/>
      <c r="G148" s="2074"/>
      <c r="H148" s="2074"/>
    </row>
    <row r="149" spans="2:8">
      <c r="B149" s="2073" t="s">
        <v>3675</v>
      </c>
      <c r="C149" s="2074"/>
      <c r="D149" s="2074"/>
      <c r="E149" s="2074"/>
      <c r="F149" s="2074"/>
      <c r="G149" s="2074"/>
      <c r="H149" s="2074"/>
    </row>
    <row r="150" spans="2:8" ht="27" customHeight="1">
      <c r="B150" s="2073" t="s">
        <v>3676</v>
      </c>
      <c r="C150" s="2074"/>
      <c r="D150" s="2074"/>
      <c r="E150" s="2074"/>
      <c r="F150" s="2074"/>
      <c r="G150" s="2074"/>
      <c r="H150" s="2074"/>
    </row>
    <row r="151" spans="2:8" ht="51" customHeight="1">
      <c r="B151" s="2073" t="s">
        <v>1863</v>
      </c>
      <c r="C151" s="2074"/>
      <c r="D151" s="2074"/>
      <c r="E151" s="2074"/>
      <c r="F151" s="2074"/>
      <c r="G151" s="2074"/>
      <c r="H151" s="2074"/>
    </row>
    <row r="152" spans="2:8">
      <c r="B152" s="1191"/>
    </row>
    <row r="153" spans="2:8">
      <c r="B153" s="2073" t="s">
        <v>3677</v>
      </c>
      <c r="C153" s="2074"/>
      <c r="D153" s="2074"/>
      <c r="E153" s="2074"/>
      <c r="F153" s="2074"/>
      <c r="G153" s="2074"/>
      <c r="H153" s="2074"/>
    </row>
    <row r="154" spans="2:8" ht="15" customHeight="1">
      <c r="B154" s="2073" t="s">
        <v>3678</v>
      </c>
      <c r="C154" s="2074"/>
      <c r="D154" s="2074"/>
      <c r="E154" s="2074"/>
      <c r="F154" s="2074"/>
      <c r="G154" s="2074"/>
      <c r="H154" s="2074"/>
    </row>
    <row r="155" spans="2:8" ht="27" customHeight="1">
      <c r="B155" s="2073" t="s">
        <v>3679</v>
      </c>
      <c r="C155" s="2074"/>
      <c r="D155" s="2074"/>
      <c r="E155" s="2074"/>
      <c r="F155" s="2074"/>
      <c r="G155" s="2074"/>
      <c r="H155" s="2074"/>
    </row>
    <row r="156" spans="2:8" ht="51" customHeight="1">
      <c r="B156" s="2073" t="s">
        <v>1864</v>
      </c>
      <c r="C156" s="2074"/>
      <c r="D156" s="2074"/>
      <c r="E156" s="2074"/>
      <c r="F156" s="2074"/>
      <c r="G156" s="2074"/>
      <c r="H156" s="2074"/>
    </row>
    <row r="157" spans="2:8" ht="15" customHeight="1">
      <c r="B157" s="2073" t="s">
        <v>1865</v>
      </c>
      <c r="C157" s="2074"/>
      <c r="D157" s="2074"/>
      <c r="E157" s="2074"/>
      <c r="F157" s="2074"/>
      <c r="G157" s="2074"/>
      <c r="H157" s="2074"/>
    </row>
    <row r="158" spans="2:8" ht="15" customHeight="1">
      <c r="B158" s="2073" t="s">
        <v>1866</v>
      </c>
      <c r="C158" s="2074"/>
      <c r="D158" s="2074"/>
      <c r="E158" s="2074"/>
      <c r="F158" s="2074"/>
      <c r="G158" s="2074"/>
      <c r="H158" s="2074"/>
    </row>
    <row r="159" spans="2:8" ht="15" customHeight="1">
      <c r="B159" s="1191"/>
    </row>
    <row r="160" spans="2:8" ht="15" customHeight="1">
      <c r="B160" s="2073" t="s">
        <v>3680</v>
      </c>
      <c r="C160" s="2074"/>
      <c r="D160" s="2074"/>
      <c r="E160" s="2074"/>
      <c r="F160" s="2074"/>
      <c r="G160" s="2074"/>
      <c r="H160" s="2074"/>
    </row>
    <row r="161" spans="2:8" ht="41.1" customHeight="1">
      <c r="B161" s="2073" t="s">
        <v>3681</v>
      </c>
      <c r="C161" s="2074"/>
      <c r="D161" s="2074"/>
      <c r="E161" s="2074"/>
      <c r="F161" s="2074"/>
      <c r="G161" s="2074"/>
      <c r="H161" s="2074"/>
    </row>
    <row r="162" spans="2:8" ht="15" customHeight="1">
      <c r="B162" s="2073" t="s">
        <v>1867</v>
      </c>
      <c r="C162" s="2074"/>
      <c r="D162" s="2074"/>
      <c r="E162" s="2074"/>
      <c r="F162" s="2074"/>
      <c r="G162" s="2074"/>
      <c r="H162" s="2074"/>
    </row>
    <row r="163" spans="2:8" ht="15" customHeight="1">
      <c r="B163" s="2073" t="s">
        <v>1868</v>
      </c>
      <c r="C163" s="2074"/>
      <c r="D163" s="2074"/>
      <c r="E163" s="2074"/>
      <c r="F163" s="2074"/>
      <c r="G163" s="2074"/>
      <c r="H163" s="2074"/>
    </row>
    <row r="164" spans="2:8" ht="15" customHeight="1">
      <c r="B164" s="1191"/>
    </row>
    <row r="165" spans="2:8" ht="15" customHeight="1">
      <c r="B165" s="2073" t="s">
        <v>3682</v>
      </c>
      <c r="C165" s="2074"/>
      <c r="D165" s="2074"/>
      <c r="E165" s="2074"/>
      <c r="F165" s="2074"/>
      <c r="G165" s="2074"/>
      <c r="H165" s="2074"/>
    </row>
    <row r="166" spans="2:8" ht="15" customHeight="1">
      <c r="B166" s="2073" t="s">
        <v>3683</v>
      </c>
      <c r="C166" s="2074"/>
      <c r="D166" s="2074"/>
      <c r="E166" s="2074"/>
      <c r="F166" s="2074"/>
      <c r="G166" s="2074"/>
      <c r="H166" s="2074"/>
    </row>
    <row r="167" spans="2:8" ht="27" customHeight="1">
      <c r="B167" s="2073" t="s">
        <v>3684</v>
      </c>
      <c r="C167" s="2074"/>
      <c r="D167" s="2074"/>
      <c r="E167" s="2074"/>
      <c r="F167" s="2074"/>
      <c r="G167" s="2074"/>
      <c r="H167" s="2074"/>
    </row>
    <row r="168" spans="2:8" ht="51" customHeight="1">
      <c r="B168" s="2073" t="s">
        <v>1869</v>
      </c>
      <c r="C168" s="2074"/>
      <c r="D168" s="2074"/>
      <c r="E168" s="2074"/>
      <c r="F168" s="2074"/>
      <c r="G168" s="2074"/>
      <c r="H168" s="2074"/>
    </row>
    <row r="169" spans="2:8" ht="15" customHeight="1">
      <c r="B169" s="2073" t="s">
        <v>1866</v>
      </c>
      <c r="C169" s="2074"/>
      <c r="D169" s="2074"/>
      <c r="E169" s="2074"/>
      <c r="F169" s="2074"/>
      <c r="G169" s="2074"/>
      <c r="H169" s="2074"/>
    </row>
    <row r="170" spans="2:8" ht="27" customHeight="1">
      <c r="B170" s="2073" t="s">
        <v>1870</v>
      </c>
      <c r="C170" s="2074"/>
      <c r="D170" s="2074"/>
      <c r="E170" s="2074"/>
      <c r="F170" s="2074"/>
      <c r="G170" s="2074"/>
      <c r="H170" s="2074"/>
    </row>
    <row r="171" spans="2:8" ht="15" customHeight="1">
      <c r="B171" s="1191"/>
    </row>
    <row r="172" spans="2:8" ht="15" customHeight="1">
      <c r="B172" s="2073" t="s">
        <v>3685</v>
      </c>
      <c r="C172" s="2074"/>
      <c r="D172" s="2074"/>
      <c r="E172" s="2074"/>
      <c r="F172" s="2074"/>
      <c r="G172" s="2074"/>
      <c r="H172" s="2074"/>
    </row>
    <row r="173" spans="2:8" ht="41.1" customHeight="1">
      <c r="B173" s="2073" t="s">
        <v>3686</v>
      </c>
      <c r="C173" s="2074"/>
      <c r="D173" s="2074"/>
      <c r="E173" s="2074"/>
      <c r="F173" s="2074"/>
      <c r="G173" s="2074"/>
      <c r="H173" s="2074"/>
    </row>
    <row r="174" spans="2:8" ht="15" customHeight="1">
      <c r="B174" s="2073" t="s">
        <v>3687</v>
      </c>
      <c r="C174" s="2074"/>
      <c r="D174" s="2074"/>
      <c r="E174" s="2074"/>
      <c r="F174" s="2074"/>
      <c r="G174" s="2074"/>
      <c r="H174" s="2074"/>
    </row>
    <row r="175" spans="2:8" ht="15" customHeight="1">
      <c r="B175" s="2073" t="s">
        <v>1868</v>
      </c>
      <c r="C175" s="2074"/>
      <c r="D175" s="2074"/>
      <c r="E175" s="2074"/>
      <c r="F175" s="2074"/>
      <c r="G175" s="2074"/>
      <c r="H175" s="2074"/>
    </row>
    <row r="176" spans="2:8" ht="27" customHeight="1">
      <c r="B176" s="2096" t="s">
        <v>3688</v>
      </c>
      <c r="C176" s="1762"/>
      <c r="D176" s="1762"/>
      <c r="E176" s="1762"/>
      <c r="F176" s="1762"/>
      <c r="G176" s="1762"/>
      <c r="H176" s="1762"/>
    </row>
    <row r="177" spans="2:8" ht="15" customHeight="1">
      <c r="B177" s="1191"/>
    </row>
    <row r="178" spans="2:8" ht="27" customHeight="1">
      <c r="B178" s="2073" t="s">
        <v>3689</v>
      </c>
      <c r="C178" s="2074"/>
      <c r="D178" s="2074"/>
      <c r="E178" s="2074"/>
      <c r="F178" s="2074"/>
      <c r="G178" s="2074"/>
      <c r="H178" s="2074"/>
    </row>
    <row r="179" spans="2:8" ht="18.75" customHeight="1">
      <c r="B179" s="2115" t="s">
        <v>1871</v>
      </c>
      <c r="C179" s="2117"/>
      <c r="D179" s="2116"/>
    </row>
    <row r="180" spans="2:8">
      <c r="B180" s="2076" t="s">
        <v>1872</v>
      </c>
      <c r="C180" s="2077"/>
      <c r="D180" s="2077"/>
      <c r="E180" s="2077"/>
      <c r="F180" s="2077"/>
      <c r="G180" s="2077"/>
      <c r="H180" s="2078"/>
    </row>
    <row r="181" spans="2:8">
      <c r="B181" s="2105" t="s">
        <v>1873</v>
      </c>
      <c r="C181" s="2074"/>
      <c r="D181" s="2074"/>
      <c r="E181" s="2074"/>
      <c r="F181" s="2074"/>
      <c r="G181" s="2074"/>
      <c r="H181" s="2106"/>
    </row>
    <row r="182" spans="2:8">
      <c r="B182" s="2105" t="s">
        <v>3690</v>
      </c>
      <c r="C182" s="2074"/>
      <c r="D182" s="2074"/>
      <c r="E182" s="2074"/>
      <c r="F182" s="2074"/>
      <c r="G182" s="2074"/>
      <c r="H182" s="2106"/>
    </row>
    <row r="183" spans="2:8">
      <c r="B183" s="2105" t="s">
        <v>3691</v>
      </c>
      <c r="C183" s="2074"/>
      <c r="D183" s="2074"/>
      <c r="E183" s="2074"/>
      <c r="F183" s="2074"/>
      <c r="G183" s="2074"/>
      <c r="H183" s="2106"/>
    </row>
    <row r="184" spans="2:8">
      <c r="B184" s="2105" t="s">
        <v>3692</v>
      </c>
      <c r="C184" s="2074"/>
      <c r="D184" s="2074"/>
      <c r="E184" s="2074"/>
      <c r="F184" s="2074"/>
      <c r="G184" s="2074"/>
      <c r="H184" s="2106"/>
    </row>
    <row r="185" spans="2:8">
      <c r="B185" s="2079" t="s">
        <v>1874</v>
      </c>
      <c r="C185" s="2080"/>
      <c r="D185" s="2080"/>
      <c r="E185" s="2080"/>
      <c r="F185" s="2080"/>
      <c r="G185" s="2080"/>
      <c r="H185" s="2081"/>
    </row>
    <row r="186" spans="2:8" ht="27" customHeight="1">
      <c r="B186" s="2100" t="s">
        <v>3693</v>
      </c>
      <c r="C186" s="2100"/>
      <c r="D186" s="2100"/>
      <c r="E186" s="2100"/>
      <c r="F186" s="2100"/>
      <c r="G186" s="2100"/>
      <c r="H186" s="2100"/>
    </row>
    <row r="187" spans="2:8" ht="15" customHeight="1">
      <c r="B187" s="2096" t="s">
        <v>3694</v>
      </c>
      <c r="C187" s="2096"/>
      <c r="D187" s="2096"/>
      <c r="E187" s="2096"/>
      <c r="F187" s="2096"/>
      <c r="G187" s="2096"/>
      <c r="H187" s="2096"/>
    </row>
    <row r="188" spans="2:8" ht="15" customHeight="1">
      <c r="B188" s="1191"/>
    </row>
    <row r="189" spans="2:8" ht="27" customHeight="1">
      <c r="B189" s="2073" t="s">
        <v>3695</v>
      </c>
      <c r="C189" s="2074"/>
      <c r="D189" s="2074"/>
      <c r="E189" s="2074"/>
      <c r="F189" s="2074"/>
      <c r="G189" s="2074"/>
      <c r="H189" s="2074"/>
    </row>
    <row r="190" spans="2:8" ht="18.75" customHeight="1">
      <c r="B190" s="2107" t="s">
        <v>1875</v>
      </c>
      <c r="C190" s="2108"/>
      <c r="D190" s="2108"/>
      <c r="E190" s="2109"/>
    </row>
    <row r="191" spans="2:8">
      <c r="B191" s="2076" t="s">
        <v>1872</v>
      </c>
      <c r="C191" s="2077"/>
      <c r="D191" s="2077"/>
      <c r="E191" s="2077"/>
      <c r="F191" s="2077"/>
      <c r="G191" s="2077"/>
      <c r="H191" s="2078"/>
    </row>
    <row r="192" spans="2:8">
      <c r="B192" s="2105" t="s">
        <v>1876</v>
      </c>
      <c r="C192" s="2074"/>
      <c r="D192" s="2074"/>
      <c r="E192" s="2074"/>
      <c r="F192" s="2074"/>
      <c r="G192" s="2074"/>
      <c r="H192" s="2106"/>
    </row>
    <row r="193" spans="2:8">
      <c r="B193" s="2079" t="s">
        <v>1877</v>
      </c>
      <c r="C193" s="2080"/>
      <c r="D193" s="2080"/>
      <c r="E193" s="2080"/>
      <c r="F193" s="2080"/>
      <c r="G193" s="2080"/>
      <c r="H193" s="2081"/>
    </row>
    <row r="194" spans="2:8">
      <c r="B194" s="1191"/>
    </row>
    <row r="195" spans="2:8">
      <c r="B195" s="2073" t="s">
        <v>3696</v>
      </c>
      <c r="C195" s="2074"/>
      <c r="D195" s="2074"/>
      <c r="E195" s="2074"/>
      <c r="F195" s="2074"/>
      <c r="G195" s="2074"/>
      <c r="H195" s="2074"/>
    </row>
    <row r="196" spans="2:8" ht="18.75" customHeight="1">
      <c r="B196" s="2107" t="s">
        <v>1878</v>
      </c>
      <c r="C196" s="2109"/>
    </row>
    <row r="197" spans="2:8">
      <c r="B197" s="2076" t="s">
        <v>1872</v>
      </c>
      <c r="C197" s="2077"/>
      <c r="D197" s="2077"/>
      <c r="E197" s="2077"/>
      <c r="F197" s="2077"/>
      <c r="G197" s="2077"/>
      <c r="H197" s="2078"/>
    </row>
    <row r="198" spans="2:8">
      <c r="B198" s="2105" t="s">
        <v>1879</v>
      </c>
      <c r="C198" s="2074"/>
      <c r="D198" s="2074"/>
      <c r="E198" s="2074"/>
      <c r="F198" s="2074"/>
      <c r="G198" s="2074"/>
      <c r="H198" s="2106"/>
    </row>
    <row r="199" spans="2:8">
      <c r="B199" s="2105" t="s">
        <v>1880</v>
      </c>
      <c r="C199" s="2074"/>
      <c r="D199" s="2074"/>
      <c r="E199" s="2074"/>
      <c r="F199" s="2074"/>
      <c r="G199" s="2074"/>
      <c r="H199" s="2106"/>
    </row>
    <row r="200" spans="2:8">
      <c r="B200" s="2079" t="s">
        <v>3697</v>
      </c>
      <c r="C200" s="2080"/>
      <c r="D200" s="2080"/>
      <c r="E200" s="2080"/>
      <c r="F200" s="2080"/>
      <c r="G200" s="2080"/>
      <c r="H200" s="2081"/>
    </row>
    <row r="201" spans="2:8" ht="15" customHeight="1">
      <c r="B201" s="1191"/>
    </row>
    <row r="202" spans="2:8">
      <c r="B202" s="2073" t="s">
        <v>3698</v>
      </c>
      <c r="C202" s="2074"/>
      <c r="D202" s="2074"/>
      <c r="E202" s="2074"/>
      <c r="F202" s="2074"/>
      <c r="G202" s="2074"/>
      <c r="H202" s="2074"/>
    </row>
    <row r="203" spans="2:8" ht="18.75" customHeight="1">
      <c r="B203" s="2115" t="s">
        <v>1881</v>
      </c>
      <c r="C203" s="2116"/>
    </row>
    <row r="204" spans="2:8">
      <c r="B204" s="2076" t="s">
        <v>1872</v>
      </c>
      <c r="C204" s="2077"/>
      <c r="D204" s="2077"/>
      <c r="E204" s="2077"/>
      <c r="F204" s="2077"/>
      <c r="G204" s="2077"/>
      <c r="H204" s="2078"/>
    </row>
    <row r="205" spans="2:8">
      <c r="B205" s="2079" t="s">
        <v>1882</v>
      </c>
      <c r="C205" s="2080"/>
      <c r="D205" s="2080"/>
      <c r="E205" s="2080"/>
      <c r="F205" s="2080"/>
      <c r="G205" s="2080"/>
      <c r="H205" s="2081"/>
    </row>
    <row r="206" spans="2:8" ht="27" customHeight="1">
      <c r="B206" s="2100" t="s">
        <v>3699</v>
      </c>
      <c r="C206" s="2100"/>
      <c r="D206" s="2100"/>
      <c r="E206" s="2100"/>
      <c r="F206" s="2100"/>
      <c r="G206" s="2100"/>
      <c r="H206" s="2100"/>
    </row>
    <row r="207" spans="2:8" ht="27" customHeight="1">
      <c r="B207" s="2096" t="s">
        <v>3700</v>
      </c>
      <c r="C207" s="2096"/>
      <c r="D207" s="2096"/>
      <c r="E207" s="2096"/>
      <c r="F207" s="2096"/>
      <c r="G207" s="2096"/>
      <c r="H207" s="2096"/>
    </row>
    <row r="208" spans="2:8" ht="27" customHeight="1">
      <c r="B208" s="2096" t="s">
        <v>3701</v>
      </c>
      <c r="C208" s="2096"/>
      <c r="D208" s="2096"/>
      <c r="E208" s="2096"/>
      <c r="F208" s="2096"/>
      <c r="G208" s="2096"/>
      <c r="H208" s="2096"/>
    </row>
    <row r="209" spans="2:8">
      <c r="B209" s="1191"/>
    </row>
    <row r="210" spans="2:8" ht="41.1" customHeight="1">
      <c r="B210" s="2073" t="s">
        <v>3702</v>
      </c>
      <c r="C210" s="2074"/>
      <c r="D210" s="2074"/>
      <c r="E210" s="2074"/>
      <c r="F210" s="2074"/>
      <c r="G210" s="2074"/>
      <c r="H210" s="2074"/>
    </row>
    <row r="211" spans="2:8">
      <c r="B211" s="2073" t="s">
        <v>1883</v>
      </c>
      <c r="C211" s="2074"/>
      <c r="D211" s="2074"/>
      <c r="E211" s="2074"/>
      <c r="F211" s="2074"/>
      <c r="G211" s="2074"/>
      <c r="H211" s="2074"/>
    </row>
    <row r="212" spans="2:8">
      <c r="B212" s="2073" t="s">
        <v>1884</v>
      </c>
      <c r="C212" s="2074"/>
      <c r="D212" s="2074"/>
      <c r="E212" s="2074"/>
      <c r="F212" s="2074"/>
      <c r="G212" s="2074"/>
      <c r="H212" s="2074"/>
    </row>
    <row r="213" spans="2:8">
      <c r="B213" s="2073" t="s">
        <v>1885</v>
      </c>
      <c r="C213" s="2074"/>
      <c r="D213" s="2074"/>
      <c r="E213" s="2074"/>
      <c r="F213" s="2074"/>
      <c r="G213" s="2074"/>
      <c r="H213" s="2074"/>
    </row>
    <row r="214" spans="2:8">
      <c r="B214" s="2073" t="s">
        <v>1886</v>
      </c>
      <c r="C214" s="2074"/>
      <c r="D214" s="2074"/>
      <c r="E214" s="2074"/>
      <c r="F214" s="2074"/>
      <c r="G214" s="2074"/>
      <c r="H214" s="2074"/>
    </row>
    <row r="215" spans="2:8">
      <c r="B215" s="2073" t="s">
        <v>1887</v>
      </c>
      <c r="C215" s="2074"/>
      <c r="D215" s="2074"/>
      <c r="E215" s="2074"/>
      <c r="F215" s="2074"/>
      <c r="G215" s="2074"/>
      <c r="H215" s="2074"/>
    </row>
    <row r="216" spans="2:8">
      <c r="B216" s="2073" t="s">
        <v>1888</v>
      </c>
      <c r="C216" s="2074"/>
      <c r="D216" s="2074"/>
      <c r="E216" s="2074"/>
      <c r="F216" s="2074"/>
      <c r="G216" s="2074"/>
      <c r="H216" s="2074"/>
    </row>
    <row r="217" spans="2:8">
      <c r="B217" s="2073" t="s">
        <v>1889</v>
      </c>
      <c r="C217" s="2074"/>
      <c r="D217" s="2074"/>
      <c r="E217" s="2074"/>
      <c r="F217" s="2074"/>
      <c r="G217" s="2074"/>
      <c r="H217" s="2074"/>
    </row>
    <row r="218" spans="2:8" ht="5.25" customHeight="1">
      <c r="B218" s="1211"/>
    </row>
    <row r="219" spans="2:8" ht="18.75" customHeight="1">
      <c r="B219" s="2107" t="s">
        <v>1890</v>
      </c>
      <c r="C219" s="2109"/>
    </row>
    <row r="220" spans="2:8">
      <c r="B220" s="2076" t="s">
        <v>1891</v>
      </c>
      <c r="C220" s="2077"/>
      <c r="D220" s="2077"/>
      <c r="E220" s="2077"/>
      <c r="F220" s="2077"/>
      <c r="G220" s="2077"/>
      <c r="H220" s="2078"/>
    </row>
    <row r="221" spans="2:8">
      <c r="B221" s="2105" t="s">
        <v>1892</v>
      </c>
      <c r="C221" s="2074"/>
      <c r="D221" s="2074"/>
      <c r="E221" s="2074"/>
      <c r="F221" s="2074"/>
      <c r="G221" s="2074"/>
      <c r="H221" s="2106"/>
    </row>
    <row r="222" spans="2:8">
      <c r="B222" s="2105" t="s">
        <v>1893</v>
      </c>
      <c r="C222" s="2074"/>
      <c r="D222" s="2074"/>
      <c r="E222" s="2074"/>
      <c r="F222" s="2074"/>
      <c r="G222" s="2074"/>
      <c r="H222" s="2106"/>
    </row>
    <row r="223" spans="2:8">
      <c r="B223" s="2105" t="s">
        <v>1894</v>
      </c>
      <c r="C223" s="2074"/>
      <c r="D223" s="2074"/>
      <c r="E223" s="2074"/>
      <c r="F223" s="2074"/>
      <c r="G223" s="2074"/>
      <c r="H223" s="2106"/>
    </row>
    <row r="224" spans="2:8">
      <c r="B224" s="2105" t="s">
        <v>1895</v>
      </c>
      <c r="C224" s="2074"/>
      <c r="D224" s="2074"/>
      <c r="E224" s="2074"/>
      <c r="F224" s="2074"/>
      <c r="G224" s="2074"/>
      <c r="H224" s="2106"/>
    </row>
    <row r="225" spans="1:9">
      <c r="B225" s="2105" t="s">
        <v>1896</v>
      </c>
      <c r="C225" s="2074"/>
      <c r="D225" s="2074"/>
      <c r="E225" s="2074"/>
      <c r="F225" s="2074"/>
      <c r="G225" s="2074"/>
      <c r="H225" s="2106"/>
    </row>
    <row r="226" spans="1:9">
      <c r="B226" s="2079" t="s">
        <v>1897</v>
      </c>
      <c r="C226" s="2080"/>
      <c r="D226" s="2080"/>
      <c r="E226" s="2080"/>
      <c r="F226" s="2080"/>
      <c r="G226" s="2080"/>
      <c r="H226" s="2081"/>
    </row>
    <row r="227" spans="1:9">
      <c r="B227" s="1191"/>
    </row>
    <row r="228" spans="1:9" ht="27" customHeight="1">
      <c r="B228" s="2073" t="s">
        <v>3703</v>
      </c>
      <c r="C228" s="2074"/>
      <c r="D228" s="2074"/>
      <c r="E228" s="2074"/>
      <c r="F228" s="2074"/>
      <c r="G228" s="2074"/>
      <c r="H228" s="2074"/>
    </row>
    <row r="229" spans="1:9" ht="15" customHeight="1">
      <c r="B229" s="1191"/>
    </row>
    <row r="230" spans="1:9" ht="15" customHeight="1">
      <c r="B230" s="2114" t="s">
        <v>3704</v>
      </c>
      <c r="C230" s="2114"/>
      <c r="D230" s="2114"/>
      <c r="E230" s="2114"/>
      <c r="F230" s="2114"/>
      <c r="G230" s="2114"/>
      <c r="H230" s="2114"/>
    </row>
    <row r="231" spans="1:9" ht="15" customHeight="1">
      <c r="B231" s="2073"/>
      <c r="C231" s="2074"/>
      <c r="D231" s="2074"/>
      <c r="E231" s="2074"/>
      <c r="F231" s="2074"/>
      <c r="G231" s="2074"/>
      <c r="H231" s="2074"/>
    </row>
    <row r="232" spans="1:9" ht="54.75" customHeight="1">
      <c r="A232" s="1200"/>
      <c r="B232" s="2098" t="s">
        <v>3705</v>
      </c>
      <c r="C232" s="2098"/>
      <c r="D232" s="2098"/>
      <c r="E232" s="2098"/>
      <c r="F232" s="2098"/>
      <c r="G232" s="2098"/>
      <c r="H232" s="2098"/>
      <c r="I232" s="1201"/>
    </row>
    <row r="233" spans="1:9" ht="15" customHeight="1">
      <c r="A233" s="1202"/>
      <c r="B233" s="2086"/>
      <c r="C233" s="2086"/>
      <c r="D233" s="2086"/>
      <c r="E233" s="2086"/>
      <c r="F233" s="2086"/>
      <c r="G233" s="2086"/>
      <c r="H233" s="2086"/>
      <c r="I233" s="1203"/>
    </row>
    <row r="234" spans="1:9" s="985" customFormat="1" ht="27" customHeight="1">
      <c r="A234" s="1212"/>
      <c r="B234" s="2087" t="s">
        <v>3706</v>
      </c>
      <c r="C234" s="2087"/>
      <c r="D234" s="2087"/>
      <c r="E234" s="2087"/>
      <c r="F234" s="2087"/>
      <c r="G234" s="2087"/>
      <c r="H234" s="2087"/>
      <c r="I234" s="1213"/>
    </row>
    <row r="235" spans="1:9" ht="15" customHeight="1">
      <c r="A235" s="1202"/>
      <c r="B235" s="2087" t="s">
        <v>3707</v>
      </c>
      <c r="C235" s="2087"/>
      <c r="D235" s="2087"/>
      <c r="E235" s="2087"/>
      <c r="F235" s="2087"/>
      <c r="G235" s="2087"/>
      <c r="H235" s="2087"/>
      <c r="I235" s="1203"/>
    </row>
    <row r="236" spans="1:9" ht="15" customHeight="1">
      <c r="A236" s="1202"/>
      <c r="B236" s="2087" t="s">
        <v>3708</v>
      </c>
      <c r="C236" s="2087"/>
      <c r="D236" s="2087"/>
      <c r="E236" s="2087"/>
      <c r="F236" s="2087"/>
      <c r="G236" s="2087"/>
      <c r="H236" s="2087"/>
      <c r="I236" s="1203"/>
    </row>
    <row r="237" spans="1:9" ht="15" customHeight="1">
      <c r="A237" s="1202"/>
      <c r="B237" s="2087" t="s">
        <v>1899</v>
      </c>
      <c r="C237" s="2087"/>
      <c r="D237" s="2087"/>
      <c r="E237" s="2087"/>
      <c r="F237" s="2087"/>
      <c r="G237" s="2087"/>
      <c r="H237" s="2087"/>
      <c r="I237" s="1203"/>
    </row>
    <row r="238" spans="1:9" ht="15" customHeight="1">
      <c r="A238" s="1202"/>
      <c r="B238" s="2087" t="s">
        <v>3709</v>
      </c>
      <c r="C238" s="2087"/>
      <c r="D238" s="2087"/>
      <c r="E238" s="2087"/>
      <c r="F238" s="2087"/>
      <c r="G238" s="2087"/>
      <c r="H238" s="2087"/>
      <c r="I238" s="1203"/>
    </row>
    <row r="239" spans="1:9" ht="15" customHeight="1">
      <c r="A239" s="1202"/>
      <c r="B239" s="2086"/>
      <c r="C239" s="2086"/>
      <c r="D239" s="2086"/>
      <c r="E239" s="2086"/>
      <c r="F239" s="2086"/>
      <c r="G239" s="2086"/>
      <c r="H239" s="2086"/>
      <c r="I239" s="1203"/>
    </row>
    <row r="240" spans="1:9" ht="15" customHeight="1">
      <c r="A240" s="1202"/>
      <c r="B240" s="2087" t="s">
        <v>3710</v>
      </c>
      <c r="C240" s="2087"/>
      <c r="D240" s="2087"/>
      <c r="E240" s="2087"/>
      <c r="F240" s="2087"/>
      <c r="G240" s="2087"/>
      <c r="H240" s="2087"/>
      <c r="I240" s="1203"/>
    </row>
    <row r="241" spans="1:9" ht="27" customHeight="1">
      <c r="A241" s="1202"/>
      <c r="B241" s="2087" t="s">
        <v>3711</v>
      </c>
      <c r="C241" s="2087"/>
      <c r="D241" s="2087"/>
      <c r="E241" s="2087"/>
      <c r="F241" s="2087"/>
      <c r="G241" s="2087"/>
      <c r="H241" s="2087"/>
      <c r="I241" s="1203"/>
    </row>
    <row r="242" spans="1:9" ht="15" customHeight="1">
      <c r="A242" s="1202"/>
      <c r="B242" s="2086"/>
      <c r="C242" s="2086"/>
      <c r="D242" s="2086"/>
      <c r="E242" s="2086"/>
      <c r="F242" s="2086"/>
      <c r="G242" s="2086"/>
      <c r="H242" s="2086"/>
      <c r="I242" s="1203"/>
    </row>
    <row r="243" spans="1:9" ht="15" customHeight="1">
      <c r="A243" s="1202"/>
      <c r="B243" s="2087" t="s">
        <v>3712</v>
      </c>
      <c r="C243" s="2087"/>
      <c r="D243" s="2087"/>
      <c r="E243" s="2087"/>
      <c r="F243" s="2087"/>
      <c r="G243" s="2087"/>
      <c r="H243" s="2087"/>
      <c r="I243" s="1203"/>
    </row>
    <row r="244" spans="1:9" ht="38.25" customHeight="1">
      <c r="A244" s="1202"/>
      <c r="B244" s="2087" t="s">
        <v>3713</v>
      </c>
      <c r="C244" s="2087"/>
      <c r="D244" s="2087"/>
      <c r="E244" s="2087"/>
      <c r="F244" s="2087"/>
      <c r="G244" s="2087"/>
      <c r="H244" s="2087"/>
      <c r="I244" s="1203"/>
    </row>
    <row r="245" spans="1:9" ht="27" customHeight="1">
      <c r="A245" s="1202"/>
      <c r="B245" s="2087" t="s">
        <v>3714</v>
      </c>
      <c r="C245" s="2087"/>
      <c r="D245" s="2087"/>
      <c r="E245" s="2087"/>
      <c r="F245" s="2087"/>
      <c r="G245" s="2087"/>
      <c r="H245" s="2087"/>
      <c r="I245" s="1203"/>
    </row>
    <row r="246" spans="1:9" ht="15" customHeight="1" thickBot="1">
      <c r="A246" s="1202"/>
      <c r="B246" s="2086"/>
      <c r="C246" s="2086"/>
      <c r="D246" s="2086"/>
      <c r="E246" s="2086"/>
      <c r="F246" s="2086"/>
      <c r="G246" s="2086"/>
      <c r="H246" s="2086"/>
      <c r="I246" s="1203"/>
    </row>
    <row r="247" spans="1:9" ht="54" customHeight="1" thickBot="1">
      <c r="A247" s="1202"/>
      <c r="B247" s="1214"/>
      <c r="C247" s="1215" t="s">
        <v>3715</v>
      </c>
      <c r="D247" s="2112" t="s">
        <v>3716</v>
      </c>
      <c r="E247" s="2113"/>
      <c r="F247" s="2089" t="s">
        <v>3717</v>
      </c>
      <c r="G247" s="2090"/>
      <c r="H247" s="1216"/>
      <c r="I247" s="1203"/>
    </row>
    <row r="248" spans="1:9" ht="18.600000000000001" customHeight="1" thickBot="1">
      <c r="A248" s="1202"/>
      <c r="B248" s="1214"/>
      <c r="C248" s="1217" t="s">
        <v>1141</v>
      </c>
      <c r="D248" s="2089" t="s">
        <v>3718</v>
      </c>
      <c r="E248" s="2090"/>
      <c r="F248" s="2094" t="s">
        <v>3719</v>
      </c>
      <c r="G248" s="2095"/>
      <c r="I248" s="1203"/>
    </row>
    <row r="249" spans="1:9" ht="18.600000000000001" customHeight="1" thickBot="1">
      <c r="A249" s="1202"/>
      <c r="B249" s="1218"/>
      <c r="C249" s="1219" t="s">
        <v>1142</v>
      </c>
      <c r="D249" s="2089" t="s">
        <v>3718</v>
      </c>
      <c r="E249" s="2090"/>
      <c r="F249" s="2091" t="s">
        <v>3720</v>
      </c>
      <c r="G249" s="2090"/>
      <c r="I249" s="1203"/>
    </row>
    <row r="250" spans="1:9" ht="18.600000000000001" customHeight="1" thickBot="1">
      <c r="A250" s="1202"/>
      <c r="B250" s="1218"/>
      <c r="C250" s="1219" t="s">
        <v>1145</v>
      </c>
      <c r="D250" s="2089" t="s">
        <v>3721</v>
      </c>
      <c r="E250" s="2090"/>
      <c r="F250" s="2091" t="s">
        <v>3719</v>
      </c>
      <c r="G250" s="2090"/>
      <c r="I250" s="1203"/>
    </row>
    <row r="251" spans="1:9" ht="18.600000000000001" customHeight="1" thickBot="1">
      <c r="A251" s="1202"/>
      <c r="B251" s="1218"/>
      <c r="C251" s="1217" t="s">
        <v>1148</v>
      </c>
      <c r="D251" s="2089" t="s">
        <v>3721</v>
      </c>
      <c r="E251" s="2090"/>
      <c r="F251" s="2091" t="s">
        <v>3720</v>
      </c>
      <c r="G251" s="2090"/>
      <c r="I251" s="1203"/>
    </row>
    <row r="252" spans="1:9">
      <c r="A252" s="1202"/>
      <c r="B252" s="1218"/>
      <c r="C252" s="1214"/>
      <c r="D252" s="1214"/>
      <c r="G252" s="1214"/>
      <c r="I252" s="1203"/>
    </row>
    <row r="253" spans="1:9" s="985" customFormat="1" ht="41.1" customHeight="1">
      <c r="A253" s="1212"/>
      <c r="B253" s="2087" t="s">
        <v>3722</v>
      </c>
      <c r="C253" s="2087"/>
      <c r="D253" s="2087"/>
      <c r="E253" s="2087"/>
      <c r="F253" s="2087"/>
      <c r="G253" s="2087"/>
      <c r="H253" s="2087"/>
      <c r="I253" s="1213"/>
    </row>
    <row r="254" spans="1:9" ht="18.75" customHeight="1">
      <c r="A254" s="1202"/>
      <c r="B254" s="2087" t="s">
        <v>3723</v>
      </c>
      <c r="C254" s="2087"/>
      <c r="D254" s="2087"/>
      <c r="E254" s="2087"/>
      <c r="F254" s="2087"/>
      <c r="G254" s="2087"/>
      <c r="H254" s="2087"/>
      <c r="I254" s="1203"/>
    </row>
    <row r="255" spans="1:9" ht="18.75" customHeight="1">
      <c r="A255" s="1202"/>
      <c r="B255" s="2111" t="s">
        <v>3724</v>
      </c>
      <c r="C255" s="2111"/>
      <c r="D255" s="2111"/>
      <c r="E255" s="2111"/>
      <c r="F255" s="2111"/>
      <c r="G255" s="2111"/>
      <c r="H255" s="2111"/>
      <c r="I255" s="1203"/>
    </row>
    <row r="256" spans="1:9" ht="19.5" customHeight="1">
      <c r="A256" s="1209"/>
      <c r="B256" s="2088" t="s">
        <v>3725</v>
      </c>
      <c r="C256" s="2088"/>
      <c r="D256" s="2088"/>
      <c r="E256" s="2088"/>
      <c r="F256" s="2088"/>
      <c r="G256" s="2088"/>
      <c r="H256" s="2088"/>
      <c r="I256" s="1210"/>
    </row>
    <row r="257" spans="2:8" ht="19.5" customHeight="1">
      <c r="B257" s="1220"/>
      <c r="C257" s="1220"/>
      <c r="D257" s="1220"/>
      <c r="E257" s="1220"/>
      <c r="F257" s="1220"/>
      <c r="G257" s="1220"/>
      <c r="H257" s="1220"/>
    </row>
    <row r="258" spans="2:8">
      <c r="B258" s="2110" t="s">
        <v>1900</v>
      </c>
      <c r="C258" s="2074"/>
      <c r="D258" s="2074"/>
      <c r="E258" s="2074"/>
      <c r="F258" s="2074"/>
      <c r="G258" s="2074"/>
      <c r="H258" s="2074"/>
    </row>
    <row r="259" spans="2:8" ht="27" customHeight="1">
      <c r="B259" s="2073" t="s">
        <v>3726</v>
      </c>
      <c r="C259" s="2074"/>
      <c r="D259" s="2074"/>
      <c r="E259" s="2074"/>
      <c r="F259" s="2074"/>
      <c r="G259" s="2074"/>
      <c r="H259" s="2074"/>
    </row>
    <row r="260" spans="2:8" ht="27" customHeight="1">
      <c r="B260" s="2073" t="s">
        <v>3727</v>
      </c>
      <c r="C260" s="2074"/>
      <c r="D260" s="2074"/>
      <c r="E260" s="2074"/>
      <c r="F260" s="2074"/>
      <c r="G260" s="2074"/>
      <c r="H260" s="2074"/>
    </row>
    <row r="261" spans="2:8" ht="41.1" customHeight="1">
      <c r="B261" s="2073" t="s">
        <v>3728</v>
      </c>
      <c r="C261" s="2074"/>
      <c r="D261" s="2074"/>
      <c r="E261" s="2074"/>
      <c r="F261" s="2074"/>
      <c r="G261" s="2074"/>
      <c r="H261" s="2074"/>
    </row>
    <row r="262" spans="2:8" ht="15" customHeight="1">
      <c r="B262" s="1191"/>
    </row>
    <row r="263" spans="2:8" ht="15" customHeight="1">
      <c r="B263" s="2073" t="s">
        <v>3729</v>
      </c>
      <c r="C263" s="2074"/>
      <c r="D263" s="2074"/>
      <c r="E263" s="2074"/>
      <c r="F263" s="2074"/>
      <c r="G263" s="2074"/>
      <c r="H263" s="2074"/>
    </row>
    <row r="264" spans="2:8" ht="41.1" customHeight="1">
      <c r="B264" s="2073" t="s">
        <v>3730</v>
      </c>
      <c r="C264" s="2074"/>
      <c r="D264" s="2074"/>
      <c r="E264" s="2074"/>
      <c r="F264" s="2074"/>
      <c r="G264" s="2074"/>
      <c r="H264" s="2074"/>
    </row>
    <row r="265" spans="2:8">
      <c r="B265" s="1221" t="s">
        <v>3731</v>
      </c>
    </row>
    <row r="266" spans="2:8" ht="18.600000000000001" customHeight="1">
      <c r="B266" s="2076" t="s">
        <v>1812</v>
      </c>
      <c r="C266" s="2077"/>
      <c r="D266" s="2077"/>
      <c r="E266" s="2077"/>
      <c r="F266" s="2077"/>
      <c r="G266" s="2077"/>
      <c r="H266" s="2078"/>
    </row>
    <row r="267" spans="2:8" ht="18.600000000000001" customHeight="1">
      <c r="B267" s="2105" t="s">
        <v>1813</v>
      </c>
      <c r="C267" s="2074"/>
      <c r="D267" s="2074"/>
      <c r="E267" s="2074"/>
      <c r="F267" s="2074"/>
      <c r="G267" s="2074"/>
      <c r="H267" s="2106"/>
    </row>
    <row r="268" spans="2:8" ht="18.600000000000001" customHeight="1">
      <c r="B268" s="2105" t="s">
        <v>3732</v>
      </c>
      <c r="C268" s="2074"/>
      <c r="D268" s="2074"/>
      <c r="E268" s="2074"/>
      <c r="F268" s="2074"/>
      <c r="G268" s="2074"/>
      <c r="H268" s="2106"/>
    </row>
    <row r="269" spans="2:8" ht="15" customHeight="1">
      <c r="B269" s="1195"/>
      <c r="H269" s="931"/>
    </row>
    <row r="270" spans="2:8" ht="18.600000000000001" customHeight="1">
      <c r="B270" s="2105" t="s">
        <v>1901</v>
      </c>
      <c r="C270" s="2074"/>
      <c r="D270" s="2074"/>
      <c r="E270" s="2074"/>
      <c r="F270" s="2074"/>
      <c r="G270" s="2074"/>
      <c r="H270" s="2106"/>
    </row>
    <row r="271" spans="2:8" ht="18.600000000000001" customHeight="1">
      <c r="B271" s="2105" t="s">
        <v>1902</v>
      </c>
      <c r="C271" s="2074"/>
      <c r="D271" s="2074"/>
      <c r="E271" s="2074"/>
      <c r="F271" s="2074"/>
      <c r="G271" s="2074"/>
      <c r="H271" s="2106"/>
    </row>
    <row r="272" spans="2:8" ht="18.600000000000001" customHeight="1">
      <c r="B272" s="2105" t="s">
        <v>1903</v>
      </c>
      <c r="C272" s="2074"/>
      <c r="D272" s="2074"/>
      <c r="E272" s="2074"/>
      <c r="F272" s="2074"/>
      <c r="G272" s="2074"/>
      <c r="H272" s="2106"/>
    </row>
    <row r="273" spans="2:8" ht="18.600000000000001" customHeight="1">
      <c r="B273" s="2105" t="s">
        <v>1904</v>
      </c>
      <c r="C273" s="2074"/>
      <c r="D273" s="2074"/>
      <c r="E273" s="2074"/>
      <c r="F273" s="2074"/>
      <c r="G273" s="2074"/>
      <c r="H273" s="2106"/>
    </row>
    <row r="274" spans="2:8" ht="15" customHeight="1">
      <c r="B274" s="1195"/>
      <c r="H274" s="931"/>
    </row>
    <row r="275" spans="2:8" ht="18.600000000000001" customHeight="1">
      <c r="B275" s="2105" t="s">
        <v>1905</v>
      </c>
      <c r="C275" s="2074"/>
      <c r="D275" s="2074"/>
      <c r="E275" s="2074"/>
      <c r="F275" s="2074"/>
      <c r="G275" s="2074"/>
      <c r="H275" s="2106"/>
    </row>
    <row r="276" spans="2:8" ht="18.600000000000001" customHeight="1">
      <c r="B276" s="2105" t="s">
        <v>1906</v>
      </c>
      <c r="C276" s="2074"/>
      <c r="D276" s="2074"/>
      <c r="E276" s="2074"/>
      <c r="F276" s="2074"/>
      <c r="G276" s="2074"/>
      <c r="H276" s="2106"/>
    </row>
    <row r="277" spans="2:8" ht="15" customHeight="1">
      <c r="B277" s="1195"/>
      <c r="H277" s="931"/>
    </row>
    <row r="278" spans="2:8" ht="18.600000000000001" customHeight="1">
      <c r="B278" s="2079" t="s">
        <v>1907</v>
      </c>
      <c r="C278" s="2080"/>
      <c r="D278" s="2080"/>
      <c r="E278" s="2080"/>
      <c r="F278" s="2080"/>
      <c r="G278" s="2080"/>
      <c r="H278" s="2081"/>
    </row>
    <row r="279" spans="2:8" ht="15" customHeight="1">
      <c r="B279" s="1191"/>
    </row>
    <row r="280" spans="2:8" ht="51" customHeight="1">
      <c r="B280" s="2096" t="s">
        <v>3733</v>
      </c>
      <c r="C280" s="2074"/>
      <c r="D280" s="2074"/>
      <c r="E280" s="2074"/>
      <c r="F280" s="2074"/>
      <c r="G280" s="2074"/>
      <c r="H280" s="2074"/>
    </row>
    <row r="281" spans="2:8" ht="18.75" customHeight="1">
      <c r="B281" s="2107" t="s">
        <v>1908</v>
      </c>
      <c r="C281" s="2108"/>
      <c r="D281" s="2108"/>
      <c r="E281" s="2109"/>
    </row>
    <row r="282" spans="2:8" ht="18.75" customHeight="1">
      <c r="B282" s="2099" t="s">
        <v>3734</v>
      </c>
      <c r="C282" s="2100"/>
      <c r="D282" s="2100"/>
      <c r="E282" s="2100"/>
      <c r="F282" s="2100"/>
      <c r="G282" s="2100"/>
      <c r="H282" s="2101"/>
    </row>
    <row r="283" spans="2:8" ht="18.75" customHeight="1">
      <c r="B283" s="2102" t="s">
        <v>3735</v>
      </c>
      <c r="C283" s="2103"/>
      <c r="D283" s="2103"/>
      <c r="E283" s="2103"/>
      <c r="F283" s="2103"/>
      <c r="G283" s="2103"/>
      <c r="H283" s="2104"/>
    </row>
    <row r="284" spans="2:8" ht="15" customHeight="1">
      <c r="B284" s="1222"/>
    </row>
    <row r="285" spans="2:8" s="985" customFormat="1" ht="27" customHeight="1">
      <c r="B285" s="2096" t="s">
        <v>1909</v>
      </c>
      <c r="C285" s="2096"/>
      <c r="D285" s="2096"/>
      <c r="E285" s="2096"/>
      <c r="F285" s="2096"/>
      <c r="G285" s="2096"/>
      <c r="H285" s="2096"/>
    </row>
    <row r="286" spans="2:8" ht="15" customHeight="1">
      <c r="B286" s="2073" t="s">
        <v>1823</v>
      </c>
      <c r="C286" s="2074"/>
      <c r="D286" s="2074"/>
      <c r="E286" s="2074"/>
      <c r="F286" s="2074"/>
      <c r="G286" s="2074"/>
      <c r="H286" s="2074"/>
    </row>
    <row r="287" spans="2:8" ht="27" customHeight="1">
      <c r="B287" s="2073" t="s">
        <v>1910</v>
      </c>
      <c r="C287" s="2074"/>
      <c r="D287" s="2074"/>
      <c r="E287" s="2074"/>
      <c r="F287" s="2074"/>
      <c r="G287" s="2074"/>
      <c r="H287" s="2074"/>
    </row>
    <row r="288" spans="2:8" ht="15" customHeight="1">
      <c r="B288" s="1191"/>
    </row>
    <row r="289" spans="1:9" ht="15" customHeight="1">
      <c r="A289" s="1200"/>
      <c r="B289" s="2097" t="s">
        <v>1853</v>
      </c>
      <c r="C289" s="2097"/>
      <c r="D289" s="2097"/>
      <c r="E289" s="2097"/>
      <c r="F289" s="2097"/>
      <c r="G289" s="2097"/>
      <c r="H289" s="2097"/>
      <c r="I289" s="1201"/>
    </row>
    <row r="290" spans="1:9" ht="67.5" customHeight="1">
      <c r="A290" s="1209"/>
      <c r="B290" s="2088" t="s">
        <v>3736</v>
      </c>
      <c r="C290" s="2088"/>
      <c r="D290" s="2088"/>
      <c r="E290" s="2088"/>
      <c r="F290" s="2088"/>
      <c r="G290" s="2088"/>
      <c r="H290" s="2088"/>
      <c r="I290" s="1210"/>
    </row>
    <row r="291" spans="1:9" ht="15" customHeight="1">
      <c r="B291" s="1191"/>
    </row>
    <row r="292" spans="1:9" ht="41.1" customHeight="1">
      <c r="B292" s="2073" t="s">
        <v>3737</v>
      </c>
      <c r="C292" s="2074"/>
      <c r="D292" s="2074"/>
      <c r="E292" s="2074"/>
      <c r="F292" s="2074"/>
      <c r="G292" s="2074"/>
      <c r="H292" s="2074"/>
    </row>
    <row r="293" spans="1:9" ht="15" customHeight="1">
      <c r="B293" s="1191"/>
    </row>
    <row r="294" spans="1:9" ht="27" customHeight="1">
      <c r="B294" s="2073" t="s">
        <v>3738</v>
      </c>
      <c r="C294" s="2074"/>
      <c r="D294" s="2074"/>
      <c r="E294" s="2074"/>
      <c r="F294" s="2074"/>
      <c r="G294" s="2074"/>
      <c r="H294" s="2074"/>
    </row>
    <row r="295" spans="1:9" ht="41.1" customHeight="1">
      <c r="B295" s="2073" t="s">
        <v>3739</v>
      </c>
      <c r="C295" s="2074"/>
      <c r="D295" s="2074"/>
      <c r="E295" s="2074"/>
      <c r="F295" s="2074"/>
      <c r="G295" s="2074"/>
      <c r="H295" s="2074"/>
    </row>
    <row r="296" spans="1:9" ht="15" customHeight="1">
      <c r="B296" s="1191"/>
    </row>
    <row r="297" spans="1:9" ht="27" customHeight="1">
      <c r="B297" s="2073" t="s">
        <v>1911</v>
      </c>
      <c r="C297" s="2074"/>
      <c r="D297" s="2074"/>
      <c r="E297" s="2074"/>
      <c r="F297" s="2074"/>
      <c r="G297" s="2074"/>
      <c r="H297" s="2074"/>
    </row>
    <row r="298" spans="1:9" ht="27" customHeight="1">
      <c r="B298" s="2073" t="s">
        <v>1912</v>
      </c>
      <c r="C298" s="2074"/>
      <c r="D298" s="2074"/>
      <c r="E298" s="2074"/>
      <c r="F298" s="2074"/>
      <c r="G298" s="2074"/>
      <c r="H298" s="2074"/>
    </row>
    <row r="299" spans="1:9" ht="27" customHeight="1">
      <c r="B299" s="2096" t="s">
        <v>3740</v>
      </c>
      <c r="C299" s="2096"/>
      <c r="D299" s="2096"/>
      <c r="E299" s="2096"/>
      <c r="F299" s="2096"/>
      <c r="G299" s="2096"/>
      <c r="H299" s="2096"/>
    </row>
    <row r="300" spans="1:9" ht="15" customHeight="1">
      <c r="B300" s="1191"/>
    </row>
    <row r="301" spans="1:9" ht="15" customHeight="1">
      <c r="A301" s="1200"/>
      <c r="B301" s="2097" t="s">
        <v>1853</v>
      </c>
      <c r="C301" s="2097"/>
      <c r="D301" s="2097"/>
      <c r="E301" s="2097"/>
      <c r="F301" s="2097"/>
      <c r="G301" s="2097"/>
      <c r="H301" s="2097"/>
      <c r="I301" s="1201"/>
    </row>
    <row r="302" spans="1:9" ht="92.25" customHeight="1">
      <c r="A302" s="1209"/>
      <c r="B302" s="2088" t="s">
        <v>3741</v>
      </c>
      <c r="C302" s="2088"/>
      <c r="D302" s="2088"/>
      <c r="E302" s="2088"/>
      <c r="F302" s="2088"/>
      <c r="G302" s="2088"/>
      <c r="H302" s="2088"/>
      <c r="I302" s="1210"/>
    </row>
    <row r="303" spans="1:9">
      <c r="B303" s="1222"/>
    </row>
    <row r="304" spans="1:9" ht="15" customHeight="1">
      <c r="B304" s="2073" t="s">
        <v>3742</v>
      </c>
      <c r="C304" s="2074"/>
      <c r="D304" s="2074"/>
      <c r="E304" s="2074"/>
      <c r="F304" s="2074"/>
      <c r="G304" s="2074"/>
      <c r="H304" s="2074"/>
    </row>
    <row r="305" spans="1:9" ht="15" customHeight="1">
      <c r="B305" s="1211"/>
    </row>
    <row r="306" spans="1:9" ht="51" customHeight="1">
      <c r="A306" s="1200"/>
      <c r="B306" s="2098" t="s">
        <v>3743</v>
      </c>
      <c r="C306" s="2098"/>
      <c r="D306" s="2098"/>
      <c r="E306" s="2098"/>
      <c r="F306" s="2098"/>
      <c r="G306" s="2098"/>
      <c r="H306" s="2098"/>
      <c r="I306" s="1201"/>
    </row>
    <row r="307" spans="1:9" ht="15" customHeight="1">
      <c r="A307" s="1202"/>
      <c r="B307" s="2086"/>
      <c r="C307" s="2086"/>
      <c r="D307" s="2086"/>
      <c r="E307" s="2086"/>
      <c r="F307" s="2086"/>
      <c r="G307" s="2086"/>
      <c r="H307" s="2086"/>
      <c r="I307" s="1203"/>
    </row>
    <row r="308" spans="1:9" s="985" customFormat="1" ht="27" customHeight="1">
      <c r="A308" s="1212"/>
      <c r="B308" s="2087" t="s">
        <v>3706</v>
      </c>
      <c r="C308" s="2087"/>
      <c r="D308" s="2087"/>
      <c r="E308" s="2087"/>
      <c r="F308" s="2087"/>
      <c r="G308" s="2087"/>
      <c r="H308" s="2087"/>
      <c r="I308" s="1213"/>
    </row>
    <row r="309" spans="1:9" ht="15" customHeight="1">
      <c r="A309" s="1202"/>
      <c r="B309" s="2087" t="s">
        <v>3707</v>
      </c>
      <c r="C309" s="2087"/>
      <c r="D309" s="2087"/>
      <c r="E309" s="2087"/>
      <c r="F309" s="2087"/>
      <c r="G309" s="2087"/>
      <c r="H309" s="2087"/>
      <c r="I309" s="1203"/>
    </row>
    <row r="310" spans="1:9" ht="15" customHeight="1">
      <c r="A310" s="1202"/>
      <c r="B310" s="2087" t="s">
        <v>1898</v>
      </c>
      <c r="C310" s="2087"/>
      <c r="D310" s="2087"/>
      <c r="E310" s="2087"/>
      <c r="F310" s="2087"/>
      <c r="G310" s="2087"/>
      <c r="H310" s="2087"/>
      <c r="I310" s="1203"/>
    </row>
    <row r="311" spans="1:9" ht="15" customHeight="1">
      <c r="A311" s="1202"/>
      <c r="B311" s="2087" t="s">
        <v>1899</v>
      </c>
      <c r="C311" s="2087"/>
      <c r="D311" s="2087"/>
      <c r="E311" s="2087"/>
      <c r="F311" s="2087"/>
      <c r="G311" s="2087"/>
      <c r="H311" s="2087"/>
      <c r="I311" s="1203"/>
    </row>
    <row r="312" spans="1:9" ht="15" customHeight="1">
      <c r="A312" s="1202"/>
      <c r="B312" s="2087" t="s">
        <v>3709</v>
      </c>
      <c r="C312" s="2087"/>
      <c r="D312" s="2087"/>
      <c r="E312" s="2087"/>
      <c r="F312" s="2087"/>
      <c r="G312" s="2087"/>
      <c r="H312" s="2087"/>
      <c r="I312" s="1203"/>
    </row>
    <row r="313" spans="1:9" ht="15" customHeight="1">
      <c r="A313" s="1202"/>
      <c r="B313" s="1220"/>
      <c r="C313" s="1220"/>
      <c r="D313" s="1220"/>
      <c r="E313" s="1220"/>
      <c r="F313" s="1220"/>
      <c r="G313" s="1220"/>
      <c r="H313" s="1220"/>
      <c r="I313" s="1203"/>
    </row>
    <row r="314" spans="1:9" ht="15" customHeight="1">
      <c r="A314" s="1202"/>
      <c r="B314" s="2087" t="s">
        <v>3744</v>
      </c>
      <c r="C314" s="2087"/>
      <c r="D314" s="2087"/>
      <c r="E314" s="2087"/>
      <c r="F314" s="2087"/>
      <c r="G314" s="2087"/>
      <c r="H314" s="2087"/>
      <c r="I314" s="1203"/>
    </row>
    <row r="315" spans="1:9" ht="27" customHeight="1">
      <c r="A315" s="1202"/>
      <c r="B315" s="2087" t="s">
        <v>3745</v>
      </c>
      <c r="C315" s="2087"/>
      <c r="D315" s="2087"/>
      <c r="E315" s="2087"/>
      <c r="F315" s="2087"/>
      <c r="G315" s="2087"/>
      <c r="H315" s="2087"/>
      <c r="I315" s="1203"/>
    </row>
    <row r="316" spans="1:9" ht="25.5" customHeight="1">
      <c r="A316" s="1202"/>
      <c r="B316" s="2087" t="s">
        <v>3746</v>
      </c>
      <c r="C316" s="2087"/>
      <c r="D316" s="2087"/>
      <c r="E316" s="2087"/>
      <c r="F316" s="2087"/>
      <c r="G316" s="2087"/>
      <c r="H316" s="2087"/>
      <c r="I316" s="1203"/>
    </row>
    <row r="317" spans="1:9" ht="19.5" thickBot="1">
      <c r="A317" s="1202"/>
      <c r="B317" s="2086"/>
      <c r="C317" s="2086"/>
      <c r="D317" s="2086"/>
      <c r="E317" s="2086"/>
      <c r="F317" s="2086"/>
      <c r="G317" s="2086"/>
      <c r="H317" s="2086"/>
      <c r="I317" s="1203"/>
    </row>
    <row r="318" spans="1:9" ht="51" customHeight="1" thickBot="1">
      <c r="A318" s="1202"/>
      <c r="B318" s="1214"/>
      <c r="C318" s="1223" t="s">
        <v>3715</v>
      </c>
      <c r="D318" s="2092" t="s">
        <v>3706</v>
      </c>
      <c r="E318" s="2093"/>
      <c r="F318" s="2089" t="s">
        <v>3717</v>
      </c>
      <c r="G318" s="2090"/>
      <c r="I318" s="1203"/>
    </row>
    <row r="319" spans="1:9" ht="18.600000000000001" customHeight="1" thickBot="1">
      <c r="A319" s="1202"/>
      <c r="B319" s="1214"/>
      <c r="C319" s="1219" t="s">
        <v>1141</v>
      </c>
      <c r="D319" s="2089" t="s">
        <v>3718</v>
      </c>
      <c r="E319" s="2090"/>
      <c r="F319" s="2094" t="s">
        <v>3719</v>
      </c>
      <c r="G319" s="2095"/>
      <c r="I319" s="1203"/>
    </row>
    <row r="320" spans="1:9" ht="18.600000000000001" customHeight="1" thickBot="1">
      <c r="A320" s="1202"/>
      <c r="B320" s="1218"/>
      <c r="C320" s="1219" t="s">
        <v>1142</v>
      </c>
      <c r="D320" s="2089" t="s">
        <v>3718</v>
      </c>
      <c r="E320" s="2090"/>
      <c r="F320" s="2091" t="s">
        <v>3720</v>
      </c>
      <c r="G320" s="2090"/>
      <c r="I320" s="1203"/>
    </row>
    <row r="321" spans="1:9" ht="18.600000000000001" customHeight="1" thickBot="1">
      <c r="A321" s="1202"/>
      <c r="B321" s="1218"/>
      <c r="C321" s="1219" t="s">
        <v>1145</v>
      </c>
      <c r="D321" s="2089" t="s">
        <v>3721</v>
      </c>
      <c r="E321" s="2090"/>
      <c r="F321" s="2091" t="s">
        <v>3719</v>
      </c>
      <c r="G321" s="2090"/>
      <c r="I321" s="1203"/>
    </row>
    <row r="322" spans="1:9" ht="18.600000000000001" customHeight="1" thickBot="1">
      <c r="A322" s="1202"/>
      <c r="B322" s="1218"/>
      <c r="C322" s="1219" t="s">
        <v>1148</v>
      </c>
      <c r="D322" s="2089" t="s">
        <v>3721</v>
      </c>
      <c r="E322" s="2090"/>
      <c r="F322" s="2091" t="s">
        <v>3720</v>
      </c>
      <c r="G322" s="2090"/>
      <c r="I322" s="1203"/>
    </row>
    <row r="323" spans="1:9">
      <c r="A323" s="1202"/>
      <c r="B323" s="2086"/>
      <c r="C323" s="2086"/>
      <c r="D323" s="2086"/>
      <c r="E323" s="2086"/>
      <c r="F323" s="2086"/>
      <c r="G323" s="2086"/>
      <c r="H323" s="2086"/>
      <c r="I323" s="1203"/>
    </row>
    <row r="324" spans="1:9" ht="41.1" customHeight="1">
      <c r="A324" s="1202"/>
      <c r="B324" s="2087" t="s">
        <v>3722</v>
      </c>
      <c r="C324" s="2087"/>
      <c r="D324" s="2087"/>
      <c r="E324" s="2087"/>
      <c r="F324" s="2087"/>
      <c r="G324" s="2087"/>
      <c r="H324" s="2087"/>
      <c r="I324" s="1203"/>
    </row>
    <row r="325" spans="1:9" ht="15" customHeight="1">
      <c r="A325" s="1202"/>
      <c r="B325" s="2086"/>
      <c r="C325" s="2086"/>
      <c r="D325" s="2086"/>
      <c r="E325" s="2086"/>
      <c r="F325" s="2086"/>
      <c r="G325" s="2086"/>
      <c r="H325" s="2086"/>
      <c r="I325" s="1203"/>
    </row>
    <row r="326" spans="1:9" ht="15" customHeight="1">
      <c r="A326" s="1209"/>
      <c r="B326" s="2088" t="s">
        <v>3747</v>
      </c>
      <c r="C326" s="2088"/>
      <c r="D326" s="2088"/>
      <c r="E326" s="2088"/>
      <c r="F326" s="2088"/>
      <c r="G326" s="2088"/>
      <c r="H326" s="2088"/>
      <c r="I326" s="1210"/>
    </row>
    <row r="327" spans="1:9" ht="15" customHeight="1">
      <c r="B327" s="1222"/>
    </row>
    <row r="328" spans="1:9" ht="15" customHeight="1">
      <c r="B328" s="1224" t="s">
        <v>1913</v>
      </c>
    </row>
    <row r="329" spans="1:9" ht="51" customHeight="1">
      <c r="B329" s="2073" t="s">
        <v>3748</v>
      </c>
      <c r="C329" s="2074"/>
      <c r="D329" s="2074"/>
      <c r="E329" s="2074"/>
      <c r="F329" s="2074"/>
      <c r="G329" s="2074"/>
      <c r="H329" s="2074"/>
    </row>
    <row r="330" spans="1:9" ht="15" customHeight="1">
      <c r="B330" s="1191"/>
    </row>
    <row r="331" spans="1:9" ht="27" customHeight="1">
      <c r="B331" s="2073" t="s">
        <v>3749</v>
      </c>
      <c r="C331" s="2074"/>
      <c r="D331" s="2074"/>
      <c r="E331" s="2074"/>
      <c r="F331" s="2074"/>
      <c r="G331" s="2074"/>
      <c r="H331" s="2074"/>
    </row>
    <row r="332" spans="1:9" ht="15" customHeight="1">
      <c r="B332" s="1191"/>
    </row>
    <row r="333" spans="1:9" ht="18.75" customHeight="1">
      <c r="B333" s="1225" t="s">
        <v>3750</v>
      </c>
      <c r="C333" s="1226"/>
      <c r="D333" s="1226"/>
      <c r="E333" s="1226"/>
      <c r="F333" s="1226"/>
      <c r="G333" s="1226"/>
      <c r="H333" s="1226"/>
      <c r="I333" s="827"/>
    </row>
    <row r="334" spans="1:9" ht="18.75" customHeight="1">
      <c r="B334" s="2075" t="s">
        <v>3751</v>
      </c>
      <c r="C334" s="2075"/>
      <c r="D334" s="2075"/>
      <c r="E334" s="2075"/>
      <c r="F334" s="2075"/>
      <c r="G334" s="2075"/>
      <c r="H334" s="2075"/>
      <c r="I334" s="827"/>
    </row>
    <row r="335" spans="1:9">
      <c r="B335" s="2076" t="s">
        <v>1914</v>
      </c>
      <c r="C335" s="2077"/>
      <c r="D335" s="2077"/>
      <c r="E335" s="2077"/>
      <c r="F335" s="2077"/>
      <c r="G335" s="2077"/>
      <c r="H335" s="2078"/>
    </row>
    <row r="336" spans="1:9">
      <c r="B336" s="2079" t="s">
        <v>1915</v>
      </c>
      <c r="C336" s="2080"/>
      <c r="D336" s="2080"/>
      <c r="E336" s="2080"/>
      <c r="F336" s="2080"/>
      <c r="G336" s="2080"/>
      <c r="H336" s="2081"/>
    </row>
    <row r="337" spans="2:8">
      <c r="B337" s="1191"/>
    </row>
    <row r="338" spans="2:8">
      <c r="B338" s="1227" t="s">
        <v>1916</v>
      </c>
    </row>
    <row r="339" spans="2:8">
      <c r="B339" s="2082" t="s">
        <v>1917</v>
      </c>
      <c r="C339" s="2083"/>
      <c r="D339" s="2083"/>
      <c r="E339" s="2083"/>
      <c r="F339" s="2083"/>
      <c r="G339" s="2083"/>
      <c r="H339" s="2084"/>
    </row>
    <row r="340" spans="2:8" ht="15" customHeight="1">
      <c r="B340" s="1196"/>
    </row>
    <row r="341" spans="2:8" ht="80.099999999999994" customHeight="1">
      <c r="B341" s="2085" t="s">
        <v>3752</v>
      </c>
      <c r="C341" s="2074"/>
      <c r="D341" s="2074"/>
      <c r="E341" s="2074"/>
      <c r="F341" s="2074"/>
      <c r="G341" s="2074"/>
      <c r="H341" s="2074"/>
    </row>
    <row r="342" spans="2:8" ht="15" customHeight="1">
      <c r="B342" s="1191"/>
    </row>
    <row r="343" spans="2:8" ht="65.099999999999994" customHeight="1">
      <c r="B343" s="2073" t="s">
        <v>3753</v>
      </c>
      <c r="C343" s="2074"/>
      <c r="D343" s="2074"/>
      <c r="E343" s="2074"/>
      <c r="F343" s="2074"/>
      <c r="G343" s="2074"/>
      <c r="H343" s="2074"/>
    </row>
    <row r="344" spans="2:8" ht="15" customHeight="1">
      <c r="B344" s="1191"/>
    </row>
    <row r="345" spans="2:8" ht="60" customHeight="1">
      <c r="B345" s="2073" t="s">
        <v>3754</v>
      </c>
      <c r="C345" s="2074"/>
      <c r="D345" s="2074"/>
      <c r="E345" s="2074"/>
      <c r="F345" s="2074"/>
      <c r="G345" s="2074"/>
      <c r="H345" s="2074"/>
    </row>
    <row r="346" spans="2:8" ht="15" customHeight="1">
      <c r="B346" s="1191"/>
    </row>
    <row r="347" spans="2:8" ht="51" customHeight="1">
      <c r="B347" s="2073" t="s">
        <v>3755</v>
      </c>
      <c r="C347" s="2074"/>
      <c r="D347" s="2074"/>
      <c r="E347" s="2074"/>
      <c r="F347" s="2074"/>
      <c r="G347" s="2074"/>
      <c r="H347" s="2074"/>
    </row>
    <row r="348" spans="2:8" ht="15" customHeight="1">
      <c r="B348" s="1191"/>
    </row>
    <row r="349" spans="2:8" ht="41.1" customHeight="1">
      <c r="B349" s="2073" t="s">
        <v>3756</v>
      </c>
      <c r="C349" s="2074"/>
      <c r="D349" s="2074"/>
      <c r="E349" s="2074"/>
      <c r="F349" s="2074"/>
      <c r="G349" s="2074"/>
      <c r="H349" s="2074"/>
    </row>
    <row r="350" spans="2:8" ht="15" customHeight="1">
      <c r="B350" s="1191"/>
    </row>
    <row r="351" spans="2:8" ht="41.1" customHeight="1">
      <c r="B351" s="2073" t="s">
        <v>3757</v>
      </c>
      <c r="C351" s="2074"/>
      <c r="D351" s="2074"/>
      <c r="E351" s="2074"/>
      <c r="F351" s="2074"/>
      <c r="G351" s="2074"/>
      <c r="H351" s="2074"/>
    </row>
    <row r="352" spans="2:8" ht="15" customHeight="1">
      <c r="B352" s="1191"/>
    </row>
    <row r="353" spans="2:8" ht="41.1" customHeight="1">
      <c r="B353" s="2073" t="s">
        <v>3758</v>
      </c>
      <c r="C353" s="2074"/>
      <c r="D353" s="2074"/>
      <c r="E353" s="2074"/>
      <c r="F353" s="2074"/>
      <c r="G353" s="2074"/>
      <c r="H353" s="2074"/>
    </row>
    <row r="354" spans="2:8" ht="15" customHeight="1">
      <c r="B354" s="1191"/>
    </row>
    <row r="355" spans="2:8" ht="27" customHeight="1">
      <c r="B355" s="2073" t="s">
        <v>3759</v>
      </c>
      <c r="C355" s="2074"/>
      <c r="D355" s="2074"/>
      <c r="E355" s="2074"/>
      <c r="F355" s="2074"/>
      <c r="G355" s="2074"/>
      <c r="H355" s="2074"/>
    </row>
    <row r="356" spans="2:8" ht="15" customHeight="1">
      <c r="B356" s="1191"/>
    </row>
    <row r="357" spans="2:8" ht="27" customHeight="1">
      <c r="B357" s="2073" t="s">
        <v>3760</v>
      </c>
      <c r="C357" s="2074"/>
      <c r="D357" s="2074"/>
      <c r="E357" s="2074"/>
      <c r="F357" s="2074"/>
      <c r="G357" s="2074"/>
      <c r="H357" s="2074"/>
    </row>
  </sheetData>
  <mergeCells count="301">
    <mergeCell ref="B8:H8"/>
    <mergeCell ref="B9:H9"/>
    <mergeCell ref="B11:H11"/>
    <mergeCell ref="B13:H13"/>
    <mergeCell ref="B14:H14"/>
    <mergeCell ref="B16:H16"/>
    <mergeCell ref="B1:D1"/>
    <mergeCell ref="E1:G1"/>
    <mergeCell ref="B3:H3"/>
    <mergeCell ref="B5:H5"/>
    <mergeCell ref="B6:H6"/>
    <mergeCell ref="B7:H7"/>
    <mergeCell ref="B26:H26"/>
    <mergeCell ref="B27:H27"/>
    <mergeCell ref="B28:H28"/>
    <mergeCell ref="B29:H29"/>
    <mergeCell ref="B30:H30"/>
    <mergeCell ref="B31:H31"/>
    <mergeCell ref="B19:H19"/>
    <mergeCell ref="B20:H20"/>
    <mergeCell ref="B22:H22"/>
    <mergeCell ref="B23:H23"/>
    <mergeCell ref="B24:H24"/>
    <mergeCell ref="B25:H25"/>
    <mergeCell ref="B42:H42"/>
    <mergeCell ref="B43:H43"/>
    <mergeCell ref="B44:H44"/>
    <mergeCell ref="B45:H45"/>
    <mergeCell ref="B48:H48"/>
    <mergeCell ref="B49:H49"/>
    <mergeCell ref="B33:H33"/>
    <mergeCell ref="B34:H34"/>
    <mergeCell ref="B36:H36"/>
    <mergeCell ref="B38:H38"/>
    <mergeCell ref="B40:H40"/>
    <mergeCell ref="B41:H41"/>
    <mergeCell ref="B58:H58"/>
    <mergeCell ref="B60:H60"/>
    <mergeCell ref="B61:H61"/>
    <mergeCell ref="B63:H63"/>
    <mergeCell ref="B64:H64"/>
    <mergeCell ref="B66:H66"/>
    <mergeCell ref="B50:H50"/>
    <mergeCell ref="B52:H52"/>
    <mergeCell ref="B53:H53"/>
    <mergeCell ref="B54:H54"/>
    <mergeCell ref="B56:H56"/>
    <mergeCell ref="B57:H57"/>
    <mergeCell ref="B73:H73"/>
    <mergeCell ref="B74:H74"/>
    <mergeCell ref="B75:H75"/>
    <mergeCell ref="B76:H76"/>
    <mergeCell ref="B77:H77"/>
    <mergeCell ref="B78:H78"/>
    <mergeCell ref="B67:H67"/>
    <mergeCell ref="B68:H68"/>
    <mergeCell ref="B69:H69"/>
    <mergeCell ref="B70:H70"/>
    <mergeCell ref="B71:H71"/>
    <mergeCell ref="B72:H72"/>
    <mergeCell ref="B85:H85"/>
    <mergeCell ref="B86:H86"/>
    <mergeCell ref="B87:H87"/>
    <mergeCell ref="B88:H88"/>
    <mergeCell ref="B89:H89"/>
    <mergeCell ref="B91:H91"/>
    <mergeCell ref="B79:H79"/>
    <mergeCell ref="B80:H80"/>
    <mergeCell ref="B81:H81"/>
    <mergeCell ref="B82:H82"/>
    <mergeCell ref="B83:H83"/>
    <mergeCell ref="B84:H84"/>
    <mergeCell ref="B99:H99"/>
    <mergeCell ref="B101:H101"/>
    <mergeCell ref="B102:H102"/>
    <mergeCell ref="B103:G103"/>
    <mergeCell ref="B104:B106"/>
    <mergeCell ref="C104:G104"/>
    <mergeCell ref="C105:G105"/>
    <mergeCell ref="C106:G106"/>
    <mergeCell ref="C92:F92"/>
    <mergeCell ref="B93:H93"/>
    <mergeCell ref="B94:H94"/>
    <mergeCell ref="B95:H95"/>
    <mergeCell ref="B97:H97"/>
    <mergeCell ref="B98:H98"/>
    <mergeCell ref="C116:G116"/>
    <mergeCell ref="C117:G117"/>
    <mergeCell ref="C118:G118"/>
    <mergeCell ref="C119:G119"/>
    <mergeCell ref="B121:H121"/>
    <mergeCell ref="B123:H123"/>
    <mergeCell ref="B107:B119"/>
    <mergeCell ref="C107:G107"/>
    <mergeCell ref="C108:G108"/>
    <mergeCell ref="C109:G109"/>
    <mergeCell ref="C110:G110"/>
    <mergeCell ref="C111:G111"/>
    <mergeCell ref="C112:G112"/>
    <mergeCell ref="C113:G113"/>
    <mergeCell ref="C114:G114"/>
    <mergeCell ref="C115:G115"/>
    <mergeCell ref="E130:E131"/>
    <mergeCell ref="G130:G131"/>
    <mergeCell ref="B134:H134"/>
    <mergeCell ref="B135:H135"/>
    <mergeCell ref="B137:H137"/>
    <mergeCell ref="B138:H138"/>
    <mergeCell ref="B124:H124"/>
    <mergeCell ref="B125:H125"/>
    <mergeCell ref="B126:H126"/>
    <mergeCell ref="B127:H127"/>
    <mergeCell ref="B128:H128"/>
    <mergeCell ref="B129:B131"/>
    <mergeCell ref="C129:C131"/>
    <mergeCell ref="D129:F129"/>
    <mergeCell ref="G129:H129"/>
    <mergeCell ref="D130:D131"/>
    <mergeCell ref="B145:H145"/>
    <mergeCell ref="B146:H146"/>
    <mergeCell ref="B148:H148"/>
    <mergeCell ref="B149:H149"/>
    <mergeCell ref="B150:H150"/>
    <mergeCell ref="B151:H151"/>
    <mergeCell ref="B139:H139"/>
    <mergeCell ref="B140:H140"/>
    <mergeCell ref="B141:H141"/>
    <mergeCell ref="B142:H142"/>
    <mergeCell ref="B143:H143"/>
    <mergeCell ref="B144:H144"/>
    <mergeCell ref="B160:H160"/>
    <mergeCell ref="B161:H161"/>
    <mergeCell ref="B162:H162"/>
    <mergeCell ref="B163:H163"/>
    <mergeCell ref="B165:H165"/>
    <mergeCell ref="B166:H166"/>
    <mergeCell ref="B153:H153"/>
    <mergeCell ref="B154:H154"/>
    <mergeCell ref="B155:H155"/>
    <mergeCell ref="B156:H156"/>
    <mergeCell ref="B157:H157"/>
    <mergeCell ref="B158:H158"/>
    <mergeCell ref="B174:H174"/>
    <mergeCell ref="B175:H175"/>
    <mergeCell ref="B176:H176"/>
    <mergeCell ref="B178:H178"/>
    <mergeCell ref="B179:D179"/>
    <mergeCell ref="B180:H180"/>
    <mergeCell ref="B167:H167"/>
    <mergeCell ref="B168:H168"/>
    <mergeCell ref="B169:H169"/>
    <mergeCell ref="B170:H170"/>
    <mergeCell ref="B172:H172"/>
    <mergeCell ref="B173:H173"/>
    <mergeCell ref="B187:H187"/>
    <mergeCell ref="B189:H189"/>
    <mergeCell ref="B190:E190"/>
    <mergeCell ref="B191:H191"/>
    <mergeCell ref="B192:H192"/>
    <mergeCell ref="B193:H193"/>
    <mergeCell ref="B181:H181"/>
    <mergeCell ref="B182:H182"/>
    <mergeCell ref="B183:H183"/>
    <mergeCell ref="B184:H184"/>
    <mergeCell ref="B185:H185"/>
    <mergeCell ref="B186:H186"/>
    <mergeCell ref="B202:H202"/>
    <mergeCell ref="B203:C203"/>
    <mergeCell ref="B204:H204"/>
    <mergeCell ref="B205:H205"/>
    <mergeCell ref="B206:H206"/>
    <mergeCell ref="B207:H207"/>
    <mergeCell ref="B195:H195"/>
    <mergeCell ref="B196:C196"/>
    <mergeCell ref="B197:H197"/>
    <mergeCell ref="B198:H198"/>
    <mergeCell ref="B199:H199"/>
    <mergeCell ref="B200:H200"/>
    <mergeCell ref="B215:H215"/>
    <mergeCell ref="B216:H216"/>
    <mergeCell ref="B217:H217"/>
    <mergeCell ref="B219:C219"/>
    <mergeCell ref="B220:H220"/>
    <mergeCell ref="B221:H221"/>
    <mergeCell ref="B208:H208"/>
    <mergeCell ref="B210:H210"/>
    <mergeCell ref="B211:H211"/>
    <mergeCell ref="B212:H212"/>
    <mergeCell ref="B213:H213"/>
    <mergeCell ref="B214:H214"/>
    <mergeCell ref="B230:H230"/>
    <mergeCell ref="B231:H231"/>
    <mergeCell ref="B232:H232"/>
    <mergeCell ref="B233:H233"/>
    <mergeCell ref="B234:H234"/>
    <mergeCell ref="B235:H235"/>
    <mergeCell ref="B222:H222"/>
    <mergeCell ref="B223:H223"/>
    <mergeCell ref="B224:H224"/>
    <mergeCell ref="B225:H225"/>
    <mergeCell ref="B226:H226"/>
    <mergeCell ref="B228:H228"/>
    <mergeCell ref="B242:H242"/>
    <mergeCell ref="B243:H243"/>
    <mergeCell ref="B244:H244"/>
    <mergeCell ref="B245:H245"/>
    <mergeCell ref="B246:H246"/>
    <mergeCell ref="D247:E247"/>
    <mergeCell ref="F247:G247"/>
    <mergeCell ref="B236:H236"/>
    <mergeCell ref="B237:H237"/>
    <mergeCell ref="B238:H238"/>
    <mergeCell ref="B239:H239"/>
    <mergeCell ref="B240:H240"/>
    <mergeCell ref="B241:H241"/>
    <mergeCell ref="D251:E251"/>
    <mergeCell ref="F251:G251"/>
    <mergeCell ref="B253:H253"/>
    <mergeCell ref="B254:H254"/>
    <mergeCell ref="B255:H255"/>
    <mergeCell ref="B256:H256"/>
    <mergeCell ref="D248:E248"/>
    <mergeCell ref="F248:G248"/>
    <mergeCell ref="D249:E249"/>
    <mergeCell ref="F249:G249"/>
    <mergeCell ref="D250:E250"/>
    <mergeCell ref="F250:G250"/>
    <mergeCell ref="B266:H266"/>
    <mergeCell ref="B267:H267"/>
    <mergeCell ref="B268:H268"/>
    <mergeCell ref="B270:H270"/>
    <mergeCell ref="B271:H271"/>
    <mergeCell ref="B272:H272"/>
    <mergeCell ref="B258:H258"/>
    <mergeCell ref="B259:H259"/>
    <mergeCell ref="B260:H260"/>
    <mergeCell ref="B261:H261"/>
    <mergeCell ref="B263:H263"/>
    <mergeCell ref="B264:H264"/>
    <mergeCell ref="B282:H282"/>
    <mergeCell ref="B283:H283"/>
    <mergeCell ref="B285:H285"/>
    <mergeCell ref="B286:H286"/>
    <mergeCell ref="B287:H287"/>
    <mergeCell ref="B289:H289"/>
    <mergeCell ref="B273:H273"/>
    <mergeCell ref="B275:H275"/>
    <mergeCell ref="B276:H276"/>
    <mergeCell ref="B278:H278"/>
    <mergeCell ref="B280:H280"/>
    <mergeCell ref="B281:E281"/>
    <mergeCell ref="B299:H299"/>
    <mergeCell ref="B301:H301"/>
    <mergeCell ref="B302:H302"/>
    <mergeCell ref="B304:H304"/>
    <mergeCell ref="B306:H306"/>
    <mergeCell ref="B307:H307"/>
    <mergeCell ref="B290:H290"/>
    <mergeCell ref="B292:H292"/>
    <mergeCell ref="B294:H294"/>
    <mergeCell ref="B295:H295"/>
    <mergeCell ref="B297:H297"/>
    <mergeCell ref="B298:H298"/>
    <mergeCell ref="B315:H315"/>
    <mergeCell ref="B316:H316"/>
    <mergeCell ref="B317:H317"/>
    <mergeCell ref="D318:E318"/>
    <mergeCell ref="F318:G318"/>
    <mergeCell ref="D319:E319"/>
    <mergeCell ref="F319:G319"/>
    <mergeCell ref="B308:H308"/>
    <mergeCell ref="B309:H309"/>
    <mergeCell ref="B310:H310"/>
    <mergeCell ref="B311:H311"/>
    <mergeCell ref="B312:H312"/>
    <mergeCell ref="B314:H314"/>
    <mergeCell ref="B323:H323"/>
    <mergeCell ref="B324:H324"/>
    <mergeCell ref="B325:H325"/>
    <mergeCell ref="B326:H326"/>
    <mergeCell ref="B329:H329"/>
    <mergeCell ref="B331:H331"/>
    <mergeCell ref="D320:E320"/>
    <mergeCell ref="F320:G320"/>
    <mergeCell ref="D321:E321"/>
    <mergeCell ref="F321:G321"/>
    <mergeCell ref="D322:E322"/>
    <mergeCell ref="F322:G322"/>
    <mergeCell ref="B357:H357"/>
    <mergeCell ref="B345:H345"/>
    <mergeCell ref="B347:H347"/>
    <mergeCell ref="B349:H349"/>
    <mergeCell ref="B351:H351"/>
    <mergeCell ref="B353:H353"/>
    <mergeCell ref="B355:H355"/>
    <mergeCell ref="B334:H334"/>
    <mergeCell ref="B335:H335"/>
    <mergeCell ref="B336:H336"/>
    <mergeCell ref="B339:H339"/>
    <mergeCell ref="B341:H341"/>
    <mergeCell ref="B343:H343"/>
  </mergeCells>
  <phoneticPr fontId="1"/>
  <printOptions horizontalCentered="1"/>
  <pageMargins left="0.62992125984251968" right="0.62992125984251968" top="0.98425196850393704" bottom="0.98425196850393704" header="0.51181102362204722" footer="0.51181102362204722"/>
  <pageSetup paperSize="9" scale="98" fitToHeight="0" orientation="portrait" r:id="rId1"/>
  <rowBreaks count="4" manualBreakCount="4">
    <brk id="201" max="8" man="1"/>
    <brk id="235" max="8" man="1"/>
    <brk id="256" max="8" man="1"/>
    <brk id="327"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BC170"/>
  <sheetViews>
    <sheetView zoomScaleNormal="100" zoomScaleSheetLayoutView="120" workbookViewId="0">
      <selection activeCell="A2" sqref="A2"/>
    </sheetView>
  </sheetViews>
  <sheetFormatPr defaultRowHeight="13.5"/>
  <cols>
    <col min="1" max="1" width="1.25" style="130" customWidth="1"/>
    <col min="2" max="2" width="8.875" style="128" customWidth="1"/>
    <col min="3" max="3" width="15.875" style="129" customWidth="1"/>
    <col min="4" max="4" width="11" style="130" customWidth="1"/>
    <col min="5" max="5" width="1.375" style="130" customWidth="1"/>
    <col min="6" max="6" width="3.375" style="130" customWidth="1"/>
    <col min="7" max="7" width="3.125" style="130" customWidth="1"/>
    <col min="8" max="8" width="3.375" style="130" customWidth="1"/>
    <col min="9" max="9" width="1.375" style="130" customWidth="1"/>
    <col min="10" max="10" width="3.375" style="130" customWidth="1"/>
    <col min="11" max="11" width="3.125" style="130" customWidth="1"/>
    <col min="12" max="12" width="3.375" style="130" customWidth="1"/>
    <col min="13" max="13" width="1.375" style="130" customWidth="1"/>
    <col min="14" max="14" width="3.375" style="130" customWidth="1"/>
    <col min="15" max="15" width="3.125" style="130" customWidth="1"/>
    <col min="16" max="16" width="3.375" style="130" customWidth="1"/>
    <col min="17" max="17" width="1.375" style="130" customWidth="1"/>
    <col min="18" max="18" width="3.375" style="130" customWidth="1"/>
    <col min="19" max="19" width="3.125" style="130" customWidth="1"/>
    <col min="20" max="20" width="3.375" style="130" customWidth="1"/>
    <col min="21" max="21" width="1.375" style="130" customWidth="1"/>
    <col min="22" max="22" width="3.375" style="130" customWidth="1"/>
    <col min="23" max="23" width="3.125" style="130" customWidth="1"/>
    <col min="24" max="24" width="3.375" style="130" customWidth="1"/>
    <col min="25" max="25" width="1.25" style="131" customWidth="1"/>
    <col min="26" max="26" width="9" style="132"/>
    <col min="27" max="27" width="9" style="149"/>
    <col min="28" max="256" width="9" style="130"/>
    <col min="257" max="257" width="1.25" style="130" customWidth="1"/>
    <col min="258" max="258" width="8.875" style="130" customWidth="1"/>
    <col min="259" max="259" width="15.875" style="130" customWidth="1"/>
    <col min="260" max="260" width="11" style="130" customWidth="1"/>
    <col min="261" max="261" width="1.375" style="130" customWidth="1"/>
    <col min="262" max="262" width="3.375" style="130" customWidth="1"/>
    <col min="263" max="263" width="3.125" style="130" customWidth="1"/>
    <col min="264" max="264" width="3.375" style="130" customWidth="1"/>
    <col min="265" max="265" width="1.375" style="130" customWidth="1"/>
    <col min="266" max="266" width="3.375" style="130" customWidth="1"/>
    <col min="267" max="267" width="3.125" style="130" customWidth="1"/>
    <col min="268" max="268" width="3.375" style="130" customWidth="1"/>
    <col min="269" max="269" width="1.375" style="130" customWidth="1"/>
    <col min="270" max="270" width="3.375" style="130" customWidth="1"/>
    <col min="271" max="271" width="3.125" style="130" customWidth="1"/>
    <col min="272" max="272" width="3.375" style="130" customWidth="1"/>
    <col min="273" max="273" width="1.375" style="130" customWidth="1"/>
    <col min="274" max="274" width="3.375" style="130" customWidth="1"/>
    <col min="275" max="275" width="3.125" style="130" customWidth="1"/>
    <col min="276" max="276" width="3.375" style="130" customWidth="1"/>
    <col min="277" max="277" width="1.375" style="130" customWidth="1"/>
    <col min="278" max="278" width="3.375" style="130" customWidth="1"/>
    <col min="279" max="279" width="3.125" style="130" customWidth="1"/>
    <col min="280" max="280" width="3.375" style="130" customWidth="1"/>
    <col min="281" max="281" width="1.25" style="130" customWidth="1"/>
    <col min="282" max="512" width="9" style="130"/>
    <col min="513" max="513" width="1.25" style="130" customWidth="1"/>
    <col min="514" max="514" width="8.875" style="130" customWidth="1"/>
    <col min="515" max="515" width="15.875" style="130" customWidth="1"/>
    <col min="516" max="516" width="11" style="130" customWidth="1"/>
    <col min="517" max="517" width="1.375" style="130" customWidth="1"/>
    <col min="518" max="518" width="3.375" style="130" customWidth="1"/>
    <col min="519" max="519" width="3.125" style="130" customWidth="1"/>
    <col min="520" max="520" width="3.375" style="130" customWidth="1"/>
    <col min="521" max="521" width="1.375" style="130" customWidth="1"/>
    <col min="522" max="522" width="3.375" style="130" customWidth="1"/>
    <col min="523" max="523" width="3.125" style="130" customWidth="1"/>
    <col min="524" max="524" width="3.375" style="130" customWidth="1"/>
    <col min="525" max="525" width="1.375" style="130" customWidth="1"/>
    <col min="526" max="526" width="3.375" style="130" customWidth="1"/>
    <col min="527" max="527" width="3.125" style="130" customWidth="1"/>
    <col min="528" max="528" width="3.375" style="130" customWidth="1"/>
    <col min="529" max="529" width="1.375" style="130" customWidth="1"/>
    <col min="530" max="530" width="3.375" style="130" customWidth="1"/>
    <col min="531" max="531" width="3.125" style="130" customWidth="1"/>
    <col min="532" max="532" width="3.375" style="130" customWidth="1"/>
    <col min="533" max="533" width="1.375" style="130" customWidth="1"/>
    <col min="534" max="534" width="3.375" style="130" customWidth="1"/>
    <col min="535" max="535" width="3.125" style="130" customWidth="1"/>
    <col min="536" max="536" width="3.375" style="130" customWidth="1"/>
    <col min="537" max="537" width="1.25" style="130" customWidth="1"/>
    <col min="538" max="768" width="9" style="130"/>
    <col min="769" max="769" width="1.25" style="130" customWidth="1"/>
    <col min="770" max="770" width="8.875" style="130" customWidth="1"/>
    <col min="771" max="771" width="15.875" style="130" customWidth="1"/>
    <col min="772" max="772" width="11" style="130" customWidth="1"/>
    <col min="773" max="773" width="1.375" style="130" customWidth="1"/>
    <col min="774" max="774" width="3.375" style="130" customWidth="1"/>
    <col min="775" max="775" width="3.125" style="130" customWidth="1"/>
    <col min="776" max="776" width="3.375" style="130" customWidth="1"/>
    <col min="777" max="777" width="1.375" style="130" customWidth="1"/>
    <col min="778" max="778" width="3.375" style="130" customWidth="1"/>
    <col min="779" max="779" width="3.125" style="130" customWidth="1"/>
    <col min="780" max="780" width="3.375" style="130" customWidth="1"/>
    <col min="781" max="781" width="1.375" style="130" customWidth="1"/>
    <col min="782" max="782" width="3.375" style="130" customWidth="1"/>
    <col min="783" max="783" width="3.125" style="130" customWidth="1"/>
    <col min="784" max="784" width="3.375" style="130" customWidth="1"/>
    <col min="785" max="785" width="1.375" style="130" customWidth="1"/>
    <col min="786" max="786" width="3.375" style="130" customWidth="1"/>
    <col min="787" max="787" width="3.125" style="130" customWidth="1"/>
    <col min="788" max="788" width="3.375" style="130" customWidth="1"/>
    <col min="789" max="789" width="1.375" style="130" customWidth="1"/>
    <col min="790" max="790" width="3.375" style="130" customWidth="1"/>
    <col min="791" max="791" width="3.125" style="130" customWidth="1"/>
    <col min="792" max="792" width="3.375" style="130" customWidth="1"/>
    <col min="793" max="793" width="1.25" style="130" customWidth="1"/>
    <col min="794" max="1024" width="9" style="130"/>
    <col min="1025" max="1025" width="1.25" style="130" customWidth="1"/>
    <col min="1026" max="1026" width="8.875" style="130" customWidth="1"/>
    <col min="1027" max="1027" width="15.875" style="130" customWidth="1"/>
    <col min="1028" max="1028" width="11" style="130" customWidth="1"/>
    <col min="1029" max="1029" width="1.375" style="130" customWidth="1"/>
    <col min="1030" max="1030" width="3.375" style="130" customWidth="1"/>
    <col min="1031" max="1031" width="3.125" style="130" customWidth="1"/>
    <col min="1032" max="1032" width="3.375" style="130" customWidth="1"/>
    <col min="1033" max="1033" width="1.375" style="130" customWidth="1"/>
    <col min="1034" max="1034" width="3.375" style="130" customWidth="1"/>
    <col min="1035" max="1035" width="3.125" style="130" customWidth="1"/>
    <col min="1036" max="1036" width="3.375" style="130" customWidth="1"/>
    <col min="1037" max="1037" width="1.375" style="130" customWidth="1"/>
    <col min="1038" max="1038" width="3.375" style="130" customWidth="1"/>
    <col min="1039" max="1039" width="3.125" style="130" customWidth="1"/>
    <col min="1040" max="1040" width="3.375" style="130" customWidth="1"/>
    <col min="1041" max="1041" width="1.375" style="130" customWidth="1"/>
    <col min="1042" max="1042" width="3.375" style="130" customWidth="1"/>
    <col min="1043" max="1043" width="3.125" style="130" customWidth="1"/>
    <col min="1044" max="1044" width="3.375" style="130" customWidth="1"/>
    <col min="1045" max="1045" width="1.375" style="130" customWidth="1"/>
    <col min="1046" max="1046" width="3.375" style="130" customWidth="1"/>
    <col min="1047" max="1047" width="3.125" style="130" customWidth="1"/>
    <col min="1048" max="1048" width="3.375" style="130" customWidth="1"/>
    <col min="1049" max="1049" width="1.25" style="130" customWidth="1"/>
    <col min="1050" max="1280" width="9" style="130"/>
    <col min="1281" max="1281" width="1.25" style="130" customWidth="1"/>
    <col min="1282" max="1282" width="8.875" style="130" customWidth="1"/>
    <col min="1283" max="1283" width="15.875" style="130" customWidth="1"/>
    <col min="1284" max="1284" width="11" style="130" customWidth="1"/>
    <col min="1285" max="1285" width="1.375" style="130" customWidth="1"/>
    <col min="1286" max="1286" width="3.375" style="130" customWidth="1"/>
    <col min="1287" max="1287" width="3.125" style="130" customWidth="1"/>
    <col min="1288" max="1288" width="3.375" style="130" customWidth="1"/>
    <col min="1289" max="1289" width="1.375" style="130" customWidth="1"/>
    <col min="1290" max="1290" width="3.375" style="130" customWidth="1"/>
    <col min="1291" max="1291" width="3.125" style="130" customWidth="1"/>
    <col min="1292" max="1292" width="3.375" style="130" customWidth="1"/>
    <col min="1293" max="1293" width="1.375" style="130" customWidth="1"/>
    <col min="1294" max="1294" width="3.375" style="130" customWidth="1"/>
    <col min="1295" max="1295" width="3.125" style="130" customWidth="1"/>
    <col min="1296" max="1296" width="3.375" style="130" customWidth="1"/>
    <col min="1297" max="1297" width="1.375" style="130" customWidth="1"/>
    <col min="1298" max="1298" width="3.375" style="130" customWidth="1"/>
    <col min="1299" max="1299" width="3.125" style="130" customWidth="1"/>
    <col min="1300" max="1300" width="3.375" style="130" customWidth="1"/>
    <col min="1301" max="1301" width="1.375" style="130" customWidth="1"/>
    <col min="1302" max="1302" width="3.375" style="130" customWidth="1"/>
    <col min="1303" max="1303" width="3.125" style="130" customWidth="1"/>
    <col min="1304" max="1304" width="3.375" style="130" customWidth="1"/>
    <col min="1305" max="1305" width="1.25" style="130" customWidth="1"/>
    <col min="1306" max="1536" width="9" style="130"/>
    <col min="1537" max="1537" width="1.25" style="130" customWidth="1"/>
    <col min="1538" max="1538" width="8.875" style="130" customWidth="1"/>
    <col min="1539" max="1539" width="15.875" style="130" customWidth="1"/>
    <col min="1540" max="1540" width="11" style="130" customWidth="1"/>
    <col min="1541" max="1541" width="1.375" style="130" customWidth="1"/>
    <col min="1542" max="1542" width="3.375" style="130" customWidth="1"/>
    <col min="1543" max="1543" width="3.125" style="130" customWidth="1"/>
    <col min="1544" max="1544" width="3.375" style="130" customWidth="1"/>
    <col min="1545" max="1545" width="1.375" style="130" customWidth="1"/>
    <col min="1546" max="1546" width="3.375" style="130" customWidth="1"/>
    <col min="1547" max="1547" width="3.125" style="130" customWidth="1"/>
    <col min="1548" max="1548" width="3.375" style="130" customWidth="1"/>
    <col min="1549" max="1549" width="1.375" style="130" customWidth="1"/>
    <col min="1550" max="1550" width="3.375" style="130" customWidth="1"/>
    <col min="1551" max="1551" width="3.125" style="130" customWidth="1"/>
    <col min="1552" max="1552" width="3.375" style="130" customWidth="1"/>
    <col min="1553" max="1553" width="1.375" style="130" customWidth="1"/>
    <col min="1554" max="1554" width="3.375" style="130" customWidth="1"/>
    <col min="1555" max="1555" width="3.125" style="130" customWidth="1"/>
    <col min="1556" max="1556" width="3.375" style="130" customWidth="1"/>
    <col min="1557" max="1557" width="1.375" style="130" customWidth="1"/>
    <col min="1558" max="1558" width="3.375" style="130" customWidth="1"/>
    <col min="1559" max="1559" width="3.125" style="130" customWidth="1"/>
    <col min="1560" max="1560" width="3.375" style="130" customWidth="1"/>
    <col min="1561" max="1561" width="1.25" style="130" customWidth="1"/>
    <col min="1562" max="1792" width="9" style="130"/>
    <col min="1793" max="1793" width="1.25" style="130" customWidth="1"/>
    <col min="1794" max="1794" width="8.875" style="130" customWidth="1"/>
    <col min="1795" max="1795" width="15.875" style="130" customWidth="1"/>
    <col min="1796" max="1796" width="11" style="130" customWidth="1"/>
    <col min="1797" max="1797" width="1.375" style="130" customWidth="1"/>
    <col min="1798" max="1798" width="3.375" style="130" customWidth="1"/>
    <col min="1799" max="1799" width="3.125" style="130" customWidth="1"/>
    <col min="1800" max="1800" width="3.375" style="130" customWidth="1"/>
    <col min="1801" max="1801" width="1.375" style="130" customWidth="1"/>
    <col min="1802" max="1802" width="3.375" style="130" customWidth="1"/>
    <col min="1803" max="1803" width="3.125" style="130" customWidth="1"/>
    <col min="1804" max="1804" width="3.375" style="130" customWidth="1"/>
    <col min="1805" max="1805" width="1.375" style="130" customWidth="1"/>
    <col min="1806" max="1806" width="3.375" style="130" customWidth="1"/>
    <col min="1807" max="1807" width="3.125" style="130" customWidth="1"/>
    <col min="1808" max="1808" width="3.375" style="130" customWidth="1"/>
    <col min="1809" max="1809" width="1.375" style="130" customWidth="1"/>
    <col min="1810" max="1810" width="3.375" style="130" customWidth="1"/>
    <col min="1811" max="1811" width="3.125" style="130" customWidth="1"/>
    <col min="1812" max="1812" width="3.375" style="130" customWidth="1"/>
    <col min="1813" max="1813" width="1.375" style="130" customWidth="1"/>
    <col min="1814" max="1814" width="3.375" style="130" customWidth="1"/>
    <col min="1815" max="1815" width="3.125" style="130" customWidth="1"/>
    <col min="1816" max="1816" width="3.375" style="130" customWidth="1"/>
    <col min="1817" max="1817" width="1.25" style="130" customWidth="1"/>
    <col min="1818" max="2048" width="9" style="130"/>
    <col min="2049" max="2049" width="1.25" style="130" customWidth="1"/>
    <col min="2050" max="2050" width="8.875" style="130" customWidth="1"/>
    <col min="2051" max="2051" width="15.875" style="130" customWidth="1"/>
    <col min="2052" max="2052" width="11" style="130" customWidth="1"/>
    <col min="2053" max="2053" width="1.375" style="130" customWidth="1"/>
    <col min="2054" max="2054" width="3.375" style="130" customWidth="1"/>
    <col min="2055" max="2055" width="3.125" style="130" customWidth="1"/>
    <col min="2056" max="2056" width="3.375" style="130" customWidth="1"/>
    <col min="2057" max="2057" width="1.375" style="130" customWidth="1"/>
    <col min="2058" max="2058" width="3.375" style="130" customWidth="1"/>
    <col min="2059" max="2059" width="3.125" style="130" customWidth="1"/>
    <col min="2060" max="2060" width="3.375" style="130" customWidth="1"/>
    <col min="2061" max="2061" width="1.375" style="130" customWidth="1"/>
    <col min="2062" max="2062" width="3.375" style="130" customWidth="1"/>
    <col min="2063" max="2063" width="3.125" style="130" customWidth="1"/>
    <col min="2064" max="2064" width="3.375" style="130" customWidth="1"/>
    <col min="2065" max="2065" width="1.375" style="130" customWidth="1"/>
    <col min="2066" max="2066" width="3.375" style="130" customWidth="1"/>
    <col min="2067" max="2067" width="3.125" style="130" customWidth="1"/>
    <col min="2068" max="2068" width="3.375" style="130" customWidth="1"/>
    <col min="2069" max="2069" width="1.375" style="130" customWidth="1"/>
    <col min="2070" max="2070" width="3.375" style="130" customWidth="1"/>
    <col min="2071" max="2071" width="3.125" style="130" customWidth="1"/>
    <col min="2072" max="2072" width="3.375" style="130" customWidth="1"/>
    <col min="2073" max="2073" width="1.25" style="130" customWidth="1"/>
    <col min="2074" max="2304" width="9" style="130"/>
    <col min="2305" max="2305" width="1.25" style="130" customWidth="1"/>
    <col min="2306" max="2306" width="8.875" style="130" customWidth="1"/>
    <col min="2307" max="2307" width="15.875" style="130" customWidth="1"/>
    <col min="2308" max="2308" width="11" style="130" customWidth="1"/>
    <col min="2309" max="2309" width="1.375" style="130" customWidth="1"/>
    <col min="2310" max="2310" width="3.375" style="130" customWidth="1"/>
    <col min="2311" max="2311" width="3.125" style="130" customWidth="1"/>
    <col min="2312" max="2312" width="3.375" style="130" customWidth="1"/>
    <col min="2313" max="2313" width="1.375" style="130" customWidth="1"/>
    <col min="2314" max="2314" width="3.375" style="130" customWidth="1"/>
    <col min="2315" max="2315" width="3.125" style="130" customWidth="1"/>
    <col min="2316" max="2316" width="3.375" style="130" customWidth="1"/>
    <col min="2317" max="2317" width="1.375" style="130" customWidth="1"/>
    <col min="2318" max="2318" width="3.375" style="130" customWidth="1"/>
    <col min="2319" max="2319" width="3.125" style="130" customWidth="1"/>
    <col min="2320" max="2320" width="3.375" style="130" customWidth="1"/>
    <col min="2321" max="2321" width="1.375" style="130" customWidth="1"/>
    <col min="2322" max="2322" width="3.375" style="130" customWidth="1"/>
    <col min="2323" max="2323" width="3.125" style="130" customWidth="1"/>
    <col min="2324" max="2324" width="3.375" style="130" customWidth="1"/>
    <col min="2325" max="2325" width="1.375" style="130" customWidth="1"/>
    <col min="2326" max="2326" width="3.375" style="130" customWidth="1"/>
    <col min="2327" max="2327" width="3.125" style="130" customWidth="1"/>
    <col min="2328" max="2328" width="3.375" style="130" customWidth="1"/>
    <col min="2329" max="2329" width="1.25" style="130" customWidth="1"/>
    <col min="2330" max="2560" width="9" style="130"/>
    <col min="2561" max="2561" width="1.25" style="130" customWidth="1"/>
    <col min="2562" max="2562" width="8.875" style="130" customWidth="1"/>
    <col min="2563" max="2563" width="15.875" style="130" customWidth="1"/>
    <col min="2564" max="2564" width="11" style="130" customWidth="1"/>
    <col min="2565" max="2565" width="1.375" style="130" customWidth="1"/>
    <col min="2566" max="2566" width="3.375" style="130" customWidth="1"/>
    <col min="2567" max="2567" width="3.125" style="130" customWidth="1"/>
    <col min="2568" max="2568" width="3.375" style="130" customWidth="1"/>
    <col min="2569" max="2569" width="1.375" style="130" customWidth="1"/>
    <col min="2570" max="2570" width="3.375" style="130" customWidth="1"/>
    <col min="2571" max="2571" width="3.125" style="130" customWidth="1"/>
    <col min="2572" max="2572" width="3.375" style="130" customWidth="1"/>
    <col min="2573" max="2573" width="1.375" style="130" customWidth="1"/>
    <col min="2574" max="2574" width="3.375" style="130" customWidth="1"/>
    <col min="2575" max="2575" width="3.125" style="130" customWidth="1"/>
    <col min="2576" max="2576" width="3.375" style="130" customWidth="1"/>
    <col min="2577" max="2577" width="1.375" style="130" customWidth="1"/>
    <col min="2578" max="2578" width="3.375" style="130" customWidth="1"/>
    <col min="2579" max="2579" width="3.125" style="130" customWidth="1"/>
    <col min="2580" max="2580" width="3.375" style="130" customWidth="1"/>
    <col min="2581" max="2581" width="1.375" style="130" customWidth="1"/>
    <col min="2582" max="2582" width="3.375" style="130" customWidth="1"/>
    <col min="2583" max="2583" width="3.125" style="130" customWidth="1"/>
    <col min="2584" max="2584" width="3.375" style="130" customWidth="1"/>
    <col min="2585" max="2585" width="1.25" style="130" customWidth="1"/>
    <col min="2586" max="2816" width="9" style="130"/>
    <col min="2817" max="2817" width="1.25" style="130" customWidth="1"/>
    <col min="2818" max="2818" width="8.875" style="130" customWidth="1"/>
    <col min="2819" max="2819" width="15.875" style="130" customWidth="1"/>
    <col min="2820" max="2820" width="11" style="130" customWidth="1"/>
    <col min="2821" max="2821" width="1.375" style="130" customWidth="1"/>
    <col min="2822" max="2822" width="3.375" style="130" customWidth="1"/>
    <col min="2823" max="2823" width="3.125" style="130" customWidth="1"/>
    <col min="2824" max="2824" width="3.375" style="130" customWidth="1"/>
    <col min="2825" max="2825" width="1.375" style="130" customWidth="1"/>
    <col min="2826" max="2826" width="3.375" style="130" customWidth="1"/>
    <col min="2827" max="2827" width="3.125" style="130" customWidth="1"/>
    <col min="2828" max="2828" width="3.375" style="130" customWidth="1"/>
    <col min="2829" max="2829" width="1.375" style="130" customWidth="1"/>
    <col min="2830" max="2830" width="3.375" style="130" customWidth="1"/>
    <col min="2831" max="2831" width="3.125" style="130" customWidth="1"/>
    <col min="2832" max="2832" width="3.375" style="130" customWidth="1"/>
    <col min="2833" max="2833" width="1.375" style="130" customWidth="1"/>
    <col min="2834" max="2834" width="3.375" style="130" customWidth="1"/>
    <col min="2835" max="2835" width="3.125" style="130" customWidth="1"/>
    <col min="2836" max="2836" width="3.375" style="130" customWidth="1"/>
    <col min="2837" max="2837" width="1.375" style="130" customWidth="1"/>
    <col min="2838" max="2838" width="3.375" style="130" customWidth="1"/>
    <col min="2839" max="2839" width="3.125" style="130" customWidth="1"/>
    <col min="2840" max="2840" width="3.375" style="130" customWidth="1"/>
    <col min="2841" max="2841" width="1.25" style="130" customWidth="1"/>
    <col min="2842" max="3072" width="9" style="130"/>
    <col min="3073" max="3073" width="1.25" style="130" customWidth="1"/>
    <col min="3074" max="3074" width="8.875" style="130" customWidth="1"/>
    <col min="3075" max="3075" width="15.875" style="130" customWidth="1"/>
    <col min="3076" max="3076" width="11" style="130" customWidth="1"/>
    <col min="3077" max="3077" width="1.375" style="130" customWidth="1"/>
    <col min="3078" max="3078" width="3.375" style="130" customWidth="1"/>
    <col min="3079" max="3079" width="3.125" style="130" customWidth="1"/>
    <col min="3080" max="3080" width="3.375" style="130" customWidth="1"/>
    <col min="3081" max="3081" width="1.375" style="130" customWidth="1"/>
    <col min="3082" max="3082" width="3.375" style="130" customWidth="1"/>
    <col min="3083" max="3083" width="3.125" style="130" customWidth="1"/>
    <col min="3084" max="3084" width="3.375" style="130" customWidth="1"/>
    <col min="3085" max="3085" width="1.375" style="130" customWidth="1"/>
    <col min="3086" max="3086" width="3.375" style="130" customWidth="1"/>
    <col min="3087" max="3087" width="3.125" style="130" customWidth="1"/>
    <col min="3088" max="3088" width="3.375" style="130" customWidth="1"/>
    <col min="3089" max="3089" width="1.375" style="130" customWidth="1"/>
    <col min="3090" max="3090" width="3.375" style="130" customWidth="1"/>
    <col min="3091" max="3091" width="3.125" style="130" customWidth="1"/>
    <col min="3092" max="3092" width="3.375" style="130" customWidth="1"/>
    <col min="3093" max="3093" width="1.375" style="130" customWidth="1"/>
    <col min="3094" max="3094" width="3.375" style="130" customWidth="1"/>
    <col min="3095" max="3095" width="3.125" style="130" customWidth="1"/>
    <col min="3096" max="3096" width="3.375" style="130" customWidth="1"/>
    <col min="3097" max="3097" width="1.25" style="130" customWidth="1"/>
    <col min="3098" max="3328" width="9" style="130"/>
    <col min="3329" max="3329" width="1.25" style="130" customWidth="1"/>
    <col min="3330" max="3330" width="8.875" style="130" customWidth="1"/>
    <col min="3331" max="3331" width="15.875" style="130" customWidth="1"/>
    <col min="3332" max="3332" width="11" style="130" customWidth="1"/>
    <col min="3333" max="3333" width="1.375" style="130" customWidth="1"/>
    <col min="3334" max="3334" width="3.375" style="130" customWidth="1"/>
    <col min="3335" max="3335" width="3.125" style="130" customWidth="1"/>
    <col min="3336" max="3336" width="3.375" style="130" customWidth="1"/>
    <col min="3337" max="3337" width="1.375" style="130" customWidth="1"/>
    <col min="3338" max="3338" width="3.375" style="130" customWidth="1"/>
    <col min="3339" max="3339" width="3.125" style="130" customWidth="1"/>
    <col min="3340" max="3340" width="3.375" style="130" customWidth="1"/>
    <col min="3341" max="3341" width="1.375" style="130" customWidth="1"/>
    <col min="3342" max="3342" width="3.375" style="130" customWidth="1"/>
    <col min="3343" max="3343" width="3.125" style="130" customWidth="1"/>
    <col min="3344" max="3344" width="3.375" style="130" customWidth="1"/>
    <col min="3345" max="3345" width="1.375" style="130" customWidth="1"/>
    <col min="3346" max="3346" width="3.375" style="130" customWidth="1"/>
    <col min="3347" max="3347" width="3.125" style="130" customWidth="1"/>
    <col min="3348" max="3348" width="3.375" style="130" customWidth="1"/>
    <col min="3349" max="3349" width="1.375" style="130" customWidth="1"/>
    <col min="3350" max="3350" width="3.375" style="130" customWidth="1"/>
    <col min="3351" max="3351" width="3.125" style="130" customWidth="1"/>
    <col min="3352" max="3352" width="3.375" style="130" customWidth="1"/>
    <col min="3353" max="3353" width="1.25" style="130" customWidth="1"/>
    <col min="3354" max="3584" width="9" style="130"/>
    <col min="3585" max="3585" width="1.25" style="130" customWidth="1"/>
    <col min="3586" max="3586" width="8.875" style="130" customWidth="1"/>
    <col min="3587" max="3587" width="15.875" style="130" customWidth="1"/>
    <col min="3588" max="3588" width="11" style="130" customWidth="1"/>
    <col min="3589" max="3589" width="1.375" style="130" customWidth="1"/>
    <col min="3590" max="3590" width="3.375" style="130" customWidth="1"/>
    <col min="3591" max="3591" width="3.125" style="130" customWidth="1"/>
    <col min="3592" max="3592" width="3.375" style="130" customWidth="1"/>
    <col min="3593" max="3593" width="1.375" style="130" customWidth="1"/>
    <col min="3594" max="3594" width="3.375" style="130" customWidth="1"/>
    <col min="3595" max="3595" width="3.125" style="130" customWidth="1"/>
    <col min="3596" max="3596" width="3.375" style="130" customWidth="1"/>
    <col min="3597" max="3597" width="1.375" style="130" customWidth="1"/>
    <col min="3598" max="3598" width="3.375" style="130" customWidth="1"/>
    <col min="3599" max="3599" width="3.125" style="130" customWidth="1"/>
    <col min="3600" max="3600" width="3.375" style="130" customWidth="1"/>
    <col min="3601" max="3601" width="1.375" style="130" customWidth="1"/>
    <col min="3602" max="3602" width="3.375" style="130" customWidth="1"/>
    <col min="3603" max="3603" width="3.125" style="130" customWidth="1"/>
    <col min="3604" max="3604" width="3.375" style="130" customWidth="1"/>
    <col min="3605" max="3605" width="1.375" style="130" customWidth="1"/>
    <col min="3606" max="3606" width="3.375" style="130" customWidth="1"/>
    <col min="3607" max="3607" width="3.125" style="130" customWidth="1"/>
    <col min="3608" max="3608" width="3.375" style="130" customWidth="1"/>
    <col min="3609" max="3609" width="1.25" style="130" customWidth="1"/>
    <col min="3610" max="3840" width="9" style="130"/>
    <col min="3841" max="3841" width="1.25" style="130" customWidth="1"/>
    <col min="3842" max="3842" width="8.875" style="130" customWidth="1"/>
    <col min="3843" max="3843" width="15.875" style="130" customWidth="1"/>
    <col min="3844" max="3844" width="11" style="130" customWidth="1"/>
    <col min="3845" max="3845" width="1.375" style="130" customWidth="1"/>
    <col min="3846" max="3846" width="3.375" style="130" customWidth="1"/>
    <col min="3847" max="3847" width="3.125" style="130" customWidth="1"/>
    <col min="3848" max="3848" width="3.375" style="130" customWidth="1"/>
    <col min="3849" max="3849" width="1.375" style="130" customWidth="1"/>
    <col min="3850" max="3850" width="3.375" style="130" customWidth="1"/>
    <col min="3851" max="3851" width="3.125" style="130" customWidth="1"/>
    <col min="3852" max="3852" width="3.375" style="130" customWidth="1"/>
    <col min="3853" max="3853" width="1.375" style="130" customWidth="1"/>
    <col min="3854" max="3854" width="3.375" style="130" customWidth="1"/>
    <col min="3855" max="3855" width="3.125" style="130" customWidth="1"/>
    <col min="3856" max="3856" width="3.375" style="130" customWidth="1"/>
    <col min="3857" max="3857" width="1.375" style="130" customWidth="1"/>
    <col min="3858" max="3858" width="3.375" style="130" customWidth="1"/>
    <col min="3859" max="3859" width="3.125" style="130" customWidth="1"/>
    <col min="3860" max="3860" width="3.375" style="130" customWidth="1"/>
    <col min="3861" max="3861" width="1.375" style="130" customWidth="1"/>
    <col min="3862" max="3862" width="3.375" style="130" customWidth="1"/>
    <col min="3863" max="3863" width="3.125" style="130" customWidth="1"/>
    <col min="3864" max="3864" width="3.375" style="130" customWidth="1"/>
    <col min="3865" max="3865" width="1.25" style="130" customWidth="1"/>
    <col min="3866" max="4096" width="9" style="130"/>
    <col min="4097" max="4097" width="1.25" style="130" customWidth="1"/>
    <col min="4098" max="4098" width="8.875" style="130" customWidth="1"/>
    <col min="4099" max="4099" width="15.875" style="130" customWidth="1"/>
    <col min="4100" max="4100" width="11" style="130" customWidth="1"/>
    <col min="4101" max="4101" width="1.375" style="130" customWidth="1"/>
    <col min="4102" max="4102" width="3.375" style="130" customWidth="1"/>
    <col min="4103" max="4103" width="3.125" style="130" customWidth="1"/>
    <col min="4104" max="4104" width="3.375" style="130" customWidth="1"/>
    <col min="4105" max="4105" width="1.375" style="130" customWidth="1"/>
    <col min="4106" max="4106" width="3.375" style="130" customWidth="1"/>
    <col min="4107" max="4107" width="3.125" style="130" customWidth="1"/>
    <col min="4108" max="4108" width="3.375" style="130" customWidth="1"/>
    <col min="4109" max="4109" width="1.375" style="130" customWidth="1"/>
    <col min="4110" max="4110" width="3.375" style="130" customWidth="1"/>
    <col min="4111" max="4111" width="3.125" style="130" customWidth="1"/>
    <col min="4112" max="4112" width="3.375" style="130" customWidth="1"/>
    <col min="4113" max="4113" width="1.375" style="130" customWidth="1"/>
    <col min="4114" max="4114" width="3.375" style="130" customWidth="1"/>
    <col min="4115" max="4115" width="3.125" style="130" customWidth="1"/>
    <col min="4116" max="4116" width="3.375" style="130" customWidth="1"/>
    <col min="4117" max="4117" width="1.375" style="130" customWidth="1"/>
    <col min="4118" max="4118" width="3.375" style="130" customWidth="1"/>
    <col min="4119" max="4119" width="3.125" style="130" customWidth="1"/>
    <col min="4120" max="4120" width="3.375" style="130" customWidth="1"/>
    <col min="4121" max="4121" width="1.25" style="130" customWidth="1"/>
    <col min="4122" max="4352" width="9" style="130"/>
    <col min="4353" max="4353" width="1.25" style="130" customWidth="1"/>
    <col min="4354" max="4354" width="8.875" style="130" customWidth="1"/>
    <col min="4355" max="4355" width="15.875" style="130" customWidth="1"/>
    <col min="4356" max="4356" width="11" style="130" customWidth="1"/>
    <col min="4357" max="4357" width="1.375" style="130" customWidth="1"/>
    <col min="4358" max="4358" width="3.375" style="130" customWidth="1"/>
    <col min="4359" max="4359" width="3.125" style="130" customWidth="1"/>
    <col min="4360" max="4360" width="3.375" style="130" customWidth="1"/>
    <col min="4361" max="4361" width="1.375" style="130" customWidth="1"/>
    <col min="4362" max="4362" width="3.375" style="130" customWidth="1"/>
    <col min="4363" max="4363" width="3.125" style="130" customWidth="1"/>
    <col min="4364" max="4364" width="3.375" style="130" customWidth="1"/>
    <col min="4365" max="4365" width="1.375" style="130" customWidth="1"/>
    <col min="4366" max="4366" width="3.375" style="130" customWidth="1"/>
    <col min="4367" max="4367" width="3.125" style="130" customWidth="1"/>
    <col min="4368" max="4368" width="3.375" style="130" customWidth="1"/>
    <col min="4369" max="4369" width="1.375" style="130" customWidth="1"/>
    <col min="4370" max="4370" width="3.375" style="130" customWidth="1"/>
    <col min="4371" max="4371" width="3.125" style="130" customWidth="1"/>
    <col min="4372" max="4372" width="3.375" style="130" customWidth="1"/>
    <col min="4373" max="4373" width="1.375" style="130" customWidth="1"/>
    <col min="4374" max="4374" width="3.375" style="130" customWidth="1"/>
    <col min="4375" max="4375" width="3.125" style="130" customWidth="1"/>
    <col min="4376" max="4376" width="3.375" style="130" customWidth="1"/>
    <col min="4377" max="4377" width="1.25" style="130" customWidth="1"/>
    <col min="4378" max="4608" width="9" style="130"/>
    <col min="4609" max="4609" width="1.25" style="130" customWidth="1"/>
    <col min="4610" max="4610" width="8.875" style="130" customWidth="1"/>
    <col min="4611" max="4611" width="15.875" style="130" customWidth="1"/>
    <col min="4612" max="4612" width="11" style="130" customWidth="1"/>
    <col min="4613" max="4613" width="1.375" style="130" customWidth="1"/>
    <col min="4614" max="4614" width="3.375" style="130" customWidth="1"/>
    <col min="4615" max="4615" width="3.125" style="130" customWidth="1"/>
    <col min="4616" max="4616" width="3.375" style="130" customWidth="1"/>
    <col min="4617" max="4617" width="1.375" style="130" customWidth="1"/>
    <col min="4618" max="4618" width="3.375" style="130" customWidth="1"/>
    <col min="4619" max="4619" width="3.125" style="130" customWidth="1"/>
    <col min="4620" max="4620" width="3.375" style="130" customWidth="1"/>
    <col min="4621" max="4621" width="1.375" style="130" customWidth="1"/>
    <col min="4622" max="4622" width="3.375" style="130" customWidth="1"/>
    <col min="4623" max="4623" width="3.125" style="130" customWidth="1"/>
    <col min="4624" max="4624" width="3.375" style="130" customWidth="1"/>
    <col min="4625" max="4625" width="1.375" style="130" customWidth="1"/>
    <col min="4626" max="4626" width="3.375" style="130" customWidth="1"/>
    <col min="4627" max="4627" width="3.125" style="130" customWidth="1"/>
    <col min="4628" max="4628" width="3.375" style="130" customWidth="1"/>
    <col min="4629" max="4629" width="1.375" style="130" customWidth="1"/>
    <col min="4630" max="4630" width="3.375" style="130" customWidth="1"/>
    <col min="4631" max="4631" width="3.125" style="130" customWidth="1"/>
    <col min="4632" max="4632" width="3.375" style="130" customWidth="1"/>
    <col min="4633" max="4633" width="1.25" style="130" customWidth="1"/>
    <col min="4634" max="4864" width="9" style="130"/>
    <col min="4865" max="4865" width="1.25" style="130" customWidth="1"/>
    <col min="4866" max="4866" width="8.875" style="130" customWidth="1"/>
    <col min="4867" max="4867" width="15.875" style="130" customWidth="1"/>
    <col min="4868" max="4868" width="11" style="130" customWidth="1"/>
    <col min="4869" max="4869" width="1.375" style="130" customWidth="1"/>
    <col min="4870" max="4870" width="3.375" style="130" customWidth="1"/>
    <col min="4871" max="4871" width="3.125" style="130" customWidth="1"/>
    <col min="4872" max="4872" width="3.375" style="130" customWidth="1"/>
    <col min="4873" max="4873" width="1.375" style="130" customWidth="1"/>
    <col min="4874" max="4874" width="3.375" style="130" customWidth="1"/>
    <col min="4875" max="4875" width="3.125" style="130" customWidth="1"/>
    <col min="4876" max="4876" width="3.375" style="130" customWidth="1"/>
    <col min="4877" max="4877" width="1.375" style="130" customWidth="1"/>
    <col min="4878" max="4878" width="3.375" style="130" customWidth="1"/>
    <col min="4879" max="4879" width="3.125" style="130" customWidth="1"/>
    <col min="4880" max="4880" width="3.375" style="130" customWidth="1"/>
    <col min="4881" max="4881" width="1.375" style="130" customWidth="1"/>
    <col min="4882" max="4882" width="3.375" style="130" customWidth="1"/>
    <col min="4883" max="4883" width="3.125" style="130" customWidth="1"/>
    <col min="4884" max="4884" width="3.375" style="130" customWidth="1"/>
    <col min="4885" max="4885" width="1.375" style="130" customWidth="1"/>
    <col min="4886" max="4886" width="3.375" style="130" customWidth="1"/>
    <col min="4887" max="4887" width="3.125" style="130" customWidth="1"/>
    <col min="4888" max="4888" width="3.375" style="130" customWidth="1"/>
    <col min="4889" max="4889" width="1.25" style="130" customWidth="1"/>
    <col min="4890" max="5120" width="9" style="130"/>
    <col min="5121" max="5121" width="1.25" style="130" customWidth="1"/>
    <col min="5122" max="5122" width="8.875" style="130" customWidth="1"/>
    <col min="5123" max="5123" width="15.875" style="130" customWidth="1"/>
    <col min="5124" max="5124" width="11" style="130" customWidth="1"/>
    <col min="5125" max="5125" width="1.375" style="130" customWidth="1"/>
    <col min="5126" max="5126" width="3.375" style="130" customWidth="1"/>
    <col min="5127" max="5127" width="3.125" style="130" customWidth="1"/>
    <col min="5128" max="5128" width="3.375" style="130" customWidth="1"/>
    <col min="5129" max="5129" width="1.375" style="130" customWidth="1"/>
    <col min="5130" max="5130" width="3.375" style="130" customWidth="1"/>
    <col min="5131" max="5131" width="3.125" style="130" customWidth="1"/>
    <col min="5132" max="5132" width="3.375" style="130" customWidth="1"/>
    <col min="5133" max="5133" width="1.375" style="130" customWidth="1"/>
    <col min="5134" max="5134" width="3.375" style="130" customWidth="1"/>
    <col min="5135" max="5135" width="3.125" style="130" customWidth="1"/>
    <col min="5136" max="5136" width="3.375" style="130" customWidth="1"/>
    <col min="5137" max="5137" width="1.375" style="130" customWidth="1"/>
    <col min="5138" max="5138" width="3.375" style="130" customWidth="1"/>
    <col min="5139" max="5139" width="3.125" style="130" customWidth="1"/>
    <col min="5140" max="5140" width="3.375" style="130" customWidth="1"/>
    <col min="5141" max="5141" width="1.375" style="130" customWidth="1"/>
    <col min="5142" max="5142" width="3.375" style="130" customWidth="1"/>
    <col min="5143" max="5143" width="3.125" style="130" customWidth="1"/>
    <col min="5144" max="5144" width="3.375" style="130" customWidth="1"/>
    <col min="5145" max="5145" width="1.25" style="130" customWidth="1"/>
    <col min="5146" max="5376" width="9" style="130"/>
    <col min="5377" max="5377" width="1.25" style="130" customWidth="1"/>
    <col min="5378" max="5378" width="8.875" style="130" customWidth="1"/>
    <col min="5379" max="5379" width="15.875" style="130" customWidth="1"/>
    <col min="5380" max="5380" width="11" style="130" customWidth="1"/>
    <col min="5381" max="5381" width="1.375" style="130" customWidth="1"/>
    <col min="5382" max="5382" width="3.375" style="130" customWidth="1"/>
    <col min="5383" max="5383" width="3.125" style="130" customWidth="1"/>
    <col min="5384" max="5384" width="3.375" style="130" customWidth="1"/>
    <col min="5385" max="5385" width="1.375" style="130" customWidth="1"/>
    <col min="5386" max="5386" width="3.375" style="130" customWidth="1"/>
    <col min="5387" max="5387" width="3.125" style="130" customWidth="1"/>
    <col min="5388" max="5388" width="3.375" style="130" customWidth="1"/>
    <col min="5389" max="5389" width="1.375" style="130" customWidth="1"/>
    <col min="5390" max="5390" width="3.375" style="130" customWidth="1"/>
    <col min="5391" max="5391" width="3.125" style="130" customWidth="1"/>
    <col min="5392" max="5392" width="3.375" style="130" customWidth="1"/>
    <col min="5393" max="5393" width="1.375" style="130" customWidth="1"/>
    <col min="5394" max="5394" width="3.375" style="130" customWidth="1"/>
    <col min="5395" max="5395" width="3.125" style="130" customWidth="1"/>
    <col min="5396" max="5396" width="3.375" style="130" customWidth="1"/>
    <col min="5397" max="5397" width="1.375" style="130" customWidth="1"/>
    <col min="5398" max="5398" width="3.375" style="130" customWidth="1"/>
    <col min="5399" max="5399" width="3.125" style="130" customWidth="1"/>
    <col min="5400" max="5400" width="3.375" style="130" customWidth="1"/>
    <col min="5401" max="5401" width="1.25" style="130" customWidth="1"/>
    <col min="5402" max="5632" width="9" style="130"/>
    <col min="5633" max="5633" width="1.25" style="130" customWidth="1"/>
    <col min="5634" max="5634" width="8.875" style="130" customWidth="1"/>
    <col min="5635" max="5635" width="15.875" style="130" customWidth="1"/>
    <col min="5636" max="5636" width="11" style="130" customWidth="1"/>
    <col min="5637" max="5637" width="1.375" style="130" customWidth="1"/>
    <col min="5638" max="5638" width="3.375" style="130" customWidth="1"/>
    <col min="5639" max="5639" width="3.125" style="130" customWidth="1"/>
    <col min="5640" max="5640" width="3.375" style="130" customWidth="1"/>
    <col min="5641" max="5641" width="1.375" style="130" customWidth="1"/>
    <col min="5642" max="5642" width="3.375" style="130" customWidth="1"/>
    <col min="5643" max="5643" width="3.125" style="130" customWidth="1"/>
    <col min="5644" max="5644" width="3.375" style="130" customWidth="1"/>
    <col min="5645" max="5645" width="1.375" style="130" customWidth="1"/>
    <col min="5646" max="5646" width="3.375" style="130" customWidth="1"/>
    <col min="5647" max="5647" width="3.125" style="130" customWidth="1"/>
    <col min="5648" max="5648" width="3.375" style="130" customWidth="1"/>
    <col min="5649" max="5649" width="1.375" style="130" customWidth="1"/>
    <col min="5650" max="5650" width="3.375" style="130" customWidth="1"/>
    <col min="5651" max="5651" width="3.125" style="130" customWidth="1"/>
    <col min="5652" max="5652" width="3.375" style="130" customWidth="1"/>
    <col min="5653" max="5653" width="1.375" style="130" customWidth="1"/>
    <col min="5654" max="5654" width="3.375" style="130" customWidth="1"/>
    <col min="5655" max="5655" width="3.125" style="130" customWidth="1"/>
    <col min="5656" max="5656" width="3.375" style="130" customWidth="1"/>
    <col min="5657" max="5657" width="1.25" style="130" customWidth="1"/>
    <col min="5658" max="5888" width="9" style="130"/>
    <col min="5889" max="5889" width="1.25" style="130" customWidth="1"/>
    <col min="5890" max="5890" width="8.875" style="130" customWidth="1"/>
    <col min="5891" max="5891" width="15.875" style="130" customWidth="1"/>
    <col min="5892" max="5892" width="11" style="130" customWidth="1"/>
    <col min="5893" max="5893" width="1.375" style="130" customWidth="1"/>
    <col min="5894" max="5894" width="3.375" style="130" customWidth="1"/>
    <col min="5895" max="5895" width="3.125" style="130" customWidth="1"/>
    <col min="5896" max="5896" width="3.375" style="130" customWidth="1"/>
    <col min="5897" max="5897" width="1.375" style="130" customWidth="1"/>
    <col min="5898" max="5898" width="3.375" style="130" customWidth="1"/>
    <col min="5899" max="5899" width="3.125" style="130" customWidth="1"/>
    <col min="5900" max="5900" width="3.375" style="130" customWidth="1"/>
    <col min="5901" max="5901" width="1.375" style="130" customWidth="1"/>
    <col min="5902" max="5902" width="3.375" style="130" customWidth="1"/>
    <col min="5903" max="5903" width="3.125" style="130" customWidth="1"/>
    <col min="5904" max="5904" width="3.375" style="130" customWidth="1"/>
    <col min="5905" max="5905" width="1.375" style="130" customWidth="1"/>
    <col min="5906" max="5906" width="3.375" style="130" customWidth="1"/>
    <col min="5907" max="5907" width="3.125" style="130" customWidth="1"/>
    <col min="5908" max="5908" width="3.375" style="130" customWidth="1"/>
    <col min="5909" max="5909" width="1.375" style="130" customWidth="1"/>
    <col min="5910" max="5910" width="3.375" style="130" customWidth="1"/>
    <col min="5911" max="5911" width="3.125" style="130" customWidth="1"/>
    <col min="5912" max="5912" width="3.375" style="130" customWidth="1"/>
    <col min="5913" max="5913" width="1.25" style="130" customWidth="1"/>
    <col min="5914" max="6144" width="9" style="130"/>
    <col min="6145" max="6145" width="1.25" style="130" customWidth="1"/>
    <col min="6146" max="6146" width="8.875" style="130" customWidth="1"/>
    <col min="6147" max="6147" width="15.875" style="130" customWidth="1"/>
    <col min="6148" max="6148" width="11" style="130" customWidth="1"/>
    <col min="6149" max="6149" width="1.375" style="130" customWidth="1"/>
    <col min="6150" max="6150" width="3.375" style="130" customWidth="1"/>
    <col min="6151" max="6151" width="3.125" style="130" customWidth="1"/>
    <col min="6152" max="6152" width="3.375" style="130" customWidth="1"/>
    <col min="6153" max="6153" width="1.375" style="130" customWidth="1"/>
    <col min="6154" max="6154" width="3.375" style="130" customWidth="1"/>
    <col min="6155" max="6155" width="3.125" style="130" customWidth="1"/>
    <col min="6156" max="6156" width="3.375" style="130" customWidth="1"/>
    <col min="6157" max="6157" width="1.375" style="130" customWidth="1"/>
    <col min="6158" max="6158" width="3.375" style="130" customWidth="1"/>
    <col min="6159" max="6159" width="3.125" style="130" customWidth="1"/>
    <col min="6160" max="6160" width="3.375" style="130" customWidth="1"/>
    <col min="6161" max="6161" width="1.375" style="130" customWidth="1"/>
    <col min="6162" max="6162" width="3.375" style="130" customWidth="1"/>
    <col min="6163" max="6163" width="3.125" style="130" customWidth="1"/>
    <col min="6164" max="6164" width="3.375" style="130" customWidth="1"/>
    <col min="6165" max="6165" width="1.375" style="130" customWidth="1"/>
    <col min="6166" max="6166" width="3.375" style="130" customWidth="1"/>
    <col min="6167" max="6167" width="3.125" style="130" customWidth="1"/>
    <col min="6168" max="6168" width="3.375" style="130" customWidth="1"/>
    <col min="6169" max="6169" width="1.25" style="130" customWidth="1"/>
    <col min="6170" max="6400" width="9" style="130"/>
    <col min="6401" max="6401" width="1.25" style="130" customWidth="1"/>
    <col min="6402" max="6402" width="8.875" style="130" customWidth="1"/>
    <col min="6403" max="6403" width="15.875" style="130" customWidth="1"/>
    <col min="6404" max="6404" width="11" style="130" customWidth="1"/>
    <col min="6405" max="6405" width="1.375" style="130" customWidth="1"/>
    <col min="6406" max="6406" width="3.375" style="130" customWidth="1"/>
    <col min="6407" max="6407" width="3.125" style="130" customWidth="1"/>
    <col min="6408" max="6408" width="3.375" style="130" customWidth="1"/>
    <col min="6409" max="6409" width="1.375" style="130" customWidth="1"/>
    <col min="6410" max="6410" width="3.375" style="130" customWidth="1"/>
    <col min="6411" max="6411" width="3.125" style="130" customWidth="1"/>
    <col min="6412" max="6412" width="3.375" style="130" customWidth="1"/>
    <col min="6413" max="6413" width="1.375" style="130" customWidth="1"/>
    <col min="6414" max="6414" width="3.375" style="130" customWidth="1"/>
    <col min="6415" max="6415" width="3.125" style="130" customWidth="1"/>
    <col min="6416" max="6416" width="3.375" style="130" customWidth="1"/>
    <col min="6417" max="6417" width="1.375" style="130" customWidth="1"/>
    <col min="6418" max="6418" width="3.375" style="130" customWidth="1"/>
    <col min="6419" max="6419" width="3.125" style="130" customWidth="1"/>
    <col min="6420" max="6420" width="3.375" style="130" customWidth="1"/>
    <col min="6421" max="6421" width="1.375" style="130" customWidth="1"/>
    <col min="6422" max="6422" width="3.375" style="130" customWidth="1"/>
    <col min="6423" max="6423" width="3.125" style="130" customWidth="1"/>
    <col min="6424" max="6424" width="3.375" style="130" customWidth="1"/>
    <col min="6425" max="6425" width="1.25" style="130" customWidth="1"/>
    <col min="6426" max="6656" width="9" style="130"/>
    <col min="6657" max="6657" width="1.25" style="130" customWidth="1"/>
    <col min="6658" max="6658" width="8.875" style="130" customWidth="1"/>
    <col min="6659" max="6659" width="15.875" style="130" customWidth="1"/>
    <col min="6660" max="6660" width="11" style="130" customWidth="1"/>
    <col min="6661" max="6661" width="1.375" style="130" customWidth="1"/>
    <col min="6662" max="6662" width="3.375" style="130" customWidth="1"/>
    <col min="6663" max="6663" width="3.125" style="130" customWidth="1"/>
    <col min="6664" max="6664" width="3.375" style="130" customWidth="1"/>
    <col min="6665" max="6665" width="1.375" style="130" customWidth="1"/>
    <col min="6666" max="6666" width="3.375" style="130" customWidth="1"/>
    <col min="6667" max="6667" width="3.125" style="130" customWidth="1"/>
    <col min="6668" max="6668" width="3.375" style="130" customWidth="1"/>
    <col min="6669" max="6669" width="1.375" style="130" customWidth="1"/>
    <col min="6670" max="6670" width="3.375" style="130" customWidth="1"/>
    <col min="6671" max="6671" width="3.125" style="130" customWidth="1"/>
    <col min="6672" max="6672" width="3.375" style="130" customWidth="1"/>
    <col min="6673" max="6673" width="1.375" style="130" customWidth="1"/>
    <col min="6674" max="6674" width="3.375" style="130" customWidth="1"/>
    <col min="6675" max="6675" width="3.125" style="130" customWidth="1"/>
    <col min="6676" max="6676" width="3.375" style="130" customWidth="1"/>
    <col min="6677" max="6677" width="1.375" style="130" customWidth="1"/>
    <col min="6678" max="6678" width="3.375" style="130" customWidth="1"/>
    <col min="6679" max="6679" width="3.125" style="130" customWidth="1"/>
    <col min="6680" max="6680" width="3.375" style="130" customWidth="1"/>
    <col min="6681" max="6681" width="1.25" style="130" customWidth="1"/>
    <col min="6682" max="6912" width="9" style="130"/>
    <col min="6913" max="6913" width="1.25" style="130" customWidth="1"/>
    <col min="6914" max="6914" width="8.875" style="130" customWidth="1"/>
    <col min="6915" max="6915" width="15.875" style="130" customWidth="1"/>
    <col min="6916" max="6916" width="11" style="130" customWidth="1"/>
    <col min="6917" max="6917" width="1.375" style="130" customWidth="1"/>
    <col min="6918" max="6918" width="3.375" style="130" customWidth="1"/>
    <col min="6919" max="6919" width="3.125" style="130" customWidth="1"/>
    <col min="6920" max="6920" width="3.375" style="130" customWidth="1"/>
    <col min="6921" max="6921" width="1.375" style="130" customWidth="1"/>
    <col min="6922" max="6922" width="3.375" style="130" customWidth="1"/>
    <col min="6923" max="6923" width="3.125" style="130" customWidth="1"/>
    <col min="6924" max="6924" width="3.375" style="130" customWidth="1"/>
    <col min="6925" max="6925" width="1.375" style="130" customWidth="1"/>
    <col min="6926" max="6926" width="3.375" style="130" customWidth="1"/>
    <col min="6927" max="6927" width="3.125" style="130" customWidth="1"/>
    <col min="6928" max="6928" width="3.375" style="130" customWidth="1"/>
    <col min="6929" max="6929" width="1.375" style="130" customWidth="1"/>
    <col min="6930" max="6930" width="3.375" style="130" customWidth="1"/>
    <col min="6931" max="6931" width="3.125" style="130" customWidth="1"/>
    <col min="6932" max="6932" width="3.375" style="130" customWidth="1"/>
    <col min="6933" max="6933" width="1.375" style="130" customWidth="1"/>
    <col min="6934" max="6934" width="3.375" style="130" customWidth="1"/>
    <col min="6935" max="6935" width="3.125" style="130" customWidth="1"/>
    <col min="6936" max="6936" width="3.375" style="130" customWidth="1"/>
    <col min="6937" max="6937" width="1.25" style="130" customWidth="1"/>
    <col min="6938" max="7168" width="9" style="130"/>
    <col min="7169" max="7169" width="1.25" style="130" customWidth="1"/>
    <col min="7170" max="7170" width="8.875" style="130" customWidth="1"/>
    <col min="7171" max="7171" width="15.875" style="130" customWidth="1"/>
    <col min="7172" max="7172" width="11" style="130" customWidth="1"/>
    <col min="7173" max="7173" width="1.375" style="130" customWidth="1"/>
    <col min="7174" max="7174" width="3.375" style="130" customWidth="1"/>
    <col min="7175" max="7175" width="3.125" style="130" customWidth="1"/>
    <col min="7176" max="7176" width="3.375" style="130" customWidth="1"/>
    <col min="7177" max="7177" width="1.375" style="130" customWidth="1"/>
    <col min="7178" max="7178" width="3.375" style="130" customWidth="1"/>
    <col min="7179" max="7179" width="3.125" style="130" customWidth="1"/>
    <col min="7180" max="7180" width="3.375" style="130" customWidth="1"/>
    <col min="7181" max="7181" width="1.375" style="130" customWidth="1"/>
    <col min="7182" max="7182" width="3.375" style="130" customWidth="1"/>
    <col min="7183" max="7183" width="3.125" style="130" customWidth="1"/>
    <col min="7184" max="7184" width="3.375" style="130" customWidth="1"/>
    <col min="7185" max="7185" width="1.375" style="130" customWidth="1"/>
    <col min="7186" max="7186" width="3.375" style="130" customWidth="1"/>
    <col min="7187" max="7187" width="3.125" style="130" customWidth="1"/>
    <col min="7188" max="7188" width="3.375" style="130" customWidth="1"/>
    <col min="7189" max="7189" width="1.375" style="130" customWidth="1"/>
    <col min="7190" max="7190" width="3.375" style="130" customWidth="1"/>
    <col min="7191" max="7191" width="3.125" style="130" customWidth="1"/>
    <col min="7192" max="7192" width="3.375" style="130" customWidth="1"/>
    <col min="7193" max="7193" width="1.25" style="130" customWidth="1"/>
    <col min="7194" max="7424" width="9" style="130"/>
    <col min="7425" max="7425" width="1.25" style="130" customWidth="1"/>
    <col min="7426" max="7426" width="8.875" style="130" customWidth="1"/>
    <col min="7427" max="7427" width="15.875" style="130" customWidth="1"/>
    <col min="7428" max="7428" width="11" style="130" customWidth="1"/>
    <col min="7429" max="7429" width="1.375" style="130" customWidth="1"/>
    <col min="7430" max="7430" width="3.375" style="130" customWidth="1"/>
    <col min="7431" max="7431" width="3.125" style="130" customWidth="1"/>
    <col min="7432" max="7432" width="3.375" style="130" customWidth="1"/>
    <col min="7433" max="7433" width="1.375" style="130" customWidth="1"/>
    <col min="7434" max="7434" width="3.375" style="130" customWidth="1"/>
    <col min="7435" max="7435" width="3.125" style="130" customWidth="1"/>
    <col min="7436" max="7436" width="3.375" style="130" customWidth="1"/>
    <col min="7437" max="7437" width="1.375" style="130" customWidth="1"/>
    <col min="7438" max="7438" width="3.375" style="130" customWidth="1"/>
    <col min="7439" max="7439" width="3.125" style="130" customWidth="1"/>
    <col min="7440" max="7440" width="3.375" style="130" customWidth="1"/>
    <col min="7441" max="7441" width="1.375" style="130" customWidth="1"/>
    <col min="7442" max="7442" width="3.375" style="130" customWidth="1"/>
    <col min="7443" max="7443" width="3.125" style="130" customWidth="1"/>
    <col min="7444" max="7444" width="3.375" style="130" customWidth="1"/>
    <col min="7445" max="7445" width="1.375" style="130" customWidth="1"/>
    <col min="7446" max="7446" width="3.375" style="130" customWidth="1"/>
    <col min="7447" max="7447" width="3.125" style="130" customWidth="1"/>
    <col min="7448" max="7448" width="3.375" style="130" customWidth="1"/>
    <col min="7449" max="7449" width="1.25" style="130" customWidth="1"/>
    <col min="7450" max="7680" width="9" style="130"/>
    <col min="7681" max="7681" width="1.25" style="130" customWidth="1"/>
    <col min="7682" max="7682" width="8.875" style="130" customWidth="1"/>
    <col min="7683" max="7683" width="15.875" style="130" customWidth="1"/>
    <col min="7684" max="7684" width="11" style="130" customWidth="1"/>
    <col min="7685" max="7685" width="1.375" style="130" customWidth="1"/>
    <col min="7686" max="7686" width="3.375" style="130" customWidth="1"/>
    <col min="7687" max="7687" width="3.125" style="130" customWidth="1"/>
    <col min="7688" max="7688" width="3.375" style="130" customWidth="1"/>
    <col min="7689" max="7689" width="1.375" style="130" customWidth="1"/>
    <col min="7690" max="7690" width="3.375" style="130" customWidth="1"/>
    <col min="7691" max="7691" width="3.125" style="130" customWidth="1"/>
    <col min="7692" max="7692" width="3.375" style="130" customWidth="1"/>
    <col min="7693" max="7693" width="1.375" style="130" customWidth="1"/>
    <col min="7694" max="7694" width="3.375" style="130" customWidth="1"/>
    <col min="7695" max="7695" width="3.125" style="130" customWidth="1"/>
    <col min="7696" max="7696" width="3.375" style="130" customWidth="1"/>
    <col min="7697" max="7697" width="1.375" style="130" customWidth="1"/>
    <col min="7698" max="7698" width="3.375" style="130" customWidth="1"/>
    <col min="7699" max="7699" width="3.125" style="130" customWidth="1"/>
    <col min="7700" max="7700" width="3.375" style="130" customWidth="1"/>
    <col min="7701" max="7701" width="1.375" style="130" customWidth="1"/>
    <col min="7702" max="7702" width="3.375" style="130" customWidth="1"/>
    <col min="7703" max="7703" width="3.125" style="130" customWidth="1"/>
    <col min="7704" max="7704" width="3.375" style="130" customWidth="1"/>
    <col min="7705" max="7705" width="1.25" style="130" customWidth="1"/>
    <col min="7706" max="7936" width="9" style="130"/>
    <col min="7937" max="7937" width="1.25" style="130" customWidth="1"/>
    <col min="7938" max="7938" width="8.875" style="130" customWidth="1"/>
    <col min="7939" max="7939" width="15.875" style="130" customWidth="1"/>
    <col min="7940" max="7940" width="11" style="130" customWidth="1"/>
    <col min="7941" max="7941" width="1.375" style="130" customWidth="1"/>
    <col min="7942" max="7942" width="3.375" style="130" customWidth="1"/>
    <col min="7943" max="7943" width="3.125" style="130" customWidth="1"/>
    <col min="7944" max="7944" width="3.375" style="130" customWidth="1"/>
    <col min="7945" max="7945" width="1.375" style="130" customWidth="1"/>
    <col min="7946" max="7946" width="3.375" style="130" customWidth="1"/>
    <col min="7947" max="7947" width="3.125" style="130" customWidth="1"/>
    <col min="7948" max="7948" width="3.375" style="130" customWidth="1"/>
    <col min="7949" max="7949" width="1.375" style="130" customWidth="1"/>
    <col min="7950" max="7950" width="3.375" style="130" customWidth="1"/>
    <col min="7951" max="7951" width="3.125" style="130" customWidth="1"/>
    <col min="7952" max="7952" width="3.375" style="130" customWidth="1"/>
    <col min="7953" max="7953" width="1.375" style="130" customWidth="1"/>
    <col min="7954" max="7954" width="3.375" style="130" customWidth="1"/>
    <col min="7955" max="7955" width="3.125" style="130" customWidth="1"/>
    <col min="7956" max="7956" width="3.375" style="130" customWidth="1"/>
    <col min="7957" max="7957" width="1.375" style="130" customWidth="1"/>
    <col min="7958" max="7958" width="3.375" style="130" customWidth="1"/>
    <col min="7959" max="7959" width="3.125" style="130" customWidth="1"/>
    <col min="7960" max="7960" width="3.375" style="130" customWidth="1"/>
    <col min="7961" max="7961" width="1.25" style="130" customWidth="1"/>
    <col min="7962" max="8192" width="9" style="130"/>
    <col min="8193" max="8193" width="1.25" style="130" customWidth="1"/>
    <col min="8194" max="8194" width="8.875" style="130" customWidth="1"/>
    <col min="8195" max="8195" width="15.875" style="130" customWidth="1"/>
    <col min="8196" max="8196" width="11" style="130" customWidth="1"/>
    <col min="8197" max="8197" width="1.375" style="130" customWidth="1"/>
    <col min="8198" max="8198" width="3.375" style="130" customWidth="1"/>
    <col min="8199" max="8199" width="3.125" style="130" customWidth="1"/>
    <col min="8200" max="8200" width="3.375" style="130" customWidth="1"/>
    <col min="8201" max="8201" width="1.375" style="130" customWidth="1"/>
    <col min="8202" max="8202" width="3.375" style="130" customWidth="1"/>
    <col min="8203" max="8203" width="3.125" style="130" customWidth="1"/>
    <col min="8204" max="8204" width="3.375" style="130" customWidth="1"/>
    <col min="8205" max="8205" width="1.375" style="130" customWidth="1"/>
    <col min="8206" max="8206" width="3.375" style="130" customWidth="1"/>
    <col min="8207" max="8207" width="3.125" style="130" customWidth="1"/>
    <col min="8208" max="8208" width="3.375" style="130" customWidth="1"/>
    <col min="8209" max="8209" width="1.375" style="130" customWidth="1"/>
    <col min="8210" max="8210" width="3.375" style="130" customWidth="1"/>
    <col min="8211" max="8211" width="3.125" style="130" customWidth="1"/>
    <col min="8212" max="8212" width="3.375" style="130" customWidth="1"/>
    <col min="8213" max="8213" width="1.375" style="130" customWidth="1"/>
    <col min="8214" max="8214" width="3.375" style="130" customWidth="1"/>
    <col min="8215" max="8215" width="3.125" style="130" customWidth="1"/>
    <col min="8216" max="8216" width="3.375" style="130" customWidth="1"/>
    <col min="8217" max="8217" width="1.25" style="130" customWidth="1"/>
    <col min="8218" max="8448" width="9" style="130"/>
    <col min="8449" max="8449" width="1.25" style="130" customWidth="1"/>
    <col min="8450" max="8450" width="8.875" style="130" customWidth="1"/>
    <col min="8451" max="8451" width="15.875" style="130" customWidth="1"/>
    <col min="8452" max="8452" width="11" style="130" customWidth="1"/>
    <col min="8453" max="8453" width="1.375" style="130" customWidth="1"/>
    <col min="8454" max="8454" width="3.375" style="130" customWidth="1"/>
    <col min="8455" max="8455" width="3.125" style="130" customWidth="1"/>
    <col min="8456" max="8456" width="3.375" style="130" customWidth="1"/>
    <col min="8457" max="8457" width="1.375" style="130" customWidth="1"/>
    <col min="8458" max="8458" width="3.375" style="130" customWidth="1"/>
    <col min="8459" max="8459" width="3.125" style="130" customWidth="1"/>
    <col min="8460" max="8460" width="3.375" style="130" customWidth="1"/>
    <col min="8461" max="8461" width="1.375" style="130" customWidth="1"/>
    <col min="8462" max="8462" width="3.375" style="130" customWidth="1"/>
    <col min="8463" max="8463" width="3.125" style="130" customWidth="1"/>
    <col min="8464" max="8464" width="3.375" style="130" customWidth="1"/>
    <col min="8465" max="8465" width="1.375" style="130" customWidth="1"/>
    <col min="8466" max="8466" width="3.375" style="130" customWidth="1"/>
    <col min="8467" max="8467" width="3.125" style="130" customWidth="1"/>
    <col min="8468" max="8468" width="3.375" style="130" customWidth="1"/>
    <col min="8469" max="8469" width="1.375" style="130" customWidth="1"/>
    <col min="8470" max="8470" width="3.375" style="130" customWidth="1"/>
    <col min="8471" max="8471" width="3.125" style="130" customWidth="1"/>
    <col min="8472" max="8472" width="3.375" style="130" customWidth="1"/>
    <col min="8473" max="8473" width="1.25" style="130" customWidth="1"/>
    <col min="8474" max="8704" width="9" style="130"/>
    <col min="8705" max="8705" width="1.25" style="130" customWidth="1"/>
    <col min="8706" max="8706" width="8.875" style="130" customWidth="1"/>
    <col min="8707" max="8707" width="15.875" style="130" customWidth="1"/>
    <col min="8708" max="8708" width="11" style="130" customWidth="1"/>
    <col min="8709" max="8709" width="1.375" style="130" customWidth="1"/>
    <col min="8710" max="8710" width="3.375" style="130" customWidth="1"/>
    <col min="8711" max="8711" width="3.125" style="130" customWidth="1"/>
    <col min="8712" max="8712" width="3.375" style="130" customWidth="1"/>
    <col min="8713" max="8713" width="1.375" style="130" customWidth="1"/>
    <col min="8714" max="8714" width="3.375" style="130" customWidth="1"/>
    <col min="8715" max="8715" width="3.125" style="130" customWidth="1"/>
    <col min="8716" max="8716" width="3.375" style="130" customWidth="1"/>
    <col min="8717" max="8717" width="1.375" style="130" customWidth="1"/>
    <col min="8718" max="8718" width="3.375" style="130" customWidth="1"/>
    <col min="8719" max="8719" width="3.125" style="130" customWidth="1"/>
    <col min="8720" max="8720" width="3.375" style="130" customWidth="1"/>
    <col min="8721" max="8721" width="1.375" style="130" customWidth="1"/>
    <col min="8722" max="8722" width="3.375" style="130" customWidth="1"/>
    <col min="8723" max="8723" width="3.125" style="130" customWidth="1"/>
    <col min="8724" max="8724" width="3.375" style="130" customWidth="1"/>
    <col min="8725" max="8725" width="1.375" style="130" customWidth="1"/>
    <col min="8726" max="8726" width="3.375" style="130" customWidth="1"/>
    <col min="8727" max="8727" width="3.125" style="130" customWidth="1"/>
    <col min="8728" max="8728" width="3.375" style="130" customWidth="1"/>
    <col min="8729" max="8729" width="1.25" style="130" customWidth="1"/>
    <col min="8730" max="8960" width="9" style="130"/>
    <col min="8961" max="8961" width="1.25" style="130" customWidth="1"/>
    <col min="8962" max="8962" width="8.875" style="130" customWidth="1"/>
    <col min="8963" max="8963" width="15.875" style="130" customWidth="1"/>
    <col min="8964" max="8964" width="11" style="130" customWidth="1"/>
    <col min="8965" max="8965" width="1.375" style="130" customWidth="1"/>
    <col min="8966" max="8966" width="3.375" style="130" customWidth="1"/>
    <col min="8967" max="8967" width="3.125" style="130" customWidth="1"/>
    <col min="8968" max="8968" width="3.375" style="130" customWidth="1"/>
    <col min="8969" max="8969" width="1.375" style="130" customWidth="1"/>
    <col min="8970" max="8970" width="3.375" style="130" customWidth="1"/>
    <col min="8971" max="8971" width="3.125" style="130" customWidth="1"/>
    <col min="8972" max="8972" width="3.375" style="130" customWidth="1"/>
    <col min="8973" max="8973" width="1.375" style="130" customWidth="1"/>
    <col min="8974" max="8974" width="3.375" style="130" customWidth="1"/>
    <col min="8975" max="8975" width="3.125" style="130" customWidth="1"/>
    <col min="8976" max="8976" width="3.375" style="130" customWidth="1"/>
    <col min="8977" max="8977" width="1.375" style="130" customWidth="1"/>
    <col min="8978" max="8978" width="3.375" style="130" customWidth="1"/>
    <col min="8979" max="8979" width="3.125" style="130" customWidth="1"/>
    <col min="8980" max="8980" width="3.375" style="130" customWidth="1"/>
    <col min="8981" max="8981" width="1.375" style="130" customWidth="1"/>
    <col min="8982" max="8982" width="3.375" style="130" customWidth="1"/>
    <col min="8983" max="8983" width="3.125" style="130" customWidth="1"/>
    <col min="8984" max="8984" width="3.375" style="130" customWidth="1"/>
    <col min="8985" max="8985" width="1.25" style="130" customWidth="1"/>
    <col min="8986" max="9216" width="9" style="130"/>
    <col min="9217" max="9217" width="1.25" style="130" customWidth="1"/>
    <col min="9218" max="9218" width="8.875" style="130" customWidth="1"/>
    <col min="9219" max="9219" width="15.875" style="130" customWidth="1"/>
    <col min="9220" max="9220" width="11" style="130" customWidth="1"/>
    <col min="9221" max="9221" width="1.375" style="130" customWidth="1"/>
    <col min="9222" max="9222" width="3.375" style="130" customWidth="1"/>
    <col min="9223" max="9223" width="3.125" style="130" customWidth="1"/>
    <col min="9224" max="9224" width="3.375" style="130" customWidth="1"/>
    <col min="9225" max="9225" width="1.375" style="130" customWidth="1"/>
    <col min="9226" max="9226" width="3.375" style="130" customWidth="1"/>
    <col min="9227" max="9227" width="3.125" style="130" customWidth="1"/>
    <col min="9228" max="9228" width="3.375" style="130" customWidth="1"/>
    <col min="9229" max="9229" width="1.375" style="130" customWidth="1"/>
    <col min="9230" max="9230" width="3.375" style="130" customWidth="1"/>
    <col min="9231" max="9231" width="3.125" style="130" customWidth="1"/>
    <col min="9232" max="9232" width="3.375" style="130" customWidth="1"/>
    <col min="9233" max="9233" width="1.375" style="130" customWidth="1"/>
    <col min="9234" max="9234" width="3.375" style="130" customWidth="1"/>
    <col min="9235" max="9235" width="3.125" style="130" customWidth="1"/>
    <col min="9236" max="9236" width="3.375" style="130" customWidth="1"/>
    <col min="9237" max="9237" width="1.375" style="130" customWidth="1"/>
    <col min="9238" max="9238" width="3.375" style="130" customWidth="1"/>
    <col min="9239" max="9239" width="3.125" style="130" customWidth="1"/>
    <col min="9240" max="9240" width="3.375" style="130" customWidth="1"/>
    <col min="9241" max="9241" width="1.25" style="130" customWidth="1"/>
    <col min="9242" max="9472" width="9" style="130"/>
    <col min="9473" max="9473" width="1.25" style="130" customWidth="1"/>
    <col min="9474" max="9474" width="8.875" style="130" customWidth="1"/>
    <col min="9475" max="9475" width="15.875" style="130" customWidth="1"/>
    <col min="9476" max="9476" width="11" style="130" customWidth="1"/>
    <col min="9477" max="9477" width="1.375" style="130" customWidth="1"/>
    <col min="9478" max="9478" width="3.375" style="130" customWidth="1"/>
    <col min="9479" max="9479" width="3.125" style="130" customWidth="1"/>
    <col min="9480" max="9480" width="3.375" style="130" customWidth="1"/>
    <col min="9481" max="9481" width="1.375" style="130" customWidth="1"/>
    <col min="9482" max="9482" width="3.375" style="130" customWidth="1"/>
    <col min="9483" max="9483" width="3.125" style="130" customWidth="1"/>
    <col min="9484" max="9484" width="3.375" style="130" customWidth="1"/>
    <col min="9485" max="9485" width="1.375" style="130" customWidth="1"/>
    <col min="9486" max="9486" width="3.375" style="130" customWidth="1"/>
    <col min="9487" max="9487" width="3.125" style="130" customWidth="1"/>
    <col min="9488" max="9488" width="3.375" style="130" customWidth="1"/>
    <col min="9489" max="9489" width="1.375" style="130" customWidth="1"/>
    <col min="9490" max="9490" width="3.375" style="130" customWidth="1"/>
    <col min="9491" max="9491" width="3.125" style="130" customWidth="1"/>
    <col min="9492" max="9492" width="3.375" style="130" customWidth="1"/>
    <col min="9493" max="9493" width="1.375" style="130" customWidth="1"/>
    <col min="9494" max="9494" width="3.375" style="130" customWidth="1"/>
    <col min="9495" max="9495" width="3.125" style="130" customWidth="1"/>
    <col min="9496" max="9496" width="3.375" style="130" customWidth="1"/>
    <col min="9497" max="9497" width="1.25" style="130" customWidth="1"/>
    <col min="9498" max="9728" width="9" style="130"/>
    <col min="9729" max="9729" width="1.25" style="130" customWidth="1"/>
    <col min="9730" max="9730" width="8.875" style="130" customWidth="1"/>
    <col min="9731" max="9731" width="15.875" style="130" customWidth="1"/>
    <col min="9732" max="9732" width="11" style="130" customWidth="1"/>
    <col min="9733" max="9733" width="1.375" style="130" customWidth="1"/>
    <col min="9734" max="9734" width="3.375" style="130" customWidth="1"/>
    <col min="9735" max="9735" width="3.125" style="130" customWidth="1"/>
    <col min="9736" max="9736" width="3.375" style="130" customWidth="1"/>
    <col min="9737" max="9737" width="1.375" style="130" customWidth="1"/>
    <col min="9738" max="9738" width="3.375" style="130" customWidth="1"/>
    <col min="9739" max="9739" width="3.125" style="130" customWidth="1"/>
    <col min="9740" max="9740" width="3.375" style="130" customWidth="1"/>
    <col min="9741" max="9741" width="1.375" style="130" customWidth="1"/>
    <col min="9742" max="9742" width="3.375" style="130" customWidth="1"/>
    <col min="9743" max="9743" width="3.125" style="130" customWidth="1"/>
    <col min="9744" max="9744" width="3.375" style="130" customWidth="1"/>
    <col min="9745" max="9745" width="1.375" style="130" customWidth="1"/>
    <col min="9746" max="9746" width="3.375" style="130" customWidth="1"/>
    <col min="9747" max="9747" width="3.125" style="130" customWidth="1"/>
    <col min="9748" max="9748" width="3.375" style="130" customWidth="1"/>
    <col min="9749" max="9749" width="1.375" style="130" customWidth="1"/>
    <col min="9750" max="9750" width="3.375" style="130" customWidth="1"/>
    <col min="9751" max="9751" width="3.125" style="130" customWidth="1"/>
    <col min="9752" max="9752" width="3.375" style="130" customWidth="1"/>
    <col min="9753" max="9753" width="1.25" style="130" customWidth="1"/>
    <col min="9754" max="9984" width="9" style="130"/>
    <col min="9985" max="9985" width="1.25" style="130" customWidth="1"/>
    <col min="9986" max="9986" width="8.875" style="130" customWidth="1"/>
    <col min="9987" max="9987" width="15.875" style="130" customWidth="1"/>
    <col min="9988" max="9988" width="11" style="130" customWidth="1"/>
    <col min="9989" max="9989" width="1.375" style="130" customWidth="1"/>
    <col min="9990" max="9990" width="3.375" style="130" customWidth="1"/>
    <col min="9991" max="9991" width="3.125" style="130" customWidth="1"/>
    <col min="9992" max="9992" width="3.375" style="130" customWidth="1"/>
    <col min="9993" max="9993" width="1.375" style="130" customWidth="1"/>
    <col min="9994" max="9994" width="3.375" style="130" customWidth="1"/>
    <col min="9995" max="9995" width="3.125" style="130" customWidth="1"/>
    <col min="9996" max="9996" width="3.375" style="130" customWidth="1"/>
    <col min="9997" max="9997" width="1.375" style="130" customWidth="1"/>
    <col min="9998" max="9998" width="3.375" style="130" customWidth="1"/>
    <col min="9999" max="9999" width="3.125" style="130" customWidth="1"/>
    <col min="10000" max="10000" width="3.375" style="130" customWidth="1"/>
    <col min="10001" max="10001" width="1.375" style="130" customWidth="1"/>
    <col min="10002" max="10002" width="3.375" style="130" customWidth="1"/>
    <col min="10003" max="10003" width="3.125" style="130" customWidth="1"/>
    <col min="10004" max="10004" width="3.375" style="130" customWidth="1"/>
    <col min="10005" max="10005" width="1.375" style="130" customWidth="1"/>
    <col min="10006" max="10006" width="3.375" style="130" customWidth="1"/>
    <col min="10007" max="10007" width="3.125" style="130" customWidth="1"/>
    <col min="10008" max="10008" width="3.375" style="130" customWidth="1"/>
    <col min="10009" max="10009" width="1.25" style="130" customWidth="1"/>
    <col min="10010" max="10240" width="9" style="130"/>
    <col min="10241" max="10241" width="1.25" style="130" customWidth="1"/>
    <col min="10242" max="10242" width="8.875" style="130" customWidth="1"/>
    <col min="10243" max="10243" width="15.875" style="130" customWidth="1"/>
    <col min="10244" max="10244" width="11" style="130" customWidth="1"/>
    <col min="10245" max="10245" width="1.375" style="130" customWidth="1"/>
    <col min="10246" max="10246" width="3.375" style="130" customWidth="1"/>
    <col min="10247" max="10247" width="3.125" style="130" customWidth="1"/>
    <col min="10248" max="10248" width="3.375" style="130" customWidth="1"/>
    <col min="10249" max="10249" width="1.375" style="130" customWidth="1"/>
    <col min="10250" max="10250" width="3.375" style="130" customWidth="1"/>
    <col min="10251" max="10251" width="3.125" style="130" customWidth="1"/>
    <col min="10252" max="10252" width="3.375" style="130" customWidth="1"/>
    <col min="10253" max="10253" width="1.375" style="130" customWidth="1"/>
    <col min="10254" max="10254" width="3.375" style="130" customWidth="1"/>
    <col min="10255" max="10255" width="3.125" style="130" customWidth="1"/>
    <col min="10256" max="10256" width="3.375" style="130" customWidth="1"/>
    <col min="10257" max="10257" width="1.375" style="130" customWidth="1"/>
    <col min="10258" max="10258" width="3.375" style="130" customWidth="1"/>
    <col min="10259" max="10259" width="3.125" style="130" customWidth="1"/>
    <col min="10260" max="10260" width="3.375" style="130" customWidth="1"/>
    <col min="10261" max="10261" width="1.375" style="130" customWidth="1"/>
    <col min="10262" max="10262" width="3.375" style="130" customWidth="1"/>
    <col min="10263" max="10263" width="3.125" style="130" customWidth="1"/>
    <col min="10264" max="10264" width="3.375" style="130" customWidth="1"/>
    <col min="10265" max="10265" width="1.25" style="130" customWidth="1"/>
    <col min="10266" max="10496" width="9" style="130"/>
    <col min="10497" max="10497" width="1.25" style="130" customWidth="1"/>
    <col min="10498" max="10498" width="8.875" style="130" customWidth="1"/>
    <col min="10499" max="10499" width="15.875" style="130" customWidth="1"/>
    <col min="10500" max="10500" width="11" style="130" customWidth="1"/>
    <col min="10501" max="10501" width="1.375" style="130" customWidth="1"/>
    <col min="10502" max="10502" width="3.375" style="130" customWidth="1"/>
    <col min="10503" max="10503" width="3.125" style="130" customWidth="1"/>
    <col min="10504" max="10504" width="3.375" style="130" customWidth="1"/>
    <col min="10505" max="10505" width="1.375" style="130" customWidth="1"/>
    <col min="10506" max="10506" width="3.375" style="130" customWidth="1"/>
    <col min="10507" max="10507" width="3.125" style="130" customWidth="1"/>
    <col min="10508" max="10508" width="3.375" style="130" customWidth="1"/>
    <col min="10509" max="10509" width="1.375" style="130" customWidth="1"/>
    <col min="10510" max="10510" width="3.375" style="130" customWidth="1"/>
    <col min="10511" max="10511" width="3.125" style="130" customWidth="1"/>
    <col min="10512" max="10512" width="3.375" style="130" customWidth="1"/>
    <col min="10513" max="10513" width="1.375" style="130" customWidth="1"/>
    <col min="10514" max="10514" width="3.375" style="130" customWidth="1"/>
    <col min="10515" max="10515" width="3.125" style="130" customWidth="1"/>
    <col min="10516" max="10516" width="3.375" style="130" customWidth="1"/>
    <col min="10517" max="10517" width="1.375" style="130" customWidth="1"/>
    <col min="10518" max="10518" width="3.375" style="130" customWidth="1"/>
    <col min="10519" max="10519" width="3.125" style="130" customWidth="1"/>
    <col min="10520" max="10520" width="3.375" style="130" customWidth="1"/>
    <col min="10521" max="10521" width="1.25" style="130" customWidth="1"/>
    <col min="10522" max="10752" width="9" style="130"/>
    <col min="10753" max="10753" width="1.25" style="130" customWidth="1"/>
    <col min="10754" max="10754" width="8.875" style="130" customWidth="1"/>
    <col min="10755" max="10755" width="15.875" style="130" customWidth="1"/>
    <col min="10756" max="10756" width="11" style="130" customWidth="1"/>
    <col min="10757" max="10757" width="1.375" style="130" customWidth="1"/>
    <col min="10758" max="10758" width="3.375" style="130" customWidth="1"/>
    <col min="10759" max="10759" width="3.125" style="130" customWidth="1"/>
    <col min="10760" max="10760" width="3.375" style="130" customWidth="1"/>
    <col min="10761" max="10761" width="1.375" style="130" customWidth="1"/>
    <col min="10762" max="10762" width="3.375" style="130" customWidth="1"/>
    <col min="10763" max="10763" width="3.125" style="130" customWidth="1"/>
    <col min="10764" max="10764" width="3.375" style="130" customWidth="1"/>
    <col min="10765" max="10765" width="1.375" style="130" customWidth="1"/>
    <col min="10766" max="10766" width="3.375" style="130" customWidth="1"/>
    <col min="10767" max="10767" width="3.125" style="130" customWidth="1"/>
    <col min="10768" max="10768" width="3.375" style="130" customWidth="1"/>
    <col min="10769" max="10769" width="1.375" style="130" customWidth="1"/>
    <col min="10770" max="10770" width="3.375" style="130" customWidth="1"/>
    <col min="10771" max="10771" width="3.125" style="130" customWidth="1"/>
    <col min="10772" max="10772" width="3.375" style="130" customWidth="1"/>
    <col min="10773" max="10773" width="1.375" style="130" customWidth="1"/>
    <col min="10774" max="10774" width="3.375" style="130" customWidth="1"/>
    <col min="10775" max="10775" width="3.125" style="130" customWidth="1"/>
    <col min="10776" max="10776" width="3.375" style="130" customWidth="1"/>
    <col min="10777" max="10777" width="1.25" style="130" customWidth="1"/>
    <col min="10778" max="11008" width="9" style="130"/>
    <col min="11009" max="11009" width="1.25" style="130" customWidth="1"/>
    <col min="11010" max="11010" width="8.875" style="130" customWidth="1"/>
    <col min="11011" max="11011" width="15.875" style="130" customWidth="1"/>
    <col min="11012" max="11012" width="11" style="130" customWidth="1"/>
    <col min="11013" max="11013" width="1.375" style="130" customWidth="1"/>
    <col min="11014" max="11014" width="3.375" style="130" customWidth="1"/>
    <col min="11015" max="11015" width="3.125" style="130" customWidth="1"/>
    <col min="11016" max="11016" width="3.375" style="130" customWidth="1"/>
    <col min="11017" max="11017" width="1.375" style="130" customWidth="1"/>
    <col min="11018" max="11018" width="3.375" style="130" customWidth="1"/>
    <col min="11019" max="11019" width="3.125" style="130" customWidth="1"/>
    <col min="11020" max="11020" width="3.375" style="130" customWidth="1"/>
    <col min="11021" max="11021" width="1.375" style="130" customWidth="1"/>
    <col min="11022" max="11022" width="3.375" style="130" customWidth="1"/>
    <col min="11023" max="11023" width="3.125" style="130" customWidth="1"/>
    <col min="11024" max="11024" width="3.375" style="130" customWidth="1"/>
    <col min="11025" max="11025" width="1.375" style="130" customWidth="1"/>
    <col min="11026" max="11026" width="3.375" style="130" customWidth="1"/>
    <col min="11027" max="11027" width="3.125" style="130" customWidth="1"/>
    <col min="11028" max="11028" width="3.375" style="130" customWidth="1"/>
    <col min="11029" max="11029" width="1.375" style="130" customWidth="1"/>
    <col min="11030" max="11030" width="3.375" style="130" customWidth="1"/>
    <col min="11031" max="11031" width="3.125" style="130" customWidth="1"/>
    <col min="11032" max="11032" width="3.375" style="130" customWidth="1"/>
    <col min="11033" max="11033" width="1.25" style="130" customWidth="1"/>
    <col min="11034" max="11264" width="9" style="130"/>
    <col min="11265" max="11265" width="1.25" style="130" customWidth="1"/>
    <col min="11266" max="11266" width="8.875" style="130" customWidth="1"/>
    <col min="11267" max="11267" width="15.875" style="130" customWidth="1"/>
    <col min="11268" max="11268" width="11" style="130" customWidth="1"/>
    <col min="11269" max="11269" width="1.375" style="130" customWidth="1"/>
    <col min="11270" max="11270" width="3.375" style="130" customWidth="1"/>
    <col min="11271" max="11271" width="3.125" style="130" customWidth="1"/>
    <col min="11272" max="11272" width="3.375" style="130" customWidth="1"/>
    <col min="11273" max="11273" width="1.375" style="130" customWidth="1"/>
    <col min="11274" max="11274" width="3.375" style="130" customWidth="1"/>
    <col min="11275" max="11275" width="3.125" style="130" customWidth="1"/>
    <col min="11276" max="11276" width="3.375" style="130" customWidth="1"/>
    <col min="11277" max="11277" width="1.375" style="130" customWidth="1"/>
    <col min="11278" max="11278" width="3.375" style="130" customWidth="1"/>
    <col min="11279" max="11279" width="3.125" style="130" customWidth="1"/>
    <col min="11280" max="11280" width="3.375" style="130" customWidth="1"/>
    <col min="11281" max="11281" width="1.375" style="130" customWidth="1"/>
    <col min="11282" max="11282" width="3.375" style="130" customWidth="1"/>
    <col min="11283" max="11283" width="3.125" style="130" customWidth="1"/>
    <col min="11284" max="11284" width="3.375" style="130" customWidth="1"/>
    <col min="11285" max="11285" width="1.375" style="130" customWidth="1"/>
    <col min="11286" max="11286" width="3.375" style="130" customWidth="1"/>
    <col min="11287" max="11287" width="3.125" style="130" customWidth="1"/>
    <col min="11288" max="11288" width="3.375" style="130" customWidth="1"/>
    <col min="11289" max="11289" width="1.25" style="130" customWidth="1"/>
    <col min="11290" max="11520" width="9" style="130"/>
    <col min="11521" max="11521" width="1.25" style="130" customWidth="1"/>
    <col min="11522" max="11522" width="8.875" style="130" customWidth="1"/>
    <col min="11523" max="11523" width="15.875" style="130" customWidth="1"/>
    <col min="11524" max="11524" width="11" style="130" customWidth="1"/>
    <col min="11525" max="11525" width="1.375" style="130" customWidth="1"/>
    <col min="11526" max="11526" width="3.375" style="130" customWidth="1"/>
    <col min="11527" max="11527" width="3.125" style="130" customWidth="1"/>
    <col min="11528" max="11528" width="3.375" style="130" customWidth="1"/>
    <col min="11529" max="11529" width="1.375" style="130" customWidth="1"/>
    <col min="11530" max="11530" width="3.375" style="130" customWidth="1"/>
    <col min="11531" max="11531" width="3.125" style="130" customWidth="1"/>
    <col min="11532" max="11532" width="3.375" style="130" customWidth="1"/>
    <col min="11533" max="11533" width="1.375" style="130" customWidth="1"/>
    <col min="11534" max="11534" width="3.375" style="130" customWidth="1"/>
    <col min="11535" max="11535" width="3.125" style="130" customWidth="1"/>
    <col min="11536" max="11536" width="3.375" style="130" customWidth="1"/>
    <col min="11537" max="11537" width="1.375" style="130" customWidth="1"/>
    <col min="11538" max="11538" width="3.375" style="130" customWidth="1"/>
    <col min="11539" max="11539" width="3.125" style="130" customWidth="1"/>
    <col min="11540" max="11540" width="3.375" style="130" customWidth="1"/>
    <col min="11541" max="11541" width="1.375" style="130" customWidth="1"/>
    <col min="11542" max="11542" width="3.375" style="130" customWidth="1"/>
    <col min="11543" max="11543" width="3.125" style="130" customWidth="1"/>
    <col min="11544" max="11544" width="3.375" style="130" customWidth="1"/>
    <col min="11545" max="11545" width="1.25" style="130" customWidth="1"/>
    <col min="11546" max="11776" width="9" style="130"/>
    <col min="11777" max="11777" width="1.25" style="130" customWidth="1"/>
    <col min="11778" max="11778" width="8.875" style="130" customWidth="1"/>
    <col min="11779" max="11779" width="15.875" style="130" customWidth="1"/>
    <col min="11780" max="11780" width="11" style="130" customWidth="1"/>
    <col min="11781" max="11781" width="1.375" style="130" customWidth="1"/>
    <col min="11782" max="11782" width="3.375" style="130" customWidth="1"/>
    <col min="11783" max="11783" width="3.125" style="130" customWidth="1"/>
    <col min="11784" max="11784" width="3.375" style="130" customWidth="1"/>
    <col min="11785" max="11785" width="1.375" style="130" customWidth="1"/>
    <col min="11786" max="11786" width="3.375" style="130" customWidth="1"/>
    <col min="11787" max="11787" width="3.125" style="130" customWidth="1"/>
    <col min="11788" max="11788" width="3.375" style="130" customWidth="1"/>
    <col min="11789" max="11789" width="1.375" style="130" customWidth="1"/>
    <col min="11790" max="11790" width="3.375" style="130" customWidth="1"/>
    <col min="11791" max="11791" width="3.125" style="130" customWidth="1"/>
    <col min="11792" max="11792" width="3.375" style="130" customWidth="1"/>
    <col min="11793" max="11793" width="1.375" style="130" customWidth="1"/>
    <col min="11794" max="11794" width="3.375" style="130" customWidth="1"/>
    <col min="11795" max="11795" width="3.125" style="130" customWidth="1"/>
    <col min="11796" max="11796" width="3.375" style="130" customWidth="1"/>
    <col min="11797" max="11797" width="1.375" style="130" customWidth="1"/>
    <col min="11798" max="11798" width="3.375" style="130" customWidth="1"/>
    <col min="11799" max="11799" width="3.125" style="130" customWidth="1"/>
    <col min="11800" max="11800" width="3.375" style="130" customWidth="1"/>
    <col min="11801" max="11801" width="1.25" style="130" customWidth="1"/>
    <col min="11802" max="12032" width="9" style="130"/>
    <col min="12033" max="12033" width="1.25" style="130" customWidth="1"/>
    <col min="12034" max="12034" width="8.875" style="130" customWidth="1"/>
    <col min="12035" max="12035" width="15.875" style="130" customWidth="1"/>
    <col min="12036" max="12036" width="11" style="130" customWidth="1"/>
    <col min="12037" max="12037" width="1.375" style="130" customWidth="1"/>
    <col min="12038" max="12038" width="3.375" style="130" customWidth="1"/>
    <col min="12039" max="12039" width="3.125" style="130" customWidth="1"/>
    <col min="12040" max="12040" width="3.375" style="130" customWidth="1"/>
    <col min="12041" max="12041" width="1.375" style="130" customWidth="1"/>
    <col min="12042" max="12042" width="3.375" style="130" customWidth="1"/>
    <col min="12043" max="12043" width="3.125" style="130" customWidth="1"/>
    <col min="12044" max="12044" width="3.375" style="130" customWidth="1"/>
    <col min="12045" max="12045" width="1.375" style="130" customWidth="1"/>
    <col min="12046" max="12046" width="3.375" style="130" customWidth="1"/>
    <col min="12047" max="12047" width="3.125" style="130" customWidth="1"/>
    <col min="12048" max="12048" width="3.375" style="130" customWidth="1"/>
    <col min="12049" max="12049" width="1.375" style="130" customWidth="1"/>
    <col min="12050" max="12050" width="3.375" style="130" customWidth="1"/>
    <col min="12051" max="12051" width="3.125" style="130" customWidth="1"/>
    <col min="12052" max="12052" width="3.375" style="130" customWidth="1"/>
    <col min="12053" max="12053" width="1.375" style="130" customWidth="1"/>
    <col min="12054" max="12054" width="3.375" style="130" customWidth="1"/>
    <col min="12055" max="12055" width="3.125" style="130" customWidth="1"/>
    <col min="12056" max="12056" width="3.375" style="130" customWidth="1"/>
    <col min="12057" max="12057" width="1.25" style="130" customWidth="1"/>
    <col min="12058" max="12288" width="9" style="130"/>
    <col min="12289" max="12289" width="1.25" style="130" customWidth="1"/>
    <col min="12290" max="12290" width="8.875" style="130" customWidth="1"/>
    <col min="12291" max="12291" width="15.875" style="130" customWidth="1"/>
    <col min="12292" max="12292" width="11" style="130" customWidth="1"/>
    <col min="12293" max="12293" width="1.375" style="130" customWidth="1"/>
    <col min="12294" max="12294" width="3.375" style="130" customWidth="1"/>
    <col min="12295" max="12295" width="3.125" style="130" customWidth="1"/>
    <col min="12296" max="12296" width="3.375" style="130" customWidth="1"/>
    <col min="12297" max="12297" width="1.375" style="130" customWidth="1"/>
    <col min="12298" max="12298" width="3.375" style="130" customWidth="1"/>
    <col min="12299" max="12299" width="3.125" style="130" customWidth="1"/>
    <col min="12300" max="12300" width="3.375" style="130" customWidth="1"/>
    <col min="12301" max="12301" width="1.375" style="130" customWidth="1"/>
    <col min="12302" max="12302" width="3.375" style="130" customWidth="1"/>
    <col min="12303" max="12303" width="3.125" style="130" customWidth="1"/>
    <col min="12304" max="12304" width="3.375" style="130" customWidth="1"/>
    <col min="12305" max="12305" width="1.375" style="130" customWidth="1"/>
    <col min="12306" max="12306" width="3.375" style="130" customWidth="1"/>
    <col min="12307" max="12307" width="3.125" style="130" customWidth="1"/>
    <col min="12308" max="12308" width="3.375" style="130" customWidth="1"/>
    <col min="12309" max="12309" width="1.375" style="130" customWidth="1"/>
    <col min="12310" max="12310" width="3.375" style="130" customWidth="1"/>
    <col min="12311" max="12311" width="3.125" style="130" customWidth="1"/>
    <col min="12312" max="12312" width="3.375" style="130" customWidth="1"/>
    <col min="12313" max="12313" width="1.25" style="130" customWidth="1"/>
    <col min="12314" max="12544" width="9" style="130"/>
    <col min="12545" max="12545" width="1.25" style="130" customWidth="1"/>
    <col min="12546" max="12546" width="8.875" style="130" customWidth="1"/>
    <col min="12547" max="12547" width="15.875" style="130" customWidth="1"/>
    <col min="12548" max="12548" width="11" style="130" customWidth="1"/>
    <col min="12549" max="12549" width="1.375" style="130" customWidth="1"/>
    <col min="12550" max="12550" width="3.375" style="130" customWidth="1"/>
    <col min="12551" max="12551" width="3.125" style="130" customWidth="1"/>
    <col min="12552" max="12552" width="3.375" style="130" customWidth="1"/>
    <col min="12553" max="12553" width="1.375" style="130" customWidth="1"/>
    <col min="12554" max="12554" width="3.375" style="130" customWidth="1"/>
    <col min="12555" max="12555" width="3.125" style="130" customWidth="1"/>
    <col min="12556" max="12556" width="3.375" style="130" customWidth="1"/>
    <col min="12557" max="12557" width="1.375" style="130" customWidth="1"/>
    <col min="12558" max="12558" width="3.375" style="130" customWidth="1"/>
    <col min="12559" max="12559" width="3.125" style="130" customWidth="1"/>
    <col min="12560" max="12560" width="3.375" style="130" customWidth="1"/>
    <col min="12561" max="12561" width="1.375" style="130" customWidth="1"/>
    <col min="12562" max="12562" width="3.375" style="130" customWidth="1"/>
    <col min="12563" max="12563" width="3.125" style="130" customWidth="1"/>
    <col min="12564" max="12564" width="3.375" style="130" customWidth="1"/>
    <col min="12565" max="12565" width="1.375" style="130" customWidth="1"/>
    <col min="12566" max="12566" width="3.375" style="130" customWidth="1"/>
    <col min="12567" max="12567" width="3.125" style="130" customWidth="1"/>
    <col min="12568" max="12568" width="3.375" style="130" customWidth="1"/>
    <col min="12569" max="12569" width="1.25" style="130" customWidth="1"/>
    <col min="12570" max="12800" width="9" style="130"/>
    <col min="12801" max="12801" width="1.25" style="130" customWidth="1"/>
    <col min="12802" max="12802" width="8.875" style="130" customWidth="1"/>
    <col min="12803" max="12803" width="15.875" style="130" customWidth="1"/>
    <col min="12804" max="12804" width="11" style="130" customWidth="1"/>
    <col min="12805" max="12805" width="1.375" style="130" customWidth="1"/>
    <col min="12806" max="12806" width="3.375" style="130" customWidth="1"/>
    <col min="12807" max="12807" width="3.125" style="130" customWidth="1"/>
    <col min="12808" max="12808" width="3.375" style="130" customWidth="1"/>
    <col min="12809" max="12809" width="1.375" style="130" customWidth="1"/>
    <col min="12810" max="12810" width="3.375" style="130" customWidth="1"/>
    <col min="12811" max="12811" width="3.125" style="130" customWidth="1"/>
    <col min="12812" max="12812" width="3.375" style="130" customWidth="1"/>
    <col min="12813" max="12813" width="1.375" style="130" customWidth="1"/>
    <col min="12814" max="12814" width="3.375" style="130" customWidth="1"/>
    <col min="12815" max="12815" width="3.125" style="130" customWidth="1"/>
    <col min="12816" max="12816" width="3.375" style="130" customWidth="1"/>
    <col min="12817" max="12817" width="1.375" style="130" customWidth="1"/>
    <col min="12818" max="12818" width="3.375" style="130" customWidth="1"/>
    <col min="12819" max="12819" width="3.125" style="130" customWidth="1"/>
    <col min="12820" max="12820" width="3.375" style="130" customWidth="1"/>
    <col min="12821" max="12821" width="1.375" style="130" customWidth="1"/>
    <col min="12822" max="12822" width="3.375" style="130" customWidth="1"/>
    <col min="12823" max="12823" width="3.125" style="130" customWidth="1"/>
    <col min="12824" max="12824" width="3.375" style="130" customWidth="1"/>
    <col min="12825" max="12825" width="1.25" style="130" customWidth="1"/>
    <col min="12826" max="13056" width="9" style="130"/>
    <col min="13057" max="13057" width="1.25" style="130" customWidth="1"/>
    <col min="13058" max="13058" width="8.875" style="130" customWidth="1"/>
    <col min="13059" max="13059" width="15.875" style="130" customWidth="1"/>
    <col min="13060" max="13060" width="11" style="130" customWidth="1"/>
    <col min="13061" max="13061" width="1.375" style="130" customWidth="1"/>
    <col min="13062" max="13062" width="3.375" style="130" customWidth="1"/>
    <col min="13063" max="13063" width="3.125" style="130" customWidth="1"/>
    <col min="13064" max="13064" width="3.375" style="130" customWidth="1"/>
    <col min="13065" max="13065" width="1.375" style="130" customWidth="1"/>
    <col min="13066" max="13066" width="3.375" style="130" customWidth="1"/>
    <col min="13067" max="13067" width="3.125" style="130" customWidth="1"/>
    <col min="13068" max="13068" width="3.375" style="130" customWidth="1"/>
    <col min="13069" max="13069" width="1.375" style="130" customWidth="1"/>
    <col min="13070" max="13070" width="3.375" style="130" customWidth="1"/>
    <col min="13071" max="13071" width="3.125" style="130" customWidth="1"/>
    <col min="13072" max="13072" width="3.375" style="130" customWidth="1"/>
    <col min="13073" max="13073" width="1.375" style="130" customWidth="1"/>
    <col min="13074" max="13074" width="3.375" style="130" customWidth="1"/>
    <col min="13075" max="13075" width="3.125" style="130" customWidth="1"/>
    <col min="13076" max="13076" width="3.375" style="130" customWidth="1"/>
    <col min="13077" max="13077" width="1.375" style="130" customWidth="1"/>
    <col min="13078" max="13078" width="3.375" style="130" customWidth="1"/>
    <col min="13079" max="13079" width="3.125" style="130" customWidth="1"/>
    <col min="13080" max="13080" width="3.375" style="130" customWidth="1"/>
    <col min="13081" max="13081" width="1.25" style="130" customWidth="1"/>
    <col min="13082" max="13312" width="9" style="130"/>
    <col min="13313" max="13313" width="1.25" style="130" customWidth="1"/>
    <col min="13314" max="13314" width="8.875" style="130" customWidth="1"/>
    <col min="13315" max="13315" width="15.875" style="130" customWidth="1"/>
    <col min="13316" max="13316" width="11" style="130" customWidth="1"/>
    <col min="13317" max="13317" width="1.375" style="130" customWidth="1"/>
    <col min="13318" max="13318" width="3.375" style="130" customWidth="1"/>
    <col min="13319" max="13319" width="3.125" style="130" customWidth="1"/>
    <col min="13320" max="13320" width="3.375" style="130" customWidth="1"/>
    <col min="13321" max="13321" width="1.375" style="130" customWidth="1"/>
    <col min="13322" max="13322" width="3.375" style="130" customWidth="1"/>
    <col min="13323" max="13323" width="3.125" style="130" customWidth="1"/>
    <col min="13324" max="13324" width="3.375" style="130" customWidth="1"/>
    <col min="13325" max="13325" width="1.375" style="130" customWidth="1"/>
    <col min="13326" max="13326" width="3.375" style="130" customWidth="1"/>
    <col min="13327" max="13327" width="3.125" style="130" customWidth="1"/>
    <col min="13328" max="13328" width="3.375" style="130" customWidth="1"/>
    <col min="13329" max="13329" width="1.375" style="130" customWidth="1"/>
    <col min="13330" max="13330" width="3.375" style="130" customWidth="1"/>
    <col min="13331" max="13331" width="3.125" style="130" customWidth="1"/>
    <col min="13332" max="13332" width="3.375" style="130" customWidth="1"/>
    <col min="13333" max="13333" width="1.375" style="130" customWidth="1"/>
    <col min="13334" max="13334" width="3.375" style="130" customWidth="1"/>
    <col min="13335" max="13335" width="3.125" style="130" customWidth="1"/>
    <col min="13336" max="13336" width="3.375" style="130" customWidth="1"/>
    <col min="13337" max="13337" width="1.25" style="130" customWidth="1"/>
    <col min="13338" max="13568" width="9" style="130"/>
    <col min="13569" max="13569" width="1.25" style="130" customWidth="1"/>
    <col min="13570" max="13570" width="8.875" style="130" customWidth="1"/>
    <col min="13571" max="13571" width="15.875" style="130" customWidth="1"/>
    <col min="13572" max="13572" width="11" style="130" customWidth="1"/>
    <col min="13573" max="13573" width="1.375" style="130" customWidth="1"/>
    <col min="13574" max="13574" width="3.375" style="130" customWidth="1"/>
    <col min="13575" max="13575" width="3.125" style="130" customWidth="1"/>
    <col min="13576" max="13576" width="3.375" style="130" customWidth="1"/>
    <col min="13577" max="13577" width="1.375" style="130" customWidth="1"/>
    <col min="13578" max="13578" width="3.375" style="130" customWidth="1"/>
    <col min="13579" max="13579" width="3.125" style="130" customWidth="1"/>
    <col min="13580" max="13580" width="3.375" style="130" customWidth="1"/>
    <col min="13581" max="13581" width="1.375" style="130" customWidth="1"/>
    <col min="13582" max="13582" width="3.375" style="130" customWidth="1"/>
    <col min="13583" max="13583" width="3.125" style="130" customWidth="1"/>
    <col min="13584" max="13584" width="3.375" style="130" customWidth="1"/>
    <col min="13585" max="13585" width="1.375" style="130" customWidth="1"/>
    <col min="13586" max="13586" width="3.375" style="130" customWidth="1"/>
    <col min="13587" max="13587" width="3.125" style="130" customWidth="1"/>
    <col min="13588" max="13588" width="3.375" style="130" customWidth="1"/>
    <col min="13589" max="13589" width="1.375" style="130" customWidth="1"/>
    <col min="13590" max="13590" width="3.375" style="130" customWidth="1"/>
    <col min="13591" max="13591" width="3.125" style="130" customWidth="1"/>
    <col min="13592" max="13592" width="3.375" style="130" customWidth="1"/>
    <col min="13593" max="13593" width="1.25" style="130" customWidth="1"/>
    <col min="13594" max="13824" width="9" style="130"/>
    <col min="13825" max="13825" width="1.25" style="130" customWidth="1"/>
    <col min="13826" max="13826" width="8.875" style="130" customWidth="1"/>
    <col min="13827" max="13827" width="15.875" style="130" customWidth="1"/>
    <col min="13828" max="13828" width="11" style="130" customWidth="1"/>
    <col min="13829" max="13829" width="1.375" style="130" customWidth="1"/>
    <col min="13830" max="13830" width="3.375" style="130" customWidth="1"/>
    <col min="13831" max="13831" width="3.125" style="130" customWidth="1"/>
    <col min="13832" max="13832" width="3.375" style="130" customWidth="1"/>
    <col min="13833" max="13833" width="1.375" style="130" customWidth="1"/>
    <col min="13834" max="13834" width="3.375" style="130" customWidth="1"/>
    <col min="13835" max="13835" width="3.125" style="130" customWidth="1"/>
    <col min="13836" max="13836" width="3.375" style="130" customWidth="1"/>
    <col min="13837" max="13837" width="1.375" style="130" customWidth="1"/>
    <col min="13838" max="13838" width="3.375" style="130" customWidth="1"/>
    <col min="13839" max="13839" width="3.125" style="130" customWidth="1"/>
    <col min="13840" max="13840" width="3.375" style="130" customWidth="1"/>
    <col min="13841" max="13841" width="1.375" style="130" customWidth="1"/>
    <col min="13842" max="13842" width="3.375" style="130" customWidth="1"/>
    <col min="13843" max="13843" width="3.125" style="130" customWidth="1"/>
    <col min="13844" max="13844" width="3.375" style="130" customWidth="1"/>
    <col min="13845" max="13845" width="1.375" style="130" customWidth="1"/>
    <col min="13846" max="13846" width="3.375" style="130" customWidth="1"/>
    <col min="13847" max="13847" width="3.125" style="130" customWidth="1"/>
    <col min="13848" max="13848" width="3.375" style="130" customWidth="1"/>
    <col min="13849" max="13849" width="1.25" style="130" customWidth="1"/>
    <col min="13850" max="14080" width="9" style="130"/>
    <col min="14081" max="14081" width="1.25" style="130" customWidth="1"/>
    <col min="14082" max="14082" width="8.875" style="130" customWidth="1"/>
    <col min="14083" max="14083" width="15.875" style="130" customWidth="1"/>
    <col min="14084" max="14084" width="11" style="130" customWidth="1"/>
    <col min="14085" max="14085" width="1.375" style="130" customWidth="1"/>
    <col min="14086" max="14086" width="3.375" style="130" customWidth="1"/>
    <col min="14087" max="14087" width="3.125" style="130" customWidth="1"/>
    <col min="14088" max="14088" width="3.375" style="130" customWidth="1"/>
    <col min="14089" max="14089" width="1.375" style="130" customWidth="1"/>
    <col min="14090" max="14090" width="3.375" style="130" customWidth="1"/>
    <col min="14091" max="14091" width="3.125" style="130" customWidth="1"/>
    <col min="14092" max="14092" width="3.375" style="130" customWidth="1"/>
    <col min="14093" max="14093" width="1.375" style="130" customWidth="1"/>
    <col min="14094" max="14094" width="3.375" style="130" customWidth="1"/>
    <col min="14095" max="14095" width="3.125" style="130" customWidth="1"/>
    <col min="14096" max="14096" width="3.375" style="130" customWidth="1"/>
    <col min="14097" max="14097" width="1.375" style="130" customWidth="1"/>
    <col min="14098" max="14098" width="3.375" style="130" customWidth="1"/>
    <col min="14099" max="14099" width="3.125" style="130" customWidth="1"/>
    <col min="14100" max="14100" width="3.375" style="130" customWidth="1"/>
    <col min="14101" max="14101" width="1.375" style="130" customWidth="1"/>
    <col min="14102" max="14102" width="3.375" style="130" customWidth="1"/>
    <col min="14103" max="14103" width="3.125" style="130" customWidth="1"/>
    <col min="14104" max="14104" width="3.375" style="130" customWidth="1"/>
    <col min="14105" max="14105" width="1.25" style="130" customWidth="1"/>
    <col min="14106" max="14336" width="9" style="130"/>
    <col min="14337" max="14337" width="1.25" style="130" customWidth="1"/>
    <col min="14338" max="14338" width="8.875" style="130" customWidth="1"/>
    <col min="14339" max="14339" width="15.875" style="130" customWidth="1"/>
    <col min="14340" max="14340" width="11" style="130" customWidth="1"/>
    <col min="14341" max="14341" width="1.375" style="130" customWidth="1"/>
    <col min="14342" max="14342" width="3.375" style="130" customWidth="1"/>
    <col min="14343" max="14343" width="3.125" style="130" customWidth="1"/>
    <col min="14344" max="14344" width="3.375" style="130" customWidth="1"/>
    <col min="14345" max="14345" width="1.375" style="130" customWidth="1"/>
    <col min="14346" max="14346" width="3.375" style="130" customWidth="1"/>
    <col min="14347" max="14347" width="3.125" style="130" customWidth="1"/>
    <col min="14348" max="14348" width="3.375" style="130" customWidth="1"/>
    <col min="14349" max="14349" width="1.375" style="130" customWidth="1"/>
    <col min="14350" max="14350" width="3.375" style="130" customWidth="1"/>
    <col min="14351" max="14351" width="3.125" style="130" customWidth="1"/>
    <col min="14352" max="14352" width="3.375" style="130" customWidth="1"/>
    <col min="14353" max="14353" width="1.375" style="130" customWidth="1"/>
    <col min="14354" max="14354" width="3.375" style="130" customWidth="1"/>
    <col min="14355" max="14355" width="3.125" style="130" customWidth="1"/>
    <col min="14356" max="14356" width="3.375" style="130" customWidth="1"/>
    <col min="14357" max="14357" width="1.375" style="130" customWidth="1"/>
    <col min="14358" max="14358" width="3.375" style="130" customWidth="1"/>
    <col min="14359" max="14359" width="3.125" style="130" customWidth="1"/>
    <col min="14360" max="14360" width="3.375" style="130" customWidth="1"/>
    <col min="14361" max="14361" width="1.25" style="130" customWidth="1"/>
    <col min="14362" max="14592" width="9" style="130"/>
    <col min="14593" max="14593" width="1.25" style="130" customWidth="1"/>
    <col min="14594" max="14594" width="8.875" style="130" customWidth="1"/>
    <col min="14595" max="14595" width="15.875" style="130" customWidth="1"/>
    <col min="14596" max="14596" width="11" style="130" customWidth="1"/>
    <col min="14597" max="14597" width="1.375" style="130" customWidth="1"/>
    <col min="14598" max="14598" width="3.375" style="130" customWidth="1"/>
    <col min="14599" max="14599" width="3.125" style="130" customWidth="1"/>
    <col min="14600" max="14600" width="3.375" style="130" customWidth="1"/>
    <col min="14601" max="14601" width="1.375" style="130" customWidth="1"/>
    <col min="14602" max="14602" width="3.375" style="130" customWidth="1"/>
    <col min="14603" max="14603" width="3.125" style="130" customWidth="1"/>
    <col min="14604" max="14604" width="3.375" style="130" customWidth="1"/>
    <col min="14605" max="14605" width="1.375" style="130" customWidth="1"/>
    <col min="14606" max="14606" width="3.375" style="130" customWidth="1"/>
    <col min="14607" max="14607" width="3.125" style="130" customWidth="1"/>
    <col min="14608" max="14608" width="3.375" style="130" customWidth="1"/>
    <col min="14609" max="14609" width="1.375" style="130" customWidth="1"/>
    <col min="14610" max="14610" width="3.375" style="130" customWidth="1"/>
    <col min="14611" max="14611" width="3.125" style="130" customWidth="1"/>
    <col min="14612" max="14612" width="3.375" style="130" customWidth="1"/>
    <col min="14613" max="14613" width="1.375" style="130" customWidth="1"/>
    <col min="14614" max="14614" width="3.375" style="130" customWidth="1"/>
    <col min="14615" max="14615" width="3.125" style="130" customWidth="1"/>
    <col min="14616" max="14616" width="3.375" style="130" customWidth="1"/>
    <col min="14617" max="14617" width="1.25" style="130" customWidth="1"/>
    <col min="14618" max="14848" width="9" style="130"/>
    <col min="14849" max="14849" width="1.25" style="130" customWidth="1"/>
    <col min="14850" max="14850" width="8.875" style="130" customWidth="1"/>
    <col min="14851" max="14851" width="15.875" style="130" customWidth="1"/>
    <col min="14852" max="14852" width="11" style="130" customWidth="1"/>
    <col min="14853" max="14853" width="1.375" style="130" customWidth="1"/>
    <col min="14854" max="14854" width="3.375" style="130" customWidth="1"/>
    <col min="14855" max="14855" width="3.125" style="130" customWidth="1"/>
    <col min="14856" max="14856" width="3.375" style="130" customWidth="1"/>
    <col min="14857" max="14857" width="1.375" style="130" customWidth="1"/>
    <col min="14858" max="14858" width="3.375" style="130" customWidth="1"/>
    <col min="14859" max="14859" width="3.125" style="130" customWidth="1"/>
    <col min="14860" max="14860" width="3.375" style="130" customWidth="1"/>
    <col min="14861" max="14861" width="1.375" style="130" customWidth="1"/>
    <col min="14862" max="14862" width="3.375" style="130" customWidth="1"/>
    <col min="14863" max="14863" width="3.125" style="130" customWidth="1"/>
    <col min="14864" max="14864" width="3.375" style="130" customWidth="1"/>
    <col min="14865" max="14865" width="1.375" style="130" customWidth="1"/>
    <col min="14866" max="14866" width="3.375" style="130" customWidth="1"/>
    <col min="14867" max="14867" width="3.125" style="130" customWidth="1"/>
    <col min="14868" max="14868" width="3.375" style="130" customWidth="1"/>
    <col min="14869" max="14869" width="1.375" style="130" customWidth="1"/>
    <col min="14870" max="14870" width="3.375" style="130" customWidth="1"/>
    <col min="14871" max="14871" width="3.125" style="130" customWidth="1"/>
    <col min="14872" max="14872" width="3.375" style="130" customWidth="1"/>
    <col min="14873" max="14873" width="1.25" style="130" customWidth="1"/>
    <col min="14874" max="15104" width="9" style="130"/>
    <col min="15105" max="15105" width="1.25" style="130" customWidth="1"/>
    <col min="15106" max="15106" width="8.875" style="130" customWidth="1"/>
    <col min="15107" max="15107" width="15.875" style="130" customWidth="1"/>
    <col min="15108" max="15108" width="11" style="130" customWidth="1"/>
    <col min="15109" max="15109" width="1.375" style="130" customWidth="1"/>
    <col min="15110" max="15110" width="3.375" style="130" customWidth="1"/>
    <col min="15111" max="15111" width="3.125" style="130" customWidth="1"/>
    <col min="15112" max="15112" width="3.375" style="130" customWidth="1"/>
    <col min="15113" max="15113" width="1.375" style="130" customWidth="1"/>
    <col min="15114" max="15114" width="3.375" style="130" customWidth="1"/>
    <col min="15115" max="15115" width="3.125" style="130" customWidth="1"/>
    <col min="15116" max="15116" width="3.375" style="130" customWidth="1"/>
    <col min="15117" max="15117" width="1.375" style="130" customWidth="1"/>
    <col min="15118" max="15118" width="3.375" style="130" customWidth="1"/>
    <col min="15119" max="15119" width="3.125" style="130" customWidth="1"/>
    <col min="15120" max="15120" width="3.375" style="130" customWidth="1"/>
    <col min="15121" max="15121" width="1.375" style="130" customWidth="1"/>
    <col min="15122" max="15122" width="3.375" style="130" customWidth="1"/>
    <col min="15123" max="15123" width="3.125" style="130" customWidth="1"/>
    <col min="15124" max="15124" width="3.375" style="130" customWidth="1"/>
    <col min="15125" max="15125" width="1.375" style="130" customWidth="1"/>
    <col min="15126" max="15126" width="3.375" style="130" customWidth="1"/>
    <col min="15127" max="15127" width="3.125" style="130" customWidth="1"/>
    <col min="15128" max="15128" width="3.375" style="130" customWidth="1"/>
    <col min="15129" max="15129" width="1.25" style="130" customWidth="1"/>
    <col min="15130" max="15360" width="9" style="130"/>
    <col min="15361" max="15361" width="1.25" style="130" customWidth="1"/>
    <col min="15362" max="15362" width="8.875" style="130" customWidth="1"/>
    <col min="15363" max="15363" width="15.875" style="130" customWidth="1"/>
    <col min="15364" max="15364" width="11" style="130" customWidth="1"/>
    <col min="15365" max="15365" width="1.375" style="130" customWidth="1"/>
    <col min="15366" max="15366" width="3.375" style="130" customWidth="1"/>
    <col min="15367" max="15367" width="3.125" style="130" customWidth="1"/>
    <col min="15368" max="15368" width="3.375" style="130" customWidth="1"/>
    <col min="15369" max="15369" width="1.375" style="130" customWidth="1"/>
    <col min="15370" max="15370" width="3.375" style="130" customWidth="1"/>
    <col min="15371" max="15371" width="3.125" style="130" customWidth="1"/>
    <col min="15372" max="15372" width="3.375" style="130" customWidth="1"/>
    <col min="15373" max="15373" width="1.375" style="130" customWidth="1"/>
    <col min="15374" max="15374" width="3.375" style="130" customWidth="1"/>
    <col min="15375" max="15375" width="3.125" style="130" customWidth="1"/>
    <col min="15376" max="15376" width="3.375" style="130" customWidth="1"/>
    <col min="15377" max="15377" width="1.375" style="130" customWidth="1"/>
    <col min="15378" max="15378" width="3.375" style="130" customWidth="1"/>
    <col min="15379" max="15379" width="3.125" style="130" customWidth="1"/>
    <col min="15380" max="15380" width="3.375" style="130" customWidth="1"/>
    <col min="15381" max="15381" width="1.375" style="130" customWidth="1"/>
    <col min="15382" max="15382" width="3.375" style="130" customWidth="1"/>
    <col min="15383" max="15383" width="3.125" style="130" customWidth="1"/>
    <col min="15384" max="15384" width="3.375" style="130" customWidth="1"/>
    <col min="15385" max="15385" width="1.25" style="130" customWidth="1"/>
    <col min="15386" max="15616" width="9" style="130"/>
    <col min="15617" max="15617" width="1.25" style="130" customWidth="1"/>
    <col min="15618" max="15618" width="8.875" style="130" customWidth="1"/>
    <col min="15619" max="15619" width="15.875" style="130" customWidth="1"/>
    <col min="15620" max="15620" width="11" style="130" customWidth="1"/>
    <col min="15621" max="15621" width="1.375" style="130" customWidth="1"/>
    <col min="15622" max="15622" width="3.375" style="130" customWidth="1"/>
    <col min="15623" max="15623" width="3.125" style="130" customWidth="1"/>
    <col min="15624" max="15624" width="3.375" style="130" customWidth="1"/>
    <col min="15625" max="15625" width="1.375" style="130" customWidth="1"/>
    <col min="15626" max="15626" width="3.375" style="130" customWidth="1"/>
    <col min="15627" max="15627" width="3.125" style="130" customWidth="1"/>
    <col min="15628" max="15628" width="3.375" style="130" customWidth="1"/>
    <col min="15629" max="15629" width="1.375" style="130" customWidth="1"/>
    <col min="15630" max="15630" width="3.375" style="130" customWidth="1"/>
    <col min="15631" max="15631" width="3.125" style="130" customWidth="1"/>
    <col min="15632" max="15632" width="3.375" style="130" customWidth="1"/>
    <col min="15633" max="15633" width="1.375" style="130" customWidth="1"/>
    <col min="15634" max="15634" width="3.375" style="130" customWidth="1"/>
    <col min="15635" max="15635" width="3.125" style="130" customWidth="1"/>
    <col min="15636" max="15636" width="3.375" style="130" customWidth="1"/>
    <col min="15637" max="15637" width="1.375" style="130" customWidth="1"/>
    <col min="15638" max="15638" width="3.375" style="130" customWidth="1"/>
    <col min="15639" max="15639" width="3.125" style="130" customWidth="1"/>
    <col min="15640" max="15640" width="3.375" style="130" customWidth="1"/>
    <col min="15641" max="15641" width="1.25" style="130" customWidth="1"/>
    <col min="15642" max="15872" width="9" style="130"/>
    <col min="15873" max="15873" width="1.25" style="130" customWidth="1"/>
    <col min="15874" max="15874" width="8.875" style="130" customWidth="1"/>
    <col min="15875" max="15875" width="15.875" style="130" customWidth="1"/>
    <col min="15876" max="15876" width="11" style="130" customWidth="1"/>
    <col min="15877" max="15877" width="1.375" style="130" customWidth="1"/>
    <col min="15878" max="15878" width="3.375" style="130" customWidth="1"/>
    <col min="15879" max="15879" width="3.125" style="130" customWidth="1"/>
    <col min="15880" max="15880" width="3.375" style="130" customWidth="1"/>
    <col min="15881" max="15881" width="1.375" style="130" customWidth="1"/>
    <col min="15882" max="15882" width="3.375" style="130" customWidth="1"/>
    <col min="15883" max="15883" width="3.125" style="130" customWidth="1"/>
    <col min="15884" max="15884" width="3.375" style="130" customWidth="1"/>
    <col min="15885" max="15885" width="1.375" style="130" customWidth="1"/>
    <col min="15886" max="15886" width="3.375" style="130" customWidth="1"/>
    <col min="15887" max="15887" width="3.125" style="130" customWidth="1"/>
    <col min="15888" max="15888" width="3.375" style="130" customWidth="1"/>
    <col min="15889" max="15889" width="1.375" style="130" customWidth="1"/>
    <col min="15890" max="15890" width="3.375" style="130" customWidth="1"/>
    <col min="15891" max="15891" width="3.125" style="130" customWidth="1"/>
    <col min="15892" max="15892" width="3.375" style="130" customWidth="1"/>
    <col min="15893" max="15893" width="1.375" style="130" customWidth="1"/>
    <col min="15894" max="15894" width="3.375" style="130" customWidth="1"/>
    <col min="15895" max="15895" width="3.125" style="130" customWidth="1"/>
    <col min="15896" max="15896" width="3.375" style="130" customWidth="1"/>
    <col min="15897" max="15897" width="1.25" style="130" customWidth="1"/>
    <col min="15898" max="16128" width="9" style="130"/>
    <col min="16129" max="16129" width="1.25" style="130" customWidth="1"/>
    <col min="16130" max="16130" width="8.875" style="130" customWidth="1"/>
    <col min="16131" max="16131" width="15.875" style="130" customWidth="1"/>
    <col min="16132" max="16132" width="11" style="130" customWidth="1"/>
    <col min="16133" max="16133" width="1.375" style="130" customWidth="1"/>
    <col min="16134" max="16134" width="3.375" style="130" customWidth="1"/>
    <col min="16135" max="16135" width="3.125" style="130" customWidth="1"/>
    <col min="16136" max="16136" width="3.375" style="130" customWidth="1"/>
    <col min="16137" max="16137" width="1.375" style="130" customWidth="1"/>
    <col min="16138" max="16138" width="3.375" style="130" customWidth="1"/>
    <col min="16139" max="16139" width="3.125" style="130" customWidth="1"/>
    <col min="16140" max="16140" width="3.375" style="130" customWidth="1"/>
    <col min="16141" max="16141" width="1.375" style="130" customWidth="1"/>
    <col min="16142" max="16142" width="3.375" style="130" customWidth="1"/>
    <col min="16143" max="16143" width="3.125" style="130" customWidth="1"/>
    <col min="16144" max="16144" width="3.375" style="130" customWidth="1"/>
    <col min="16145" max="16145" width="1.375" style="130" customWidth="1"/>
    <col min="16146" max="16146" width="3.375" style="130" customWidth="1"/>
    <col min="16147" max="16147" width="3.125" style="130" customWidth="1"/>
    <col min="16148" max="16148" width="3.375" style="130" customWidth="1"/>
    <col min="16149" max="16149" width="1.375" style="130" customWidth="1"/>
    <col min="16150" max="16150" width="3.375" style="130" customWidth="1"/>
    <col min="16151" max="16151" width="3.125" style="130" customWidth="1"/>
    <col min="16152" max="16152" width="3.375" style="130" customWidth="1"/>
    <col min="16153" max="16153" width="1.25" style="130" customWidth="1"/>
    <col min="16154" max="16384" width="9" style="130"/>
  </cols>
  <sheetData>
    <row r="1" spans="2:55" ht="5.0999999999999996" customHeight="1">
      <c r="AA1" s="130"/>
    </row>
    <row r="2" spans="2:55" ht="30.75" customHeight="1">
      <c r="B2" s="2145"/>
      <c r="C2" s="2146"/>
      <c r="D2" s="2145"/>
      <c r="E2" s="133"/>
      <c r="F2" s="133"/>
      <c r="G2" s="133"/>
      <c r="H2" s="133"/>
      <c r="I2" s="133"/>
      <c r="J2" s="2147" t="s">
        <v>666</v>
      </c>
      <c r="K2" s="2147"/>
      <c r="L2" s="2147"/>
      <c r="M2" s="2147"/>
      <c r="N2" s="2147"/>
      <c r="O2" s="2147"/>
      <c r="P2" s="2147"/>
      <c r="Q2" s="2147"/>
      <c r="R2" s="2147"/>
      <c r="S2" s="2147"/>
      <c r="T2" s="2147"/>
      <c r="U2" s="2147"/>
      <c r="V2" s="2147"/>
      <c r="W2" s="2147"/>
      <c r="X2" s="2147"/>
      <c r="Y2" s="134"/>
      <c r="Z2" s="135"/>
      <c r="AA2" s="130"/>
    </row>
    <row r="3" spans="2:55" s="137" customFormat="1" ht="24" customHeight="1">
      <c r="B3" s="2148" t="s">
        <v>667</v>
      </c>
      <c r="C3" s="2148"/>
      <c r="D3" s="2148"/>
      <c r="E3" s="2148"/>
      <c r="F3" s="2148"/>
      <c r="G3" s="2148"/>
      <c r="H3" s="2148"/>
      <c r="I3" s="2148"/>
      <c r="J3" s="2148"/>
      <c r="K3" s="2148"/>
      <c r="L3" s="2148"/>
      <c r="M3" s="2148"/>
      <c r="N3" s="2148"/>
      <c r="O3" s="2148"/>
      <c r="P3" s="2148"/>
      <c r="Q3" s="2148"/>
      <c r="R3" s="2148"/>
      <c r="S3" s="2148"/>
      <c r="T3" s="2148"/>
      <c r="U3" s="2148"/>
      <c r="V3" s="2148"/>
      <c r="W3" s="2148"/>
      <c r="X3" s="2148"/>
      <c r="Y3" s="134"/>
      <c r="Z3" s="136"/>
      <c r="AA3" s="136"/>
    </row>
    <row r="4" spans="2:55" s="137" customFormat="1" ht="20.25" customHeight="1">
      <c r="B4" s="2149" t="s">
        <v>3761</v>
      </c>
      <c r="C4" s="2149"/>
      <c r="D4" s="2149"/>
      <c r="E4" s="2149"/>
      <c r="F4" s="2149"/>
      <c r="G4" s="2149"/>
      <c r="H4" s="2149"/>
      <c r="I4" s="2149"/>
      <c r="J4" s="2149"/>
      <c r="K4" s="2149"/>
      <c r="L4" s="2149"/>
      <c r="M4" s="2149"/>
      <c r="N4" s="2149"/>
      <c r="O4" s="2149"/>
      <c r="P4" s="2149"/>
      <c r="Q4" s="2149"/>
      <c r="R4" s="2149"/>
      <c r="S4" s="2149"/>
      <c r="T4" s="2149"/>
      <c r="U4" s="2149"/>
      <c r="V4" s="2149"/>
      <c r="W4" s="2149"/>
      <c r="X4" s="2149"/>
      <c r="Y4" s="134"/>
      <c r="Z4" s="136"/>
    </row>
    <row r="5" spans="2:55" s="137" customFormat="1" ht="9.75" customHeight="1" thickBot="1">
      <c r="B5" s="138"/>
      <c r="C5" s="139"/>
      <c r="D5" s="140"/>
      <c r="E5" s="140"/>
      <c r="F5" s="140"/>
      <c r="G5" s="140"/>
      <c r="H5" s="140"/>
      <c r="I5" s="140"/>
      <c r="J5" s="140"/>
      <c r="K5" s="140"/>
      <c r="L5" s="140"/>
      <c r="M5" s="140"/>
      <c r="N5" s="140"/>
      <c r="O5" s="140"/>
      <c r="P5" s="140"/>
      <c r="Q5" s="140"/>
      <c r="R5" s="140"/>
      <c r="S5" s="140"/>
      <c r="T5" s="140"/>
      <c r="U5" s="140"/>
      <c r="V5" s="140"/>
      <c r="W5" s="140"/>
      <c r="X5" s="140"/>
      <c r="Y5" s="134"/>
      <c r="Z5" s="136"/>
    </row>
    <row r="6" spans="2:55" s="137" customFormat="1" ht="51" customHeight="1" thickTop="1" thickBot="1">
      <c r="B6" s="2150" t="s">
        <v>668</v>
      </c>
      <c r="C6" s="2151"/>
      <c r="D6" s="141"/>
      <c r="E6" s="2152" t="s">
        <v>402</v>
      </c>
      <c r="F6" s="2152"/>
      <c r="G6" s="2152"/>
      <c r="H6" s="2152"/>
      <c r="I6" s="2152"/>
      <c r="J6" s="2153"/>
      <c r="K6" s="2153"/>
      <c r="L6" s="2153"/>
      <c r="M6" s="2153"/>
      <c r="N6" s="2153"/>
      <c r="O6" s="2153"/>
      <c r="P6" s="2153"/>
      <c r="Q6" s="2153"/>
      <c r="R6" s="2153"/>
      <c r="S6" s="2153"/>
      <c r="T6" s="2153"/>
      <c r="U6" s="2153"/>
      <c r="V6" s="2153"/>
      <c r="W6" s="2153"/>
      <c r="X6" s="2153"/>
      <c r="Y6" s="134"/>
      <c r="Z6" s="136"/>
      <c r="AA6" s="142"/>
      <c r="AB6" s="142"/>
      <c r="AC6" s="142"/>
      <c r="AD6" s="142"/>
      <c r="AE6" s="142"/>
      <c r="AF6" s="142"/>
      <c r="AG6" s="142"/>
      <c r="AH6" s="142"/>
      <c r="AI6" s="142"/>
      <c r="AJ6" s="142"/>
      <c r="AK6" s="142"/>
      <c r="AL6" s="142"/>
      <c r="AM6" s="142"/>
      <c r="AN6" s="142"/>
      <c r="AO6" s="142"/>
      <c r="AP6" s="143"/>
      <c r="AQ6" s="144"/>
      <c r="AR6" s="144"/>
      <c r="AS6" s="144"/>
      <c r="AT6" s="145"/>
      <c r="AU6" s="145"/>
    </row>
    <row r="7" spans="2:55" s="137" customFormat="1" ht="24.75" customHeight="1" thickTop="1">
      <c r="B7" s="146"/>
      <c r="C7" s="146"/>
      <c r="D7" s="130"/>
      <c r="E7" s="2154" t="s">
        <v>401</v>
      </c>
      <c r="F7" s="2154"/>
      <c r="G7" s="2154"/>
      <c r="H7" s="2154"/>
      <c r="I7" s="2154"/>
      <c r="J7" s="2155"/>
      <c r="K7" s="2155"/>
      <c r="L7" s="2155"/>
      <c r="M7" s="2155"/>
      <c r="N7" s="2155"/>
      <c r="O7" s="2155"/>
      <c r="P7" s="2155"/>
      <c r="Q7" s="2155"/>
      <c r="R7" s="2155"/>
      <c r="S7" s="2155"/>
      <c r="T7" s="2155"/>
      <c r="U7" s="2155"/>
      <c r="V7" s="2155"/>
      <c r="W7" s="2155"/>
      <c r="X7" s="2155"/>
      <c r="Y7" s="134"/>
      <c r="Z7" s="136"/>
      <c r="AA7" s="142"/>
      <c r="AB7" s="142"/>
      <c r="AC7" s="142"/>
      <c r="AD7" s="142"/>
      <c r="AE7" s="142"/>
      <c r="AF7" s="142"/>
      <c r="AG7" s="142"/>
      <c r="AH7" s="142"/>
      <c r="AI7" s="142"/>
      <c r="AJ7" s="142"/>
      <c r="AK7" s="142"/>
      <c r="AL7" s="142"/>
      <c r="AM7" s="142"/>
      <c r="AN7" s="142"/>
      <c r="AO7" s="142"/>
      <c r="AP7" s="143"/>
      <c r="AQ7" s="144"/>
      <c r="AR7" s="144"/>
      <c r="AS7" s="144"/>
      <c r="AT7" s="145"/>
      <c r="AU7" s="145"/>
    </row>
    <row r="8" spans="2:55" s="137" customFormat="1" ht="20.100000000000001" customHeight="1">
      <c r="B8" s="2156"/>
      <c r="C8" s="2157"/>
      <c r="D8" s="2158"/>
      <c r="E8" s="2158"/>
      <c r="F8" s="2158"/>
      <c r="G8" s="2158"/>
      <c r="H8" s="2158"/>
      <c r="I8" s="2158"/>
      <c r="J8" s="2158"/>
      <c r="K8" s="2158"/>
      <c r="L8" s="2158"/>
      <c r="M8" s="2158"/>
      <c r="N8" s="136"/>
      <c r="O8" s="136"/>
      <c r="P8" s="136"/>
      <c r="Q8" s="136"/>
      <c r="R8" s="136"/>
      <c r="S8" s="136"/>
      <c r="T8" s="136"/>
      <c r="U8" s="136"/>
      <c r="V8" s="136"/>
      <c r="W8" s="136"/>
      <c r="X8" s="136"/>
      <c r="Y8" s="134"/>
      <c r="Z8" s="136"/>
    </row>
    <row r="9" spans="2:55" ht="20.100000000000001" customHeight="1" thickBot="1">
      <c r="B9" s="147" t="s">
        <v>669</v>
      </c>
      <c r="C9" s="148" t="s">
        <v>670</v>
      </c>
      <c r="D9" s="2159" t="s">
        <v>671</v>
      </c>
      <c r="E9" s="2160"/>
      <c r="F9" s="2160"/>
      <c r="G9" s="2160"/>
      <c r="H9" s="2160"/>
      <c r="I9" s="2160"/>
      <c r="J9" s="2160"/>
      <c r="K9" s="2160"/>
      <c r="L9" s="2160"/>
      <c r="M9" s="2160"/>
      <c r="N9" s="2160"/>
      <c r="O9" s="2160"/>
      <c r="P9" s="2160"/>
      <c r="Q9" s="2160"/>
      <c r="R9" s="2160"/>
      <c r="S9" s="2160"/>
      <c r="T9" s="2160"/>
      <c r="U9" s="2160"/>
      <c r="V9" s="2160"/>
      <c r="W9" s="2160"/>
      <c r="X9" s="2161"/>
      <c r="Y9" s="134"/>
      <c r="Z9" s="149"/>
      <c r="AA9" s="137"/>
      <c r="AB9" s="136"/>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row>
    <row r="10" spans="2:55" s="137" customFormat="1" ht="27.75" customHeight="1" thickTop="1">
      <c r="B10" s="2162" t="s">
        <v>672</v>
      </c>
      <c r="C10" s="2164" t="s">
        <v>673</v>
      </c>
      <c r="D10" s="2167" t="s">
        <v>674</v>
      </c>
      <c r="E10" s="2168"/>
      <c r="F10" s="2169" t="s">
        <v>675</v>
      </c>
      <c r="G10" s="2169"/>
      <c r="H10" s="2169"/>
      <c r="I10" s="2169"/>
      <c r="J10" s="2168"/>
      <c r="K10" s="2168"/>
      <c r="L10" s="2168"/>
      <c r="M10" s="2168"/>
      <c r="N10" s="2168"/>
      <c r="O10" s="2168"/>
      <c r="P10" s="2170" t="s">
        <v>676</v>
      </c>
      <c r="Q10" s="2171"/>
      <c r="R10" s="2171"/>
      <c r="S10" s="2171"/>
      <c r="T10" s="2171"/>
      <c r="U10" s="2171"/>
      <c r="V10" s="2171"/>
      <c r="W10" s="2171"/>
      <c r="X10" s="2172"/>
      <c r="Y10" s="25" t="s">
        <v>677</v>
      </c>
      <c r="Z10" s="136"/>
      <c r="AA10" s="136"/>
      <c r="AB10" s="149"/>
    </row>
    <row r="11" spans="2:55" s="137" customFormat="1" ht="30" customHeight="1">
      <c r="B11" s="2163"/>
      <c r="C11" s="2165"/>
      <c r="D11" s="2173" t="s">
        <v>678</v>
      </c>
      <c r="E11" s="2174"/>
      <c r="F11" s="2174"/>
      <c r="G11" s="2174"/>
      <c r="H11" s="2174"/>
      <c r="I11" s="2174"/>
      <c r="J11" s="2174"/>
      <c r="K11" s="2174"/>
      <c r="L11" s="2174"/>
      <c r="M11" s="2174"/>
      <c r="N11" s="2174"/>
      <c r="O11" s="2174"/>
      <c r="P11" s="2174"/>
      <c r="Q11" s="2174"/>
      <c r="R11" s="150" t="s">
        <v>491</v>
      </c>
      <c r="S11" s="2175" t="s">
        <v>679</v>
      </c>
      <c r="T11" s="2175"/>
      <c r="U11" s="2175"/>
      <c r="V11" s="2175"/>
      <c r="W11" s="151" t="s">
        <v>680</v>
      </c>
      <c r="X11" s="152"/>
      <c r="Y11" s="134"/>
      <c r="Z11" s="149"/>
      <c r="AB11" s="136"/>
    </row>
    <row r="12" spans="2:55" s="137" customFormat="1" ht="30" customHeight="1">
      <c r="B12" s="2163"/>
      <c r="C12" s="2165"/>
      <c r="D12" s="2176" t="s">
        <v>3762</v>
      </c>
      <c r="E12" s="2177"/>
      <c r="F12" s="2177"/>
      <c r="G12" s="2177"/>
      <c r="H12" s="2177"/>
      <c r="I12" s="2177"/>
      <c r="J12" s="2177"/>
      <c r="K12" s="2177"/>
      <c r="L12" s="2177"/>
      <c r="M12" s="2178" t="s">
        <v>681</v>
      </c>
      <c r="N12" s="2178"/>
      <c r="O12" s="2178"/>
      <c r="P12" s="2178"/>
      <c r="Q12" s="2178"/>
      <c r="R12" s="2178"/>
      <c r="S12" s="153" t="s">
        <v>682</v>
      </c>
      <c r="T12" s="2179" t="str">
        <f>IF(T13&lt;&gt;"",ROUNDDOWN((T14+T15)/T13*100,1),"")</f>
        <v/>
      </c>
      <c r="U12" s="2179"/>
      <c r="V12" s="2179"/>
      <c r="W12" s="2180" t="s">
        <v>683</v>
      </c>
      <c r="X12" s="2181"/>
      <c r="Y12" s="134"/>
      <c r="Z12" s="149"/>
      <c r="AB12" s="136"/>
    </row>
    <row r="13" spans="2:55" s="137" customFormat="1" ht="20.100000000000001" customHeight="1">
      <c r="B13" s="2163"/>
      <c r="C13" s="2165"/>
      <c r="D13" s="2182" t="s">
        <v>684</v>
      </c>
      <c r="E13" s="2183"/>
      <c r="F13" s="2183"/>
      <c r="G13" s="2183"/>
      <c r="H13" s="2183"/>
      <c r="I13" s="2183"/>
      <c r="J13" s="2183"/>
      <c r="K13" s="2183"/>
      <c r="L13" s="2183"/>
      <c r="M13" s="2183"/>
      <c r="N13" s="2183"/>
      <c r="O13" s="2183"/>
      <c r="P13" s="2183"/>
      <c r="Q13" s="2183"/>
      <c r="R13" s="2183"/>
      <c r="S13" s="154" t="s">
        <v>682</v>
      </c>
      <c r="T13" s="2184"/>
      <c r="U13" s="2184"/>
      <c r="V13" s="2184"/>
      <c r="W13" s="2156" t="s">
        <v>685</v>
      </c>
      <c r="X13" s="2185"/>
      <c r="Y13" s="134"/>
      <c r="Z13" s="149"/>
      <c r="AB13" s="136"/>
    </row>
    <row r="14" spans="2:55" s="137" customFormat="1" ht="20.100000000000001" customHeight="1">
      <c r="B14" s="2163"/>
      <c r="C14" s="2165"/>
      <c r="D14" s="2182" t="s">
        <v>686</v>
      </c>
      <c r="E14" s="2183"/>
      <c r="F14" s="2183"/>
      <c r="G14" s="2183"/>
      <c r="H14" s="2183"/>
      <c r="I14" s="2183"/>
      <c r="J14" s="2183"/>
      <c r="K14" s="2183"/>
      <c r="L14" s="2183"/>
      <c r="M14" s="2183"/>
      <c r="N14" s="2183"/>
      <c r="O14" s="2183"/>
      <c r="P14" s="2183"/>
      <c r="Q14" s="2183"/>
      <c r="R14" s="2183"/>
      <c r="S14" s="154" t="s">
        <v>682</v>
      </c>
      <c r="T14" s="2184"/>
      <c r="U14" s="2184"/>
      <c r="V14" s="2184"/>
      <c r="W14" s="2156" t="s">
        <v>685</v>
      </c>
      <c r="X14" s="2185"/>
      <c r="Y14" s="134"/>
      <c r="Z14" s="149"/>
      <c r="AB14" s="136"/>
    </row>
    <row r="15" spans="2:55" s="137" customFormat="1" ht="41.25" customHeight="1">
      <c r="B15" s="2163"/>
      <c r="C15" s="2165"/>
      <c r="D15" s="2186" t="s">
        <v>687</v>
      </c>
      <c r="E15" s="2187"/>
      <c r="F15" s="2187"/>
      <c r="G15" s="2187"/>
      <c r="H15" s="2187"/>
      <c r="I15" s="2187"/>
      <c r="J15" s="2187"/>
      <c r="K15" s="2187"/>
      <c r="L15" s="2187"/>
      <c r="M15" s="2187"/>
      <c r="N15" s="2187"/>
      <c r="O15" s="2187"/>
      <c r="P15" s="2187"/>
      <c r="Q15" s="2187"/>
      <c r="R15" s="2187"/>
      <c r="S15" s="155" t="s">
        <v>682</v>
      </c>
      <c r="T15" s="2188"/>
      <c r="U15" s="2188"/>
      <c r="V15" s="2188"/>
      <c r="W15" s="2189" t="s">
        <v>685</v>
      </c>
      <c r="X15" s="2190"/>
      <c r="Y15" s="134"/>
      <c r="Z15" s="149"/>
      <c r="AB15" s="136"/>
    </row>
    <row r="16" spans="2:55" ht="30.75" customHeight="1">
      <c r="B16" s="2163"/>
      <c r="C16" s="2165"/>
      <c r="D16" s="2191" t="s">
        <v>688</v>
      </c>
      <c r="E16" s="2192"/>
      <c r="F16" s="2192"/>
      <c r="G16" s="2192"/>
      <c r="H16" s="2192"/>
      <c r="I16" s="2192"/>
      <c r="J16" s="2192"/>
      <c r="K16" s="2192"/>
      <c r="L16" s="2192"/>
      <c r="M16" s="145" t="s">
        <v>491</v>
      </c>
      <c r="N16" s="2184"/>
      <c r="O16" s="2184"/>
      <c r="P16" s="2193" t="s">
        <v>685</v>
      </c>
      <c r="Q16" s="2193"/>
      <c r="R16" s="2194" t="s">
        <v>3763</v>
      </c>
      <c r="S16" s="2194"/>
      <c r="T16" s="2194"/>
      <c r="U16" s="2194"/>
      <c r="V16" s="2194"/>
      <c r="W16" s="2194"/>
      <c r="X16" s="2195"/>
      <c r="Y16" s="134"/>
      <c r="Z16" s="149"/>
      <c r="AA16" s="137"/>
      <c r="AB16" s="136"/>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2:55" ht="23.1" customHeight="1">
      <c r="B17" s="2163"/>
      <c r="C17" s="2165"/>
      <c r="D17" s="2196" t="s">
        <v>689</v>
      </c>
      <c r="E17" s="2197"/>
      <c r="F17" s="2197"/>
      <c r="G17" s="2197"/>
      <c r="H17" s="2197"/>
      <c r="I17" s="156" t="s">
        <v>491</v>
      </c>
      <c r="J17" s="2198"/>
      <c r="K17" s="2198"/>
      <c r="L17" s="156" t="s">
        <v>685</v>
      </c>
      <c r="M17" s="145"/>
      <c r="N17" s="2199" t="s">
        <v>690</v>
      </c>
      <c r="O17" s="2199"/>
      <c r="P17" s="2199"/>
      <c r="Q17" s="2199"/>
      <c r="R17" s="2199"/>
      <c r="S17" s="2199"/>
      <c r="T17" s="156" t="s">
        <v>491</v>
      </c>
      <c r="U17" s="2184"/>
      <c r="V17" s="2184"/>
      <c r="W17" s="2200" t="s">
        <v>691</v>
      </c>
      <c r="X17" s="2201"/>
      <c r="Y17" s="134"/>
      <c r="Z17" s="149"/>
      <c r="AA17" s="137"/>
      <c r="AB17" s="136"/>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row>
    <row r="18" spans="2:55" ht="23.1" customHeight="1">
      <c r="B18" s="2163"/>
      <c r="C18" s="2165"/>
      <c r="D18" s="2196" t="s">
        <v>692</v>
      </c>
      <c r="E18" s="2197"/>
      <c r="F18" s="2197"/>
      <c r="G18" s="2197"/>
      <c r="H18" s="2197"/>
      <c r="I18" s="156" t="s">
        <v>491</v>
      </c>
      <c r="J18" s="2198"/>
      <c r="K18" s="2198"/>
      <c r="L18" s="156" t="s">
        <v>685</v>
      </c>
      <c r="M18" s="145"/>
      <c r="N18" s="2202" t="s">
        <v>693</v>
      </c>
      <c r="O18" s="2202"/>
      <c r="P18" s="2202"/>
      <c r="Q18" s="2202"/>
      <c r="R18" s="2202"/>
      <c r="S18" s="2202"/>
      <c r="T18" s="156" t="s">
        <v>491</v>
      </c>
      <c r="U18" s="2184"/>
      <c r="V18" s="2184"/>
      <c r="W18" s="2200" t="s">
        <v>691</v>
      </c>
      <c r="X18" s="2201"/>
      <c r="Y18" s="134"/>
      <c r="Z18" s="149"/>
      <c r="AA18" s="137"/>
      <c r="AB18" s="136"/>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row>
    <row r="19" spans="2:55" ht="23.1" customHeight="1" thickBot="1">
      <c r="B19" s="2163"/>
      <c r="C19" s="2166"/>
      <c r="D19" s="2196" t="s">
        <v>694</v>
      </c>
      <c r="E19" s="2197"/>
      <c r="F19" s="2197"/>
      <c r="G19" s="2197"/>
      <c r="H19" s="2197"/>
      <c r="I19" s="156" t="s">
        <v>491</v>
      </c>
      <c r="J19" s="2198"/>
      <c r="K19" s="2198"/>
      <c r="L19" s="156" t="s">
        <v>685</v>
      </c>
      <c r="M19" s="145"/>
      <c r="N19" s="2199" t="s">
        <v>695</v>
      </c>
      <c r="O19" s="2199"/>
      <c r="P19" s="2199"/>
      <c r="Q19" s="2199"/>
      <c r="R19" s="2199"/>
      <c r="S19" s="2199"/>
      <c r="T19" s="156" t="s">
        <v>491</v>
      </c>
      <c r="U19" s="2184"/>
      <c r="V19" s="2184"/>
      <c r="W19" s="2200" t="s">
        <v>691</v>
      </c>
      <c r="X19" s="2201"/>
      <c r="Y19" s="134"/>
      <c r="Z19" s="149"/>
      <c r="AA19" s="137"/>
      <c r="AB19" s="136"/>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row>
    <row r="20" spans="2:55" s="129" customFormat="1" ht="24.75" customHeight="1" thickTop="1" thickBot="1">
      <c r="B20" s="2203" t="s">
        <v>672</v>
      </c>
      <c r="C20" s="2162" t="s">
        <v>696</v>
      </c>
      <c r="D20" s="2208" t="s">
        <v>420</v>
      </c>
      <c r="E20" s="2209"/>
      <c r="F20" s="2209"/>
      <c r="G20" s="2209"/>
      <c r="H20" s="2208" t="s">
        <v>697</v>
      </c>
      <c r="I20" s="2209"/>
      <c r="J20" s="2209"/>
      <c r="K20" s="2209"/>
      <c r="L20" s="2209"/>
      <c r="M20" s="2209"/>
      <c r="N20" s="2209"/>
      <c r="O20" s="2209"/>
      <c r="P20" s="157" t="s">
        <v>698</v>
      </c>
      <c r="Q20" s="157"/>
      <c r="R20" s="157"/>
      <c r="S20" s="157"/>
      <c r="T20" s="157"/>
      <c r="U20" s="157"/>
      <c r="V20" s="157"/>
      <c r="W20" s="157"/>
      <c r="X20" s="158"/>
      <c r="Y20" s="25"/>
      <c r="Z20" s="159"/>
      <c r="AA20" s="159"/>
      <c r="AB20" s="159"/>
      <c r="AC20" s="159"/>
      <c r="AD20" s="159"/>
      <c r="AE20" s="159"/>
      <c r="AF20" s="159"/>
      <c r="AG20" s="159"/>
      <c r="AH20" s="159"/>
      <c r="AI20" s="159"/>
      <c r="AJ20" s="159"/>
      <c r="AK20" s="159"/>
      <c r="AL20" s="159"/>
      <c r="AM20" s="159"/>
      <c r="AN20" s="159"/>
      <c r="AO20" s="159"/>
      <c r="AP20" s="159"/>
      <c r="AQ20" s="159"/>
      <c r="AR20" s="159"/>
    </row>
    <row r="21" spans="2:55" s="129" customFormat="1" ht="24.75" customHeight="1" thickTop="1" thickBot="1">
      <c r="B21" s="2203"/>
      <c r="C21" s="2163"/>
      <c r="D21" s="2210" t="s">
        <v>699</v>
      </c>
      <c r="E21" s="2211"/>
      <c r="F21" s="2211"/>
      <c r="G21" s="2211"/>
      <c r="H21" s="160"/>
      <c r="I21" s="161"/>
      <c r="J21" s="161" t="s">
        <v>682</v>
      </c>
      <c r="K21" s="2212"/>
      <c r="L21" s="2212"/>
      <c r="M21" s="2212"/>
      <c r="N21" s="2212"/>
      <c r="O21" s="2212"/>
      <c r="P21" s="2212"/>
      <c r="Q21" s="2212"/>
      <c r="R21" s="2212"/>
      <c r="S21" s="161" t="s">
        <v>700</v>
      </c>
      <c r="T21" s="2212" t="s">
        <v>701</v>
      </c>
      <c r="U21" s="2212"/>
      <c r="V21" s="2212"/>
      <c r="W21" s="161"/>
      <c r="X21" s="162"/>
      <c r="Y21" s="25"/>
      <c r="Z21" s="159"/>
      <c r="AA21" s="159"/>
      <c r="AB21" s="159"/>
      <c r="AC21" s="159"/>
      <c r="AD21" s="159"/>
      <c r="AE21" s="159"/>
      <c r="AF21" s="159"/>
      <c r="AG21" s="159"/>
      <c r="AH21" s="159"/>
      <c r="AI21" s="159"/>
      <c r="AJ21" s="159"/>
      <c r="AK21" s="159"/>
      <c r="AL21" s="159"/>
      <c r="AM21" s="159"/>
      <c r="AN21" s="159"/>
      <c r="AO21" s="159"/>
      <c r="AP21" s="159"/>
      <c r="AQ21" s="159"/>
      <c r="AR21" s="159"/>
    </row>
    <row r="22" spans="2:55" ht="20.100000000000001" customHeight="1" thickTop="1" thickBot="1">
      <c r="B22" s="2204"/>
      <c r="C22" s="2206"/>
      <c r="D22" s="2219" t="s">
        <v>702</v>
      </c>
      <c r="E22" s="2220"/>
      <c r="F22" s="2220"/>
      <c r="G22" s="2220"/>
      <c r="H22" s="160"/>
      <c r="I22" s="161"/>
      <c r="J22" s="2212" t="s">
        <v>703</v>
      </c>
      <c r="K22" s="2212"/>
      <c r="L22" s="2212"/>
      <c r="M22" s="2212"/>
      <c r="N22" s="2212"/>
      <c r="O22" s="2212"/>
      <c r="P22" s="2223"/>
      <c r="Q22" s="2223"/>
      <c r="R22" s="163" t="s">
        <v>704</v>
      </c>
      <c r="S22" s="164"/>
      <c r="T22" s="163" t="s">
        <v>705</v>
      </c>
      <c r="U22" s="161"/>
      <c r="V22" s="161"/>
      <c r="W22" s="161"/>
      <c r="X22" s="162"/>
      <c r="Y22" s="25"/>
      <c r="Z22" s="137"/>
      <c r="AA22" s="137"/>
      <c r="AB22" s="137"/>
      <c r="AC22" s="137"/>
      <c r="AD22" s="137"/>
      <c r="AE22" s="137"/>
      <c r="AF22" s="137"/>
      <c r="AG22" s="137"/>
      <c r="AH22" s="137"/>
      <c r="AI22" s="137"/>
      <c r="AJ22" s="137"/>
      <c r="AK22" s="137"/>
      <c r="AL22" s="137"/>
      <c r="AM22" s="137"/>
      <c r="AN22" s="137"/>
      <c r="AO22" s="137"/>
      <c r="AP22" s="137"/>
      <c r="AQ22" s="137"/>
      <c r="AR22" s="137"/>
    </row>
    <row r="23" spans="2:55" ht="20.100000000000001" customHeight="1" thickTop="1" thickBot="1">
      <c r="B23" s="2205"/>
      <c r="C23" s="2206"/>
      <c r="D23" s="2221"/>
      <c r="E23" s="2222"/>
      <c r="F23" s="2222"/>
      <c r="G23" s="2222"/>
      <c r="H23" s="160"/>
      <c r="I23" s="161"/>
      <c r="J23" s="2212" t="s">
        <v>706</v>
      </c>
      <c r="K23" s="2212"/>
      <c r="L23" s="2212"/>
      <c r="M23" s="2212"/>
      <c r="N23" s="2212"/>
      <c r="O23" s="2212"/>
      <c r="P23" s="2223"/>
      <c r="Q23" s="2223"/>
      <c r="R23" s="163" t="s">
        <v>704</v>
      </c>
      <c r="S23" s="164"/>
      <c r="T23" s="163" t="s">
        <v>705</v>
      </c>
      <c r="U23" s="161"/>
      <c r="V23" s="161"/>
      <c r="W23" s="161"/>
      <c r="X23" s="162"/>
      <c r="Y23" s="25"/>
      <c r="Z23" s="137"/>
      <c r="AA23" s="137"/>
      <c r="AB23" s="137"/>
      <c r="AC23" s="137"/>
      <c r="AD23" s="137"/>
      <c r="AE23" s="137"/>
      <c r="AF23" s="137"/>
      <c r="AG23" s="137"/>
      <c r="AH23" s="137"/>
      <c r="AI23" s="137"/>
      <c r="AJ23" s="137"/>
      <c r="AK23" s="137"/>
      <c r="AL23" s="137"/>
      <c r="AM23" s="137"/>
      <c r="AN23" s="137"/>
      <c r="AO23" s="137"/>
      <c r="AP23" s="137"/>
      <c r="AQ23" s="137"/>
      <c r="AR23" s="137"/>
    </row>
    <row r="24" spans="2:55" ht="114.75" customHeight="1" thickTop="1" thickBot="1">
      <c r="B24" s="2204"/>
      <c r="C24" s="2207"/>
      <c r="D24" s="2213" t="s">
        <v>707</v>
      </c>
      <c r="E24" s="2214"/>
      <c r="F24" s="2214"/>
      <c r="G24" s="2215"/>
      <c r="H24" s="2216"/>
      <c r="I24" s="2217"/>
      <c r="J24" s="2217"/>
      <c r="K24" s="2217"/>
      <c r="L24" s="2217"/>
      <c r="M24" s="2217"/>
      <c r="N24" s="2217"/>
      <c r="O24" s="2217"/>
      <c r="P24" s="2217"/>
      <c r="Q24" s="2217"/>
      <c r="R24" s="2217"/>
      <c r="S24" s="2217"/>
      <c r="T24" s="2217"/>
      <c r="U24" s="2217"/>
      <c r="V24" s="2217"/>
      <c r="W24" s="2217"/>
      <c r="X24" s="2218"/>
      <c r="Y24" s="25"/>
      <c r="Z24" s="137"/>
      <c r="AA24" s="137"/>
      <c r="AB24" s="137"/>
      <c r="AC24" s="137"/>
      <c r="AD24" s="137"/>
      <c r="AE24" s="137"/>
      <c r="AF24" s="137"/>
      <c r="AG24" s="137"/>
      <c r="AH24" s="137"/>
      <c r="AI24" s="137"/>
      <c r="AJ24" s="137"/>
      <c r="AK24" s="137"/>
      <c r="AL24" s="137"/>
      <c r="AM24" s="137"/>
      <c r="AN24" s="137"/>
      <c r="AO24" s="137"/>
      <c r="AP24" s="137"/>
      <c r="AQ24" s="137"/>
      <c r="AR24" s="137"/>
    </row>
    <row r="25" spans="2:55" s="137" customFormat="1" ht="27.75" customHeight="1" thickTop="1">
      <c r="B25" s="2162" t="s">
        <v>672</v>
      </c>
      <c r="C25" s="2164" t="s">
        <v>708</v>
      </c>
      <c r="D25" s="2230" t="s">
        <v>709</v>
      </c>
      <c r="E25" s="2231"/>
      <c r="F25" s="2231"/>
      <c r="G25" s="2231"/>
      <c r="H25" s="2231"/>
      <c r="I25" s="2231"/>
      <c r="J25" s="2231"/>
      <c r="K25" s="2231"/>
      <c r="L25" s="2231"/>
      <c r="M25" s="2231"/>
      <c r="N25" s="2231"/>
      <c r="O25" s="2231"/>
      <c r="P25" s="2231"/>
      <c r="Q25" s="2231"/>
      <c r="R25" s="2231"/>
      <c r="S25" s="2231"/>
      <c r="T25" s="2231"/>
      <c r="U25" s="2231"/>
      <c r="V25" s="2231"/>
      <c r="W25" s="2231"/>
      <c r="X25" s="2232"/>
      <c r="Y25" s="25" t="s">
        <v>677</v>
      </c>
      <c r="Z25" s="136"/>
      <c r="AA25" s="136"/>
      <c r="AB25" s="149"/>
    </row>
    <row r="26" spans="2:55" s="137" customFormat="1" ht="30" customHeight="1">
      <c r="B26" s="2163"/>
      <c r="C26" s="2165"/>
      <c r="D26" s="2233" t="s">
        <v>710</v>
      </c>
      <c r="E26" s="2234"/>
      <c r="F26" s="2234"/>
      <c r="G26" s="2234"/>
      <c r="H26" s="2234"/>
      <c r="I26" s="2234"/>
      <c r="J26" s="2234"/>
      <c r="K26" s="2234"/>
      <c r="L26" s="2234"/>
      <c r="M26" s="2234"/>
      <c r="N26" s="2234"/>
      <c r="O26" s="2234"/>
      <c r="P26" s="2234"/>
      <c r="Q26" s="2234"/>
      <c r="R26" s="2234"/>
      <c r="S26" s="2234"/>
      <c r="T26" s="2234"/>
      <c r="U26" s="2234"/>
      <c r="V26" s="2234"/>
      <c r="W26" s="2234"/>
      <c r="X26" s="2235"/>
      <c r="Y26" s="134"/>
      <c r="Z26" s="149"/>
      <c r="AB26" s="136"/>
    </row>
    <row r="27" spans="2:55" s="137" customFormat="1" ht="30" customHeight="1">
      <c r="B27" s="2163"/>
      <c r="C27" s="2165"/>
      <c r="D27" s="2182" t="s">
        <v>711</v>
      </c>
      <c r="E27" s="2183"/>
      <c r="F27" s="2183"/>
      <c r="G27" s="2183"/>
      <c r="H27" s="2183"/>
      <c r="I27" s="2183"/>
      <c r="J27" s="2183"/>
      <c r="K27" s="2183"/>
      <c r="L27" s="2183"/>
      <c r="M27" s="2183"/>
      <c r="N27" s="2183"/>
      <c r="O27" s="2183"/>
      <c r="P27" s="2183"/>
      <c r="Q27" s="2183"/>
      <c r="R27" s="2183"/>
      <c r="S27" s="2183"/>
      <c r="T27" s="2183"/>
      <c r="U27" s="2183"/>
      <c r="V27" s="2183"/>
      <c r="W27" s="2183"/>
      <c r="X27" s="2236"/>
      <c r="Y27" s="134"/>
      <c r="Z27" s="149"/>
      <c r="AB27" s="136"/>
    </row>
    <row r="28" spans="2:55" ht="30.75" customHeight="1">
      <c r="B28" s="2163"/>
      <c r="C28" s="2165"/>
      <c r="D28" s="2176" t="s">
        <v>712</v>
      </c>
      <c r="E28" s="2177"/>
      <c r="F28" s="2177"/>
      <c r="G28" s="2177"/>
      <c r="H28" s="2177"/>
      <c r="I28" s="2177"/>
      <c r="J28" s="2177"/>
      <c r="K28" s="2177"/>
      <c r="L28" s="2177"/>
      <c r="M28" s="2177"/>
      <c r="N28" s="2177"/>
      <c r="O28" s="2177"/>
      <c r="P28" s="2177"/>
      <c r="Q28" s="165"/>
      <c r="R28" s="2239" t="s">
        <v>713</v>
      </c>
      <c r="S28" s="2239"/>
      <c r="T28" s="2240"/>
      <c r="U28" s="2240"/>
      <c r="V28" s="166" t="s">
        <v>714</v>
      </c>
      <c r="W28" s="167"/>
      <c r="X28" s="168" t="s">
        <v>715</v>
      </c>
      <c r="Y28" s="134"/>
      <c r="Z28" s="149"/>
      <c r="AA28" s="137"/>
      <c r="AB28" s="136"/>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row>
    <row r="29" spans="2:55" ht="23.1" customHeight="1">
      <c r="B29" s="2228"/>
      <c r="C29" s="2229"/>
      <c r="D29" s="2237"/>
      <c r="E29" s="2238"/>
      <c r="F29" s="2238"/>
      <c r="G29" s="2238"/>
      <c r="H29" s="2238"/>
      <c r="I29" s="2238"/>
      <c r="J29" s="2238"/>
      <c r="K29" s="2238"/>
      <c r="L29" s="2238"/>
      <c r="M29" s="2238"/>
      <c r="N29" s="2238"/>
      <c r="O29" s="2238"/>
      <c r="P29" s="2238"/>
      <c r="Q29" s="169"/>
      <c r="R29" s="2241" t="s">
        <v>716</v>
      </c>
      <c r="S29" s="2241"/>
      <c r="T29" s="2242"/>
      <c r="U29" s="2242"/>
      <c r="V29" s="170" t="s">
        <v>714</v>
      </c>
      <c r="W29" s="171"/>
      <c r="X29" s="172" t="s">
        <v>715</v>
      </c>
      <c r="Y29" s="134"/>
      <c r="Z29" s="149"/>
      <c r="AA29" s="137"/>
      <c r="AB29" s="136"/>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row>
    <row r="32" spans="2:55" s="149" customFormat="1" ht="5.0999999999999996" customHeight="1">
      <c r="B32" s="2156"/>
      <c r="C32" s="2224"/>
      <c r="D32" s="2156"/>
      <c r="E32" s="2156"/>
      <c r="F32" s="2156"/>
      <c r="G32" s="2156"/>
      <c r="H32" s="2156"/>
      <c r="I32" s="2156"/>
      <c r="J32" s="2156"/>
      <c r="K32" s="2156"/>
      <c r="L32" s="2156"/>
      <c r="M32" s="2156"/>
      <c r="N32" s="173"/>
      <c r="O32" s="173"/>
      <c r="P32" s="173"/>
      <c r="Q32" s="173"/>
      <c r="R32" s="173"/>
      <c r="S32" s="173"/>
      <c r="T32" s="173"/>
      <c r="U32" s="173"/>
      <c r="V32" s="173"/>
      <c r="W32" s="173"/>
      <c r="X32" s="143"/>
      <c r="Y32" s="134"/>
      <c r="Z32" s="136"/>
      <c r="AA32" s="136"/>
      <c r="AB32" s="135"/>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row>
    <row r="56" spans="1:55">
      <c r="A56" s="137"/>
      <c r="B56" s="174"/>
      <c r="C56" s="174"/>
      <c r="D56" s="137"/>
      <c r="E56" s="137"/>
      <c r="F56" s="137"/>
      <c r="G56" s="137"/>
      <c r="H56" s="137"/>
      <c r="I56" s="137"/>
      <c r="J56" s="137"/>
      <c r="K56" s="137"/>
      <c r="L56" s="175"/>
      <c r="M56" s="176"/>
      <c r="N56" s="176"/>
      <c r="O56" s="176"/>
      <c r="P56" s="176"/>
      <c r="Q56" s="176"/>
      <c r="R56" s="176"/>
      <c r="S56" s="176"/>
      <c r="T56" s="176"/>
      <c r="U56" s="176"/>
      <c r="V56" s="176"/>
      <c r="W56" s="176"/>
      <c r="X56" s="176"/>
      <c r="Y56" s="134"/>
      <c r="Z56" s="136"/>
      <c r="AA56" s="136"/>
      <c r="AB56" s="149"/>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c r="A57" s="137"/>
      <c r="B57" s="174"/>
      <c r="C57" s="174"/>
      <c r="D57" s="2225"/>
      <c r="E57" s="2225"/>
      <c r="F57" s="2225"/>
      <c r="G57" s="177"/>
      <c r="H57" s="2226"/>
      <c r="I57" s="2226"/>
      <c r="J57" s="2226"/>
      <c r="K57" s="2227"/>
      <c r="L57" s="2227"/>
      <c r="M57" s="178"/>
      <c r="N57" s="178"/>
      <c r="O57" s="178"/>
      <c r="P57" s="178"/>
      <c r="Q57" s="178"/>
      <c r="R57" s="91"/>
      <c r="S57" s="91"/>
      <c r="T57" s="91"/>
      <c r="U57" s="91"/>
      <c r="V57" s="91"/>
      <c r="W57" s="91"/>
      <c r="X57" s="91"/>
      <c r="Y57" s="134"/>
      <c r="Z57" s="136"/>
      <c r="AA57" s="136"/>
      <c r="AB57" s="149"/>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c r="B58" s="179"/>
      <c r="C58" s="174"/>
      <c r="D58" s="137"/>
      <c r="E58" s="137"/>
      <c r="F58" s="137"/>
      <c r="G58" s="137"/>
      <c r="H58" s="137"/>
      <c r="I58" s="137"/>
      <c r="J58" s="137"/>
      <c r="K58" s="137"/>
      <c r="L58" s="137"/>
      <c r="M58" s="137"/>
      <c r="N58" s="137"/>
      <c r="O58" s="137"/>
      <c r="P58" s="137"/>
      <c r="Q58" s="137"/>
      <c r="R58" s="137"/>
      <c r="S58" s="137"/>
      <c r="T58" s="137"/>
      <c r="U58" s="137"/>
      <c r="V58" s="137"/>
      <c r="W58" s="137"/>
      <c r="X58" s="137"/>
      <c r="Y58" s="134"/>
      <c r="Z58" s="136"/>
      <c r="AA58" s="136"/>
      <c r="AB58" s="149"/>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row>
    <row r="59" spans="1:55" s="137" customFormat="1">
      <c r="B59" s="179"/>
      <c r="C59" s="174"/>
      <c r="Y59" s="134"/>
      <c r="Z59" s="136"/>
      <c r="AA59" s="136"/>
      <c r="AB59" s="149"/>
    </row>
    <row r="60" spans="1:55" s="137" customFormat="1">
      <c r="B60" s="179"/>
      <c r="C60" s="174"/>
      <c r="Y60" s="134"/>
      <c r="Z60" s="136"/>
      <c r="AA60" s="136"/>
      <c r="AB60" s="149"/>
    </row>
    <row r="61" spans="1:55" s="137" customFormat="1">
      <c r="B61" s="179"/>
      <c r="C61" s="179"/>
      <c r="D61" s="130"/>
      <c r="E61" s="130"/>
      <c r="F61" s="130"/>
      <c r="G61" s="130"/>
      <c r="H61" s="130"/>
      <c r="I61" s="130"/>
      <c r="J61" s="130"/>
      <c r="K61" s="130"/>
      <c r="L61" s="130"/>
      <c r="M61" s="130"/>
      <c r="N61" s="130"/>
      <c r="O61" s="130"/>
      <c r="P61" s="130"/>
      <c r="Q61" s="130"/>
      <c r="R61" s="130"/>
      <c r="S61" s="130"/>
      <c r="T61" s="130"/>
      <c r="U61" s="130"/>
      <c r="V61" s="130"/>
      <c r="W61" s="130"/>
      <c r="X61" s="130"/>
      <c r="Y61" s="131"/>
      <c r="Z61" s="149"/>
      <c r="AA61" s="136"/>
      <c r="AB61" s="149"/>
    </row>
    <row r="62" spans="1:55" s="137" customFormat="1">
      <c r="B62" s="179"/>
      <c r="C62" s="179"/>
      <c r="D62" s="130"/>
      <c r="E62" s="130"/>
      <c r="F62" s="130"/>
      <c r="G62" s="130"/>
      <c r="H62" s="130"/>
      <c r="I62" s="130"/>
      <c r="J62" s="130"/>
      <c r="K62" s="130"/>
      <c r="L62" s="130"/>
      <c r="M62" s="130"/>
      <c r="N62" s="130"/>
      <c r="O62" s="130"/>
      <c r="P62" s="130"/>
      <c r="Q62" s="130"/>
      <c r="R62" s="130"/>
      <c r="S62" s="130"/>
      <c r="T62" s="130"/>
      <c r="U62" s="130"/>
      <c r="V62" s="130"/>
      <c r="W62" s="130"/>
      <c r="X62" s="130"/>
      <c r="Y62" s="131"/>
      <c r="Z62" s="149"/>
      <c r="AA62" s="136"/>
      <c r="AB62" s="149"/>
    </row>
    <row r="63" spans="1:55" s="137" customFormat="1">
      <c r="B63" s="179"/>
      <c r="C63" s="179"/>
      <c r="D63" s="130"/>
      <c r="E63" s="130"/>
      <c r="F63" s="130"/>
      <c r="G63" s="130"/>
      <c r="H63" s="130"/>
      <c r="I63" s="130"/>
      <c r="J63" s="130"/>
      <c r="K63" s="130"/>
      <c r="L63" s="130"/>
      <c r="M63" s="130"/>
      <c r="N63" s="130"/>
      <c r="O63" s="130"/>
      <c r="P63" s="130"/>
      <c r="Q63" s="130"/>
      <c r="R63" s="130"/>
      <c r="S63" s="130"/>
      <c r="T63" s="130"/>
      <c r="U63" s="130"/>
      <c r="V63" s="130"/>
      <c r="W63" s="130"/>
      <c r="X63" s="130"/>
      <c r="Y63" s="131"/>
      <c r="Z63" s="149"/>
      <c r="AA63" s="136"/>
      <c r="AB63" s="149"/>
    </row>
    <row r="64" spans="1:55" s="137" customFormat="1">
      <c r="B64" s="179"/>
      <c r="C64" s="179"/>
      <c r="D64" s="130"/>
      <c r="E64" s="130"/>
      <c r="F64" s="130"/>
      <c r="G64" s="130"/>
      <c r="H64" s="130"/>
      <c r="I64" s="130"/>
      <c r="J64" s="130"/>
      <c r="K64" s="130"/>
      <c r="L64" s="130"/>
      <c r="M64" s="130"/>
      <c r="N64" s="130"/>
      <c r="O64" s="130"/>
      <c r="P64" s="130"/>
      <c r="Q64" s="130"/>
      <c r="R64" s="130"/>
      <c r="S64" s="130"/>
      <c r="T64" s="130"/>
      <c r="U64" s="130"/>
      <c r="V64" s="130"/>
      <c r="W64" s="130"/>
      <c r="X64" s="130"/>
      <c r="Y64" s="131"/>
      <c r="Z64" s="149"/>
      <c r="AA64" s="136"/>
      <c r="AB64" s="149"/>
    </row>
    <row r="65" spans="2:28" s="137" customFormat="1">
      <c r="B65" s="179"/>
      <c r="C65" s="179"/>
      <c r="D65" s="130"/>
      <c r="E65" s="130"/>
      <c r="F65" s="130"/>
      <c r="G65" s="130"/>
      <c r="H65" s="130"/>
      <c r="I65" s="130"/>
      <c r="J65" s="130"/>
      <c r="K65" s="130"/>
      <c r="L65" s="130"/>
      <c r="M65" s="130"/>
      <c r="N65" s="130"/>
      <c r="O65" s="130"/>
      <c r="P65" s="130"/>
      <c r="Q65" s="130"/>
      <c r="R65" s="130"/>
      <c r="S65" s="130"/>
      <c r="T65" s="130"/>
      <c r="U65" s="130"/>
      <c r="V65" s="130"/>
      <c r="W65" s="130"/>
      <c r="X65" s="130"/>
      <c r="Y65" s="131"/>
      <c r="Z65" s="149"/>
      <c r="AA65" s="136"/>
      <c r="AB65" s="149"/>
    </row>
    <row r="66" spans="2:28" s="137" customFormat="1">
      <c r="B66" s="179"/>
      <c r="C66" s="179"/>
      <c r="D66" s="130"/>
      <c r="E66" s="130"/>
      <c r="F66" s="130"/>
      <c r="G66" s="130"/>
      <c r="H66" s="130"/>
      <c r="I66" s="130"/>
      <c r="J66" s="130"/>
      <c r="K66" s="130"/>
      <c r="L66" s="130"/>
      <c r="M66" s="130"/>
      <c r="N66" s="130"/>
      <c r="O66" s="130"/>
      <c r="P66" s="130"/>
      <c r="Q66" s="130"/>
      <c r="R66" s="130"/>
      <c r="S66" s="130"/>
      <c r="T66" s="130"/>
      <c r="U66" s="130"/>
      <c r="V66" s="130"/>
      <c r="W66" s="130"/>
      <c r="X66" s="130"/>
      <c r="Y66" s="131"/>
      <c r="Z66" s="149"/>
      <c r="AA66" s="136"/>
      <c r="AB66" s="149"/>
    </row>
    <row r="67" spans="2:28" s="137" customFormat="1">
      <c r="B67" s="179"/>
      <c r="C67" s="179"/>
      <c r="D67" s="130"/>
      <c r="E67" s="130"/>
      <c r="F67" s="130"/>
      <c r="G67" s="130"/>
      <c r="H67" s="130"/>
      <c r="I67" s="130"/>
      <c r="J67" s="130"/>
      <c r="K67" s="130"/>
      <c r="L67" s="130"/>
      <c r="M67" s="130"/>
      <c r="N67" s="130"/>
      <c r="O67" s="130"/>
      <c r="P67" s="130"/>
      <c r="Q67" s="130"/>
      <c r="R67" s="130"/>
      <c r="S67" s="130"/>
      <c r="T67" s="130"/>
      <c r="U67" s="130"/>
      <c r="V67" s="130"/>
      <c r="W67" s="130"/>
      <c r="X67" s="130"/>
      <c r="Y67" s="131"/>
      <c r="Z67" s="149"/>
      <c r="AA67" s="136"/>
      <c r="AB67" s="149"/>
    </row>
    <row r="68" spans="2:28" s="137" customFormat="1">
      <c r="B68" s="179"/>
      <c r="C68" s="179"/>
      <c r="D68" s="130"/>
      <c r="E68" s="130"/>
      <c r="F68" s="130"/>
      <c r="G68" s="130"/>
      <c r="H68" s="130"/>
      <c r="I68" s="130"/>
      <c r="J68" s="130"/>
      <c r="K68" s="130"/>
      <c r="L68" s="130"/>
      <c r="M68" s="130"/>
      <c r="N68" s="130"/>
      <c r="O68" s="130"/>
      <c r="P68" s="130"/>
      <c r="Q68" s="130"/>
      <c r="R68" s="130"/>
      <c r="S68" s="130"/>
      <c r="T68" s="130"/>
      <c r="U68" s="130"/>
      <c r="V68" s="130"/>
      <c r="W68" s="130"/>
      <c r="X68" s="130"/>
      <c r="Y68" s="131"/>
      <c r="Z68" s="149"/>
      <c r="AA68" s="136"/>
      <c r="AB68" s="149"/>
    </row>
    <row r="69" spans="2:28" s="137" customFormat="1">
      <c r="B69" s="179"/>
      <c r="C69" s="179"/>
      <c r="D69" s="130"/>
      <c r="E69" s="130"/>
      <c r="F69" s="130"/>
      <c r="G69" s="130"/>
      <c r="H69" s="130"/>
      <c r="I69" s="130"/>
      <c r="J69" s="130"/>
      <c r="K69" s="130"/>
      <c r="L69" s="130"/>
      <c r="M69" s="130"/>
      <c r="N69" s="130"/>
      <c r="O69" s="130"/>
      <c r="P69" s="130"/>
      <c r="Q69" s="130"/>
      <c r="R69" s="130"/>
      <c r="S69" s="130"/>
      <c r="T69" s="130"/>
      <c r="U69" s="130"/>
      <c r="V69" s="130"/>
      <c r="W69" s="130"/>
      <c r="X69" s="130"/>
      <c r="Y69" s="131"/>
      <c r="Z69" s="149"/>
      <c r="AA69" s="136"/>
      <c r="AB69" s="149"/>
    </row>
    <row r="70" spans="2:28" s="137" customFormat="1">
      <c r="B70" s="179"/>
      <c r="C70" s="179"/>
      <c r="D70" s="130"/>
      <c r="E70" s="130"/>
      <c r="F70" s="130"/>
      <c r="G70" s="130"/>
      <c r="H70" s="130"/>
      <c r="I70" s="130"/>
      <c r="J70" s="130"/>
      <c r="K70" s="130"/>
      <c r="L70" s="130"/>
      <c r="M70" s="130"/>
      <c r="N70" s="130"/>
      <c r="O70" s="130"/>
      <c r="P70" s="130"/>
      <c r="Q70" s="130"/>
      <c r="R70" s="130"/>
      <c r="S70" s="130"/>
      <c r="T70" s="130"/>
      <c r="U70" s="130"/>
      <c r="V70" s="130"/>
      <c r="W70" s="130"/>
      <c r="X70" s="130"/>
      <c r="Y70" s="131"/>
      <c r="Z70" s="149"/>
      <c r="AA70" s="136"/>
      <c r="AB70" s="149"/>
    </row>
    <row r="71" spans="2:28" s="137" customFormat="1">
      <c r="B71" s="179"/>
      <c r="C71" s="179"/>
      <c r="D71" s="130"/>
      <c r="E71" s="130"/>
      <c r="F71" s="130"/>
      <c r="G71" s="130"/>
      <c r="H71" s="130"/>
      <c r="I71" s="130"/>
      <c r="J71" s="130"/>
      <c r="K71" s="130"/>
      <c r="L71" s="130"/>
      <c r="M71" s="130"/>
      <c r="N71" s="130"/>
      <c r="O71" s="130"/>
      <c r="P71" s="130"/>
      <c r="Q71" s="130"/>
      <c r="R71" s="130"/>
      <c r="S71" s="130"/>
      <c r="T71" s="130"/>
      <c r="U71" s="130"/>
      <c r="V71" s="130"/>
      <c r="W71" s="130"/>
      <c r="X71" s="130"/>
      <c r="Y71" s="131"/>
      <c r="Z71" s="149"/>
      <c r="AA71" s="136"/>
      <c r="AB71" s="149"/>
    </row>
    <row r="72" spans="2:28" s="137" customFormat="1">
      <c r="B72" s="179"/>
      <c r="C72" s="179"/>
      <c r="D72" s="130"/>
      <c r="E72" s="130"/>
      <c r="F72" s="130"/>
      <c r="G72" s="130"/>
      <c r="H72" s="130"/>
      <c r="I72" s="130"/>
      <c r="J72" s="130"/>
      <c r="K72" s="130"/>
      <c r="L72" s="130"/>
      <c r="M72" s="130"/>
      <c r="N72" s="130"/>
      <c r="O72" s="130"/>
      <c r="P72" s="130"/>
      <c r="Q72" s="130"/>
      <c r="R72" s="130"/>
      <c r="S72" s="130"/>
      <c r="T72" s="130"/>
      <c r="U72" s="130"/>
      <c r="V72" s="130"/>
      <c r="W72" s="130"/>
      <c r="X72" s="130"/>
      <c r="Y72" s="131"/>
      <c r="Z72" s="149"/>
      <c r="AA72" s="136"/>
      <c r="AB72" s="149"/>
    </row>
    <row r="73" spans="2:28" s="137" customFormat="1">
      <c r="B73" s="179"/>
      <c r="C73" s="179"/>
      <c r="D73" s="130"/>
      <c r="E73" s="130"/>
      <c r="F73" s="130"/>
      <c r="G73" s="130"/>
      <c r="H73" s="130"/>
      <c r="I73" s="130"/>
      <c r="J73" s="130"/>
      <c r="K73" s="130"/>
      <c r="L73" s="130"/>
      <c r="M73" s="130"/>
      <c r="N73" s="130"/>
      <c r="O73" s="130"/>
      <c r="P73" s="130"/>
      <c r="Q73" s="130"/>
      <c r="R73" s="130"/>
      <c r="S73" s="130"/>
      <c r="T73" s="130"/>
      <c r="U73" s="130"/>
      <c r="V73" s="130"/>
      <c r="W73" s="130"/>
      <c r="X73" s="130"/>
      <c r="Y73" s="131"/>
      <c r="Z73" s="149"/>
      <c r="AA73" s="136"/>
      <c r="AB73" s="149"/>
    </row>
    <row r="74" spans="2:28" s="137" customFormat="1">
      <c r="B74" s="179"/>
      <c r="C74" s="179"/>
      <c r="D74" s="130"/>
      <c r="E74" s="130"/>
      <c r="F74" s="130"/>
      <c r="G74" s="130"/>
      <c r="H74" s="130"/>
      <c r="I74" s="130"/>
      <c r="J74" s="130"/>
      <c r="K74" s="130"/>
      <c r="L74" s="130"/>
      <c r="M74" s="130"/>
      <c r="N74" s="130"/>
      <c r="O74" s="130"/>
      <c r="P74" s="130"/>
      <c r="Q74" s="130"/>
      <c r="R74" s="130"/>
      <c r="S74" s="130"/>
      <c r="T74" s="130"/>
      <c r="U74" s="130"/>
      <c r="V74" s="130"/>
      <c r="W74" s="130"/>
      <c r="X74" s="130"/>
      <c r="Y74" s="131"/>
      <c r="Z74" s="149"/>
      <c r="AA74" s="136"/>
      <c r="AB74" s="149"/>
    </row>
    <row r="75" spans="2:28" s="137" customFormat="1">
      <c r="B75" s="179"/>
      <c r="C75" s="179"/>
      <c r="D75" s="130"/>
      <c r="E75" s="130"/>
      <c r="F75" s="130"/>
      <c r="G75" s="130"/>
      <c r="H75" s="130"/>
      <c r="I75" s="130"/>
      <c r="J75" s="130"/>
      <c r="K75" s="130"/>
      <c r="L75" s="130"/>
      <c r="M75" s="130"/>
      <c r="N75" s="130"/>
      <c r="O75" s="130"/>
      <c r="P75" s="130"/>
      <c r="Q75" s="130"/>
      <c r="R75" s="130"/>
      <c r="S75" s="130"/>
      <c r="T75" s="130"/>
      <c r="U75" s="130"/>
      <c r="V75" s="130"/>
      <c r="W75" s="130"/>
      <c r="X75" s="130"/>
      <c r="Y75" s="131"/>
      <c r="Z75" s="149"/>
      <c r="AA75" s="136"/>
      <c r="AB75" s="149"/>
    </row>
    <row r="76" spans="2:28" s="137" customFormat="1">
      <c r="B76" s="179"/>
      <c r="C76" s="179"/>
      <c r="D76" s="130"/>
      <c r="E76" s="130"/>
      <c r="F76" s="130"/>
      <c r="G76" s="130"/>
      <c r="H76" s="130"/>
      <c r="I76" s="130"/>
      <c r="J76" s="130"/>
      <c r="K76" s="130"/>
      <c r="L76" s="130"/>
      <c r="M76" s="130"/>
      <c r="N76" s="130"/>
      <c r="O76" s="130"/>
      <c r="P76" s="130"/>
      <c r="Q76" s="130"/>
      <c r="R76" s="130"/>
      <c r="S76" s="130"/>
      <c r="T76" s="130"/>
      <c r="U76" s="130"/>
      <c r="V76" s="130"/>
      <c r="W76" s="130"/>
      <c r="X76" s="130"/>
      <c r="Y76" s="131"/>
      <c r="Z76" s="149"/>
      <c r="AA76" s="136"/>
      <c r="AB76" s="149"/>
    </row>
    <row r="77" spans="2:28" s="137" customFormat="1">
      <c r="B77" s="179"/>
      <c r="C77" s="179"/>
      <c r="D77" s="130"/>
      <c r="E77" s="130"/>
      <c r="F77" s="130"/>
      <c r="G77" s="130"/>
      <c r="H77" s="130"/>
      <c r="I77" s="130"/>
      <c r="J77" s="130"/>
      <c r="K77" s="130"/>
      <c r="L77" s="130"/>
      <c r="M77" s="130"/>
      <c r="N77" s="130"/>
      <c r="O77" s="130"/>
      <c r="P77" s="130"/>
      <c r="Q77" s="130"/>
      <c r="R77" s="130"/>
      <c r="S77" s="130"/>
      <c r="T77" s="130"/>
      <c r="U77" s="130"/>
      <c r="V77" s="130"/>
      <c r="W77" s="130"/>
      <c r="X77" s="130"/>
      <c r="Y77" s="131"/>
      <c r="Z77" s="149"/>
      <c r="AA77" s="136"/>
      <c r="AB77" s="149"/>
    </row>
    <row r="78" spans="2:28" s="137" customFormat="1">
      <c r="B78" s="179"/>
      <c r="C78" s="179"/>
      <c r="D78" s="130"/>
      <c r="E78" s="130"/>
      <c r="F78" s="130"/>
      <c r="G78" s="130"/>
      <c r="H78" s="130"/>
      <c r="I78" s="130"/>
      <c r="J78" s="130"/>
      <c r="K78" s="130"/>
      <c r="L78" s="130"/>
      <c r="M78" s="130"/>
      <c r="N78" s="130"/>
      <c r="O78" s="130"/>
      <c r="P78" s="130"/>
      <c r="Q78" s="130"/>
      <c r="R78" s="130"/>
      <c r="S78" s="130"/>
      <c r="T78" s="130"/>
      <c r="U78" s="130"/>
      <c r="V78" s="130"/>
      <c r="W78" s="130"/>
      <c r="X78" s="130"/>
      <c r="Y78" s="131"/>
      <c r="Z78" s="149"/>
      <c r="AA78" s="136"/>
      <c r="AB78" s="149"/>
    </row>
    <row r="79" spans="2:28" s="137" customFormat="1">
      <c r="B79" s="179"/>
      <c r="C79" s="179"/>
      <c r="D79" s="130"/>
      <c r="E79" s="130"/>
      <c r="F79" s="130"/>
      <c r="G79" s="130"/>
      <c r="H79" s="130"/>
      <c r="I79" s="130"/>
      <c r="J79" s="130"/>
      <c r="K79" s="130"/>
      <c r="L79" s="130"/>
      <c r="M79" s="130"/>
      <c r="N79" s="130"/>
      <c r="O79" s="130"/>
      <c r="P79" s="130"/>
      <c r="Q79" s="130"/>
      <c r="R79" s="130"/>
      <c r="S79" s="130"/>
      <c r="T79" s="130"/>
      <c r="U79" s="130"/>
      <c r="V79" s="130"/>
      <c r="W79" s="130"/>
      <c r="X79" s="130"/>
      <c r="Y79" s="131"/>
      <c r="Z79" s="149"/>
      <c r="AA79" s="136"/>
      <c r="AB79" s="149"/>
    </row>
    <row r="80" spans="2:28" s="137" customFormat="1">
      <c r="B80" s="179"/>
      <c r="C80" s="179"/>
      <c r="D80" s="130"/>
      <c r="E80" s="130"/>
      <c r="F80" s="130"/>
      <c r="G80" s="130"/>
      <c r="H80" s="130"/>
      <c r="I80" s="130"/>
      <c r="J80" s="130"/>
      <c r="K80" s="130"/>
      <c r="L80" s="130"/>
      <c r="M80" s="130"/>
      <c r="N80" s="130"/>
      <c r="O80" s="130"/>
      <c r="P80" s="130"/>
      <c r="Q80" s="130"/>
      <c r="R80" s="130"/>
      <c r="S80" s="130"/>
      <c r="T80" s="130"/>
      <c r="U80" s="130"/>
      <c r="V80" s="130"/>
      <c r="W80" s="130"/>
      <c r="X80" s="130"/>
      <c r="Y80" s="131"/>
      <c r="Z80" s="149"/>
      <c r="AA80" s="136"/>
      <c r="AB80" s="149"/>
    </row>
    <row r="81" spans="2:28" s="137" customFormat="1">
      <c r="B81" s="179"/>
      <c r="C81" s="179"/>
      <c r="D81" s="130"/>
      <c r="E81" s="130"/>
      <c r="F81" s="130"/>
      <c r="G81" s="130"/>
      <c r="H81" s="130"/>
      <c r="I81" s="130"/>
      <c r="J81" s="130"/>
      <c r="K81" s="130"/>
      <c r="L81" s="130"/>
      <c r="M81" s="130"/>
      <c r="N81" s="130"/>
      <c r="O81" s="130"/>
      <c r="P81" s="130"/>
      <c r="Q81" s="130"/>
      <c r="R81" s="130"/>
      <c r="S81" s="130"/>
      <c r="T81" s="130"/>
      <c r="U81" s="130"/>
      <c r="V81" s="130"/>
      <c r="W81" s="130"/>
      <c r="X81" s="130"/>
      <c r="Y81" s="131"/>
      <c r="Z81" s="149"/>
      <c r="AA81" s="136"/>
      <c r="AB81" s="149"/>
    </row>
    <row r="82" spans="2:28" s="137" customFormat="1">
      <c r="B82" s="179"/>
      <c r="C82" s="179"/>
      <c r="D82" s="130"/>
      <c r="E82" s="130"/>
      <c r="F82" s="130"/>
      <c r="G82" s="130"/>
      <c r="H82" s="130"/>
      <c r="I82" s="130"/>
      <c r="J82" s="130"/>
      <c r="K82" s="130"/>
      <c r="L82" s="130"/>
      <c r="M82" s="130"/>
      <c r="N82" s="130"/>
      <c r="O82" s="130"/>
      <c r="P82" s="130"/>
      <c r="Q82" s="130"/>
      <c r="R82" s="130"/>
      <c r="S82" s="130"/>
      <c r="T82" s="130"/>
      <c r="U82" s="130"/>
      <c r="V82" s="130"/>
      <c r="W82" s="130"/>
      <c r="X82" s="130"/>
      <c r="Y82" s="131"/>
      <c r="Z82" s="149"/>
      <c r="AA82" s="136"/>
      <c r="AB82" s="149"/>
    </row>
    <row r="83" spans="2:28" s="137" customFormat="1">
      <c r="B83" s="179"/>
      <c r="C83" s="179"/>
      <c r="D83" s="130"/>
      <c r="E83" s="130"/>
      <c r="F83" s="130"/>
      <c r="G83" s="130"/>
      <c r="H83" s="130"/>
      <c r="I83" s="130"/>
      <c r="J83" s="130"/>
      <c r="K83" s="130"/>
      <c r="L83" s="130"/>
      <c r="M83" s="130"/>
      <c r="N83" s="130"/>
      <c r="O83" s="130"/>
      <c r="P83" s="130"/>
      <c r="Q83" s="130"/>
      <c r="R83" s="130"/>
      <c r="S83" s="130"/>
      <c r="T83" s="130"/>
      <c r="U83" s="130"/>
      <c r="V83" s="130"/>
      <c r="W83" s="130"/>
      <c r="X83" s="130"/>
      <c r="Y83" s="131"/>
      <c r="Z83" s="149"/>
      <c r="AA83" s="136"/>
      <c r="AB83" s="149"/>
    </row>
    <row r="84" spans="2:28" s="137" customFormat="1">
      <c r="B84" s="179"/>
      <c r="C84" s="179"/>
      <c r="D84" s="130"/>
      <c r="E84" s="130"/>
      <c r="F84" s="130"/>
      <c r="G84" s="130"/>
      <c r="H84" s="130"/>
      <c r="I84" s="130"/>
      <c r="J84" s="130"/>
      <c r="K84" s="130"/>
      <c r="L84" s="130"/>
      <c r="M84" s="130"/>
      <c r="N84" s="130"/>
      <c r="O84" s="130"/>
      <c r="P84" s="130"/>
      <c r="Q84" s="130"/>
      <c r="R84" s="130"/>
      <c r="S84" s="130"/>
      <c r="T84" s="130"/>
      <c r="U84" s="130"/>
      <c r="V84" s="130"/>
      <c r="W84" s="130"/>
      <c r="X84" s="130"/>
      <c r="Y84" s="131"/>
      <c r="Z84" s="149"/>
      <c r="AA84" s="136"/>
      <c r="AB84" s="149"/>
    </row>
    <row r="85" spans="2:28" s="137" customFormat="1">
      <c r="B85" s="179"/>
      <c r="C85" s="179"/>
      <c r="D85" s="130"/>
      <c r="E85" s="130"/>
      <c r="F85" s="130"/>
      <c r="G85" s="130"/>
      <c r="H85" s="130"/>
      <c r="I85" s="130"/>
      <c r="J85" s="130"/>
      <c r="K85" s="130"/>
      <c r="L85" s="130"/>
      <c r="M85" s="130"/>
      <c r="N85" s="130"/>
      <c r="O85" s="130"/>
      <c r="P85" s="130"/>
      <c r="Q85" s="130"/>
      <c r="R85" s="130"/>
      <c r="S85" s="130"/>
      <c r="T85" s="130"/>
      <c r="U85" s="130"/>
      <c r="V85" s="130"/>
      <c r="W85" s="130"/>
      <c r="X85" s="130"/>
      <c r="Y85" s="131"/>
      <c r="Z85" s="149"/>
      <c r="AA85" s="136"/>
      <c r="AB85" s="149"/>
    </row>
    <row r="86" spans="2:28" s="137" customFormat="1">
      <c r="B86" s="179"/>
      <c r="C86" s="179"/>
      <c r="D86" s="130"/>
      <c r="E86" s="130"/>
      <c r="F86" s="130"/>
      <c r="G86" s="130"/>
      <c r="H86" s="130"/>
      <c r="I86" s="130"/>
      <c r="J86" s="130"/>
      <c r="K86" s="130"/>
      <c r="L86" s="130"/>
      <c r="M86" s="130"/>
      <c r="N86" s="130"/>
      <c r="O86" s="130"/>
      <c r="P86" s="130"/>
      <c r="Q86" s="130"/>
      <c r="R86" s="130"/>
      <c r="S86" s="130"/>
      <c r="T86" s="130"/>
      <c r="U86" s="130"/>
      <c r="V86" s="130"/>
      <c r="W86" s="130"/>
      <c r="X86" s="130"/>
      <c r="Y86" s="131"/>
      <c r="Z86" s="149"/>
      <c r="AA86" s="136"/>
      <c r="AB86" s="149"/>
    </row>
    <row r="87" spans="2:28" s="137" customFormat="1">
      <c r="B87" s="179"/>
      <c r="C87" s="179"/>
      <c r="D87" s="130"/>
      <c r="E87" s="130"/>
      <c r="F87" s="130"/>
      <c r="G87" s="130"/>
      <c r="H87" s="130"/>
      <c r="I87" s="130"/>
      <c r="J87" s="130"/>
      <c r="K87" s="130"/>
      <c r="L87" s="130"/>
      <c r="M87" s="130"/>
      <c r="N87" s="130"/>
      <c r="O87" s="130"/>
      <c r="P87" s="130"/>
      <c r="Q87" s="130"/>
      <c r="R87" s="130"/>
      <c r="S87" s="130"/>
      <c r="T87" s="130"/>
      <c r="U87" s="130"/>
      <c r="V87" s="130"/>
      <c r="W87" s="130"/>
      <c r="X87" s="130"/>
      <c r="Y87" s="131"/>
      <c r="Z87" s="149"/>
      <c r="AA87" s="136"/>
      <c r="AB87" s="149"/>
    </row>
    <row r="88" spans="2:28" s="137" customFormat="1">
      <c r="B88" s="179"/>
      <c r="C88" s="179"/>
      <c r="D88" s="130"/>
      <c r="E88" s="130"/>
      <c r="F88" s="130"/>
      <c r="G88" s="130"/>
      <c r="H88" s="130"/>
      <c r="I88" s="130"/>
      <c r="J88" s="130"/>
      <c r="K88" s="130"/>
      <c r="L88" s="130"/>
      <c r="M88" s="130"/>
      <c r="N88" s="130"/>
      <c r="O88" s="130"/>
      <c r="P88" s="130"/>
      <c r="Q88" s="130"/>
      <c r="R88" s="130"/>
      <c r="S88" s="130"/>
      <c r="T88" s="130"/>
      <c r="U88" s="130"/>
      <c r="V88" s="130"/>
      <c r="W88" s="130"/>
      <c r="X88" s="130"/>
      <c r="Y88" s="131"/>
      <c r="Z88" s="149"/>
      <c r="AA88" s="136"/>
      <c r="AB88" s="149"/>
    </row>
    <row r="89" spans="2:28" s="137" customFormat="1">
      <c r="B89" s="179"/>
      <c r="C89" s="179"/>
      <c r="D89" s="130"/>
      <c r="E89" s="130"/>
      <c r="F89" s="130"/>
      <c r="G89" s="130"/>
      <c r="H89" s="130"/>
      <c r="I89" s="130"/>
      <c r="J89" s="130"/>
      <c r="K89" s="130"/>
      <c r="L89" s="130"/>
      <c r="M89" s="130"/>
      <c r="N89" s="130"/>
      <c r="O89" s="130"/>
      <c r="P89" s="130"/>
      <c r="Q89" s="130"/>
      <c r="R89" s="130"/>
      <c r="S89" s="130"/>
      <c r="T89" s="130"/>
      <c r="U89" s="130"/>
      <c r="V89" s="130"/>
      <c r="W89" s="130"/>
      <c r="X89" s="130"/>
      <c r="Y89" s="131"/>
      <c r="Z89" s="149"/>
      <c r="AA89" s="136"/>
      <c r="AB89" s="149"/>
    </row>
    <row r="90" spans="2:28" s="137" customFormat="1">
      <c r="B90" s="179"/>
      <c r="C90" s="179"/>
      <c r="D90" s="130"/>
      <c r="E90" s="130"/>
      <c r="F90" s="130"/>
      <c r="G90" s="130"/>
      <c r="H90" s="130"/>
      <c r="I90" s="130"/>
      <c r="J90" s="130"/>
      <c r="K90" s="130"/>
      <c r="L90" s="130"/>
      <c r="M90" s="130"/>
      <c r="N90" s="130"/>
      <c r="O90" s="130"/>
      <c r="P90" s="130"/>
      <c r="Q90" s="130"/>
      <c r="R90" s="130"/>
      <c r="S90" s="130"/>
      <c r="T90" s="130"/>
      <c r="U90" s="130"/>
      <c r="V90" s="130"/>
      <c r="W90" s="130"/>
      <c r="X90" s="130"/>
      <c r="Y90" s="131"/>
      <c r="Z90" s="149"/>
      <c r="AA90" s="136"/>
      <c r="AB90" s="149"/>
    </row>
    <row r="91" spans="2:28" s="137" customFormat="1">
      <c r="B91" s="179"/>
      <c r="C91" s="179"/>
      <c r="D91" s="130"/>
      <c r="E91" s="130"/>
      <c r="F91" s="130"/>
      <c r="G91" s="130"/>
      <c r="H91" s="130"/>
      <c r="I91" s="130"/>
      <c r="J91" s="130"/>
      <c r="K91" s="130"/>
      <c r="L91" s="130"/>
      <c r="M91" s="130"/>
      <c r="N91" s="130"/>
      <c r="O91" s="130"/>
      <c r="P91" s="130"/>
      <c r="Q91" s="130"/>
      <c r="R91" s="130"/>
      <c r="S91" s="130"/>
      <c r="T91" s="130"/>
      <c r="U91" s="130"/>
      <c r="V91" s="130"/>
      <c r="W91" s="130"/>
      <c r="X91" s="130"/>
      <c r="Y91" s="131"/>
      <c r="Z91" s="149"/>
      <c r="AA91" s="136"/>
      <c r="AB91" s="149"/>
    </row>
    <row r="92" spans="2:28" s="137" customFormat="1">
      <c r="B92" s="179"/>
      <c r="C92" s="179"/>
      <c r="D92" s="130"/>
      <c r="E92" s="130"/>
      <c r="F92" s="130"/>
      <c r="G92" s="130"/>
      <c r="H92" s="130"/>
      <c r="I92" s="130"/>
      <c r="J92" s="130"/>
      <c r="K92" s="130"/>
      <c r="L92" s="130"/>
      <c r="M92" s="130"/>
      <c r="N92" s="130"/>
      <c r="O92" s="130"/>
      <c r="P92" s="130"/>
      <c r="Q92" s="130"/>
      <c r="R92" s="130"/>
      <c r="S92" s="130"/>
      <c r="T92" s="130"/>
      <c r="U92" s="130"/>
      <c r="V92" s="130"/>
      <c r="W92" s="130"/>
      <c r="X92" s="130"/>
      <c r="Y92" s="131"/>
      <c r="Z92" s="149"/>
      <c r="AA92" s="136"/>
      <c r="AB92" s="149"/>
    </row>
    <row r="93" spans="2:28" s="137" customFormat="1">
      <c r="B93" s="179"/>
      <c r="C93" s="179"/>
      <c r="D93" s="130"/>
      <c r="E93" s="130"/>
      <c r="F93" s="130"/>
      <c r="G93" s="130"/>
      <c r="H93" s="130"/>
      <c r="I93" s="130"/>
      <c r="J93" s="130"/>
      <c r="K93" s="130"/>
      <c r="L93" s="130"/>
      <c r="M93" s="130"/>
      <c r="N93" s="130"/>
      <c r="O93" s="130"/>
      <c r="P93" s="130"/>
      <c r="Q93" s="130"/>
      <c r="R93" s="130"/>
      <c r="S93" s="130"/>
      <c r="T93" s="130"/>
      <c r="U93" s="130"/>
      <c r="V93" s="130"/>
      <c r="W93" s="130"/>
      <c r="X93" s="130"/>
      <c r="Y93" s="131"/>
      <c r="Z93" s="149"/>
      <c r="AA93" s="136"/>
      <c r="AB93" s="149"/>
    </row>
    <row r="94" spans="2:28" s="137" customFormat="1">
      <c r="B94" s="179"/>
      <c r="C94" s="179"/>
      <c r="D94" s="130"/>
      <c r="E94" s="130"/>
      <c r="F94" s="130"/>
      <c r="G94" s="130"/>
      <c r="H94" s="130"/>
      <c r="I94" s="130"/>
      <c r="J94" s="130"/>
      <c r="K94" s="130"/>
      <c r="L94" s="130"/>
      <c r="M94" s="130"/>
      <c r="N94" s="130"/>
      <c r="O94" s="130"/>
      <c r="P94" s="130"/>
      <c r="Q94" s="130"/>
      <c r="R94" s="130"/>
      <c r="S94" s="130"/>
      <c r="T94" s="130"/>
      <c r="U94" s="130"/>
      <c r="V94" s="130"/>
      <c r="W94" s="130"/>
      <c r="X94" s="130"/>
      <c r="Y94" s="131"/>
      <c r="Z94" s="149"/>
      <c r="AA94" s="136"/>
      <c r="AB94" s="149"/>
    </row>
    <row r="95" spans="2:28" s="137" customFormat="1">
      <c r="B95" s="179"/>
      <c r="C95" s="179"/>
      <c r="D95" s="130"/>
      <c r="E95" s="130"/>
      <c r="F95" s="130"/>
      <c r="G95" s="130"/>
      <c r="H95" s="130"/>
      <c r="I95" s="130"/>
      <c r="J95" s="130"/>
      <c r="K95" s="130"/>
      <c r="L95" s="130"/>
      <c r="M95" s="130"/>
      <c r="N95" s="130"/>
      <c r="O95" s="130"/>
      <c r="P95" s="130"/>
      <c r="Q95" s="130"/>
      <c r="R95" s="130"/>
      <c r="S95" s="130"/>
      <c r="T95" s="130"/>
      <c r="U95" s="130"/>
      <c r="V95" s="130"/>
      <c r="W95" s="130"/>
      <c r="X95" s="130"/>
      <c r="Y95" s="131"/>
      <c r="Z95" s="149"/>
      <c r="AA95" s="136"/>
      <c r="AB95" s="149"/>
    </row>
    <row r="96" spans="2:28" s="137" customFormat="1">
      <c r="B96" s="179"/>
      <c r="C96" s="179"/>
      <c r="D96" s="130"/>
      <c r="E96" s="130"/>
      <c r="F96" s="130"/>
      <c r="G96" s="130"/>
      <c r="H96" s="130"/>
      <c r="I96" s="130"/>
      <c r="J96" s="130"/>
      <c r="K96" s="130"/>
      <c r="L96" s="130"/>
      <c r="M96" s="130"/>
      <c r="N96" s="130"/>
      <c r="O96" s="130"/>
      <c r="P96" s="130"/>
      <c r="Q96" s="130"/>
      <c r="R96" s="130"/>
      <c r="S96" s="130"/>
      <c r="T96" s="130"/>
      <c r="U96" s="130"/>
      <c r="V96" s="130"/>
      <c r="W96" s="130"/>
      <c r="X96" s="130"/>
      <c r="Y96" s="131"/>
      <c r="Z96" s="149"/>
      <c r="AA96" s="136"/>
      <c r="AB96" s="149"/>
    </row>
    <row r="97" spans="2:28" s="137" customFormat="1">
      <c r="B97" s="179"/>
      <c r="C97" s="179"/>
      <c r="D97" s="130"/>
      <c r="E97" s="130"/>
      <c r="F97" s="130"/>
      <c r="G97" s="130"/>
      <c r="H97" s="130"/>
      <c r="I97" s="130"/>
      <c r="J97" s="130"/>
      <c r="K97" s="130"/>
      <c r="L97" s="130"/>
      <c r="M97" s="130"/>
      <c r="N97" s="130"/>
      <c r="O97" s="130"/>
      <c r="P97" s="130"/>
      <c r="Q97" s="130"/>
      <c r="R97" s="130"/>
      <c r="S97" s="130"/>
      <c r="T97" s="130"/>
      <c r="U97" s="130"/>
      <c r="V97" s="130"/>
      <c r="W97" s="130"/>
      <c r="X97" s="130"/>
      <c r="Y97" s="131"/>
      <c r="Z97" s="149"/>
      <c r="AA97" s="136"/>
      <c r="AB97" s="149"/>
    </row>
    <row r="98" spans="2:28" s="137" customFormat="1">
      <c r="B98" s="179"/>
      <c r="C98" s="179"/>
      <c r="D98" s="130"/>
      <c r="E98" s="130"/>
      <c r="F98" s="130"/>
      <c r="G98" s="130"/>
      <c r="H98" s="130"/>
      <c r="I98" s="130"/>
      <c r="J98" s="130"/>
      <c r="K98" s="130"/>
      <c r="L98" s="130"/>
      <c r="M98" s="130"/>
      <c r="N98" s="130"/>
      <c r="O98" s="130"/>
      <c r="P98" s="130"/>
      <c r="Q98" s="130"/>
      <c r="R98" s="130"/>
      <c r="S98" s="130"/>
      <c r="T98" s="130"/>
      <c r="U98" s="130"/>
      <c r="V98" s="130"/>
      <c r="W98" s="130"/>
      <c r="X98" s="130"/>
      <c r="Y98" s="131"/>
      <c r="Z98" s="149"/>
      <c r="AA98" s="136"/>
      <c r="AB98" s="149"/>
    </row>
    <row r="99" spans="2:28" s="137" customFormat="1">
      <c r="B99" s="179"/>
      <c r="C99" s="179"/>
      <c r="D99" s="130"/>
      <c r="E99" s="130"/>
      <c r="F99" s="130"/>
      <c r="G99" s="130"/>
      <c r="H99" s="130"/>
      <c r="I99" s="130"/>
      <c r="J99" s="130"/>
      <c r="K99" s="130"/>
      <c r="L99" s="130"/>
      <c r="M99" s="130"/>
      <c r="N99" s="130"/>
      <c r="O99" s="130"/>
      <c r="P99" s="130"/>
      <c r="Q99" s="130"/>
      <c r="R99" s="130"/>
      <c r="S99" s="130"/>
      <c r="T99" s="130"/>
      <c r="U99" s="130"/>
      <c r="V99" s="130"/>
      <c r="W99" s="130"/>
      <c r="X99" s="130"/>
      <c r="Y99" s="131"/>
      <c r="Z99" s="149"/>
      <c r="AA99" s="136"/>
      <c r="AB99" s="149"/>
    </row>
    <row r="100" spans="2:28" s="137" customFormat="1">
      <c r="B100" s="179"/>
      <c r="C100" s="17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1"/>
      <c r="Z100" s="149"/>
      <c r="AA100" s="136"/>
      <c r="AB100" s="149"/>
    </row>
    <row r="101" spans="2:28" s="137" customFormat="1">
      <c r="B101" s="179"/>
      <c r="C101" s="17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c r="Z101" s="149"/>
      <c r="AA101" s="136"/>
      <c r="AB101" s="149"/>
    </row>
    <row r="102" spans="2:28" s="137" customFormat="1">
      <c r="B102" s="179"/>
      <c r="C102" s="17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c r="Z102" s="149"/>
      <c r="AA102" s="136"/>
      <c r="AB102" s="149"/>
    </row>
    <row r="103" spans="2:28" s="137" customFormat="1">
      <c r="B103" s="179"/>
      <c r="C103" s="17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1"/>
      <c r="Z103" s="149"/>
      <c r="AA103" s="136"/>
      <c r="AB103" s="149"/>
    </row>
    <row r="104" spans="2:28" s="137" customFormat="1">
      <c r="B104" s="179"/>
      <c r="C104" s="17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1"/>
      <c r="Z104" s="149"/>
      <c r="AA104" s="136"/>
      <c r="AB104" s="149"/>
    </row>
    <row r="105" spans="2:28" s="137" customFormat="1">
      <c r="B105" s="179"/>
      <c r="C105" s="17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c r="Z105" s="149"/>
      <c r="AA105" s="136"/>
      <c r="AB105" s="149"/>
    </row>
    <row r="106" spans="2:28" s="137" customFormat="1">
      <c r="B106" s="179"/>
      <c r="C106" s="17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c r="Z106" s="149"/>
      <c r="AA106" s="136"/>
      <c r="AB106" s="149"/>
    </row>
    <row r="107" spans="2:28" s="137" customFormat="1">
      <c r="B107" s="179"/>
      <c r="C107" s="17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1"/>
      <c r="Z107" s="149"/>
      <c r="AA107" s="136"/>
      <c r="AB107" s="149"/>
    </row>
    <row r="108" spans="2:28" s="137" customFormat="1">
      <c r="B108" s="179"/>
      <c r="C108" s="17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1"/>
      <c r="Z108" s="149"/>
      <c r="AA108" s="136"/>
      <c r="AB108" s="149"/>
    </row>
    <row r="109" spans="2:28" s="137" customFormat="1">
      <c r="B109" s="179"/>
      <c r="C109" s="179"/>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1"/>
      <c r="Z109" s="149"/>
      <c r="AA109" s="136"/>
      <c r="AB109" s="149"/>
    </row>
    <row r="110" spans="2:28" s="137" customFormat="1">
      <c r="B110" s="179"/>
      <c r="C110" s="17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1"/>
      <c r="Z110" s="149"/>
      <c r="AA110" s="136"/>
      <c r="AB110" s="149"/>
    </row>
    <row r="111" spans="2:28" s="137" customFormat="1">
      <c r="B111" s="179"/>
      <c r="C111" s="17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1"/>
      <c r="Z111" s="149"/>
      <c r="AA111" s="136"/>
      <c r="AB111" s="149"/>
    </row>
    <row r="112" spans="2:28" s="137" customFormat="1">
      <c r="B112" s="179"/>
      <c r="C112" s="17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c r="Z112" s="149"/>
      <c r="AA112" s="136"/>
      <c r="AB112" s="149"/>
    </row>
    <row r="113" spans="2:28" s="137" customFormat="1">
      <c r="B113" s="179"/>
      <c r="C113" s="17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1"/>
      <c r="Z113" s="149"/>
      <c r="AA113" s="136"/>
      <c r="AB113" s="149"/>
    </row>
    <row r="114" spans="2:28" s="137" customFormat="1">
      <c r="B114" s="179"/>
      <c r="C114" s="17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1"/>
      <c r="Z114" s="149"/>
      <c r="AA114" s="136"/>
      <c r="AB114" s="149"/>
    </row>
    <row r="115" spans="2:28" s="137" customFormat="1">
      <c r="B115" s="179"/>
      <c r="C115" s="17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1"/>
      <c r="Z115" s="149"/>
      <c r="AA115" s="136"/>
      <c r="AB115" s="149"/>
    </row>
    <row r="116" spans="2:28" s="137" customFormat="1">
      <c r="B116" s="179"/>
      <c r="C116" s="17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1"/>
      <c r="Z116" s="149"/>
      <c r="AA116" s="136"/>
      <c r="AB116" s="149"/>
    </row>
    <row r="117" spans="2:28" s="137" customFormat="1">
      <c r="B117" s="179"/>
      <c r="C117" s="17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1"/>
      <c r="Z117" s="149"/>
      <c r="AA117" s="136"/>
      <c r="AB117" s="149"/>
    </row>
    <row r="118" spans="2:28" s="137" customFormat="1">
      <c r="B118" s="179"/>
      <c r="C118" s="17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1"/>
      <c r="Z118" s="149"/>
      <c r="AA118" s="136"/>
      <c r="AB118" s="149"/>
    </row>
    <row r="119" spans="2:28" s="137" customFormat="1">
      <c r="B119" s="179"/>
      <c r="C119" s="17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1"/>
      <c r="Z119" s="149"/>
      <c r="AA119" s="136"/>
      <c r="AB119" s="149"/>
    </row>
    <row r="120" spans="2:28" s="137" customFormat="1">
      <c r="B120" s="179"/>
      <c r="C120" s="179"/>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c r="Z120" s="149"/>
      <c r="AA120" s="136"/>
      <c r="AB120" s="149"/>
    </row>
    <row r="121" spans="2:28" s="137" customFormat="1">
      <c r="B121" s="179"/>
      <c r="C121" s="17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c r="Z121" s="149"/>
      <c r="AA121" s="136"/>
      <c r="AB121" s="149"/>
    </row>
    <row r="122" spans="2:28" s="137" customFormat="1">
      <c r="B122" s="179"/>
      <c r="C122" s="179"/>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1"/>
      <c r="Z122" s="149"/>
      <c r="AA122" s="136"/>
      <c r="AB122" s="149"/>
    </row>
    <row r="123" spans="2:28" s="137" customFormat="1">
      <c r="B123" s="179"/>
      <c r="C123" s="17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1"/>
      <c r="Z123" s="149"/>
      <c r="AA123" s="136"/>
      <c r="AB123" s="149"/>
    </row>
    <row r="124" spans="2:28" s="137" customFormat="1">
      <c r="B124" s="179"/>
      <c r="C124" s="17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c r="Z124" s="149"/>
      <c r="AA124" s="136"/>
      <c r="AB124" s="149"/>
    </row>
    <row r="125" spans="2:28" s="137" customFormat="1">
      <c r="B125" s="179"/>
      <c r="C125" s="17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1"/>
      <c r="Z125" s="149"/>
      <c r="AA125" s="136"/>
      <c r="AB125" s="149"/>
    </row>
    <row r="126" spans="2:28" s="137" customFormat="1">
      <c r="B126" s="179"/>
      <c r="C126" s="179"/>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1"/>
      <c r="Z126" s="149"/>
      <c r="AA126" s="136"/>
      <c r="AB126" s="149"/>
    </row>
    <row r="127" spans="2:28" s="137" customFormat="1">
      <c r="B127" s="179"/>
      <c r="C127" s="179"/>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1"/>
      <c r="Z127" s="149"/>
      <c r="AA127" s="136"/>
      <c r="AB127" s="149"/>
    </row>
    <row r="128" spans="2:28" s="137" customFormat="1">
      <c r="B128" s="179"/>
      <c r="C128" s="179"/>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1"/>
      <c r="Z128" s="149"/>
      <c r="AA128" s="136"/>
      <c r="AB128" s="149"/>
    </row>
    <row r="129" spans="2:28" s="137" customFormat="1">
      <c r="B129" s="179"/>
      <c r="C129" s="179"/>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1"/>
      <c r="Z129" s="149"/>
      <c r="AA129" s="136"/>
      <c r="AB129" s="149"/>
    </row>
    <row r="130" spans="2:28" s="137" customFormat="1">
      <c r="B130" s="179"/>
      <c r="C130" s="17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1"/>
      <c r="Z130" s="149"/>
      <c r="AA130" s="136"/>
      <c r="AB130" s="149"/>
    </row>
    <row r="131" spans="2:28" s="137" customFormat="1">
      <c r="B131" s="179"/>
      <c r="C131" s="17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c r="Z131" s="149"/>
      <c r="AA131" s="136"/>
      <c r="AB131" s="149"/>
    </row>
    <row r="132" spans="2:28" s="137" customFormat="1">
      <c r="B132" s="179"/>
      <c r="C132" s="17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1"/>
      <c r="Z132" s="149"/>
      <c r="AA132" s="136"/>
      <c r="AB132" s="149"/>
    </row>
    <row r="133" spans="2:28" s="137" customFormat="1">
      <c r="B133" s="179"/>
      <c r="C133" s="179"/>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1"/>
      <c r="Z133" s="149"/>
      <c r="AA133" s="136"/>
      <c r="AB133" s="149"/>
    </row>
    <row r="134" spans="2:28" s="137" customFormat="1">
      <c r="B134" s="179"/>
      <c r="C134" s="179"/>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c r="Z134" s="149"/>
      <c r="AA134" s="136"/>
      <c r="AB134" s="149"/>
    </row>
    <row r="135" spans="2:28" s="137" customFormat="1">
      <c r="B135" s="179"/>
      <c r="C135" s="17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1"/>
      <c r="Z135" s="149"/>
      <c r="AA135" s="136"/>
      <c r="AB135" s="149"/>
    </row>
    <row r="136" spans="2:28" s="137" customFormat="1">
      <c r="B136" s="179"/>
      <c r="C136" s="179"/>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1"/>
      <c r="Z136" s="149"/>
      <c r="AA136" s="136"/>
      <c r="AB136" s="149"/>
    </row>
    <row r="137" spans="2:28" s="137" customFormat="1">
      <c r="B137" s="179"/>
      <c r="C137" s="179"/>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1"/>
      <c r="Z137" s="149"/>
      <c r="AA137" s="136"/>
      <c r="AB137" s="149"/>
    </row>
    <row r="138" spans="2:28" s="137" customFormat="1">
      <c r="B138" s="179"/>
      <c r="C138" s="179"/>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1"/>
      <c r="Z138" s="149"/>
      <c r="AA138" s="136"/>
      <c r="AB138" s="149"/>
    </row>
    <row r="139" spans="2:28" s="137" customFormat="1">
      <c r="B139" s="179"/>
      <c r="C139" s="179"/>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1"/>
      <c r="Z139" s="149"/>
      <c r="AA139" s="136"/>
      <c r="AB139" s="149"/>
    </row>
    <row r="140" spans="2:28" s="137" customFormat="1">
      <c r="B140" s="179"/>
      <c r="C140" s="179"/>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1"/>
      <c r="Z140" s="149"/>
      <c r="AA140" s="136"/>
      <c r="AB140" s="149"/>
    </row>
    <row r="141" spans="2:28" s="137" customFormat="1">
      <c r="B141" s="179"/>
      <c r="C141" s="179"/>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1"/>
      <c r="Z141" s="149"/>
      <c r="AA141" s="136"/>
      <c r="AB141" s="149"/>
    </row>
    <row r="142" spans="2:28" s="137" customFormat="1">
      <c r="B142" s="179"/>
      <c r="C142" s="179"/>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c r="Z142" s="149"/>
      <c r="AA142" s="136"/>
      <c r="AB142" s="149"/>
    </row>
    <row r="143" spans="2:28" s="137" customFormat="1">
      <c r="B143" s="179"/>
      <c r="C143" s="17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c r="Z143" s="149"/>
      <c r="AA143" s="136"/>
      <c r="AB143" s="149"/>
    </row>
    <row r="144" spans="2:28">
      <c r="B144" s="179"/>
      <c r="C144" s="179"/>
      <c r="Z144" s="149"/>
      <c r="AA144" s="136"/>
      <c r="AB144" s="149"/>
    </row>
    <row r="145" spans="2:28">
      <c r="B145" s="179"/>
      <c r="C145" s="179"/>
      <c r="Z145" s="149"/>
      <c r="AA145" s="136"/>
      <c r="AB145" s="149"/>
    </row>
    <row r="146" spans="2:28">
      <c r="B146" s="179"/>
      <c r="C146" s="179"/>
      <c r="Z146" s="149"/>
      <c r="AA146" s="136"/>
      <c r="AB146" s="149"/>
    </row>
    <row r="147" spans="2:28">
      <c r="B147" s="179"/>
      <c r="C147" s="179"/>
      <c r="Z147" s="149"/>
      <c r="AA147" s="136"/>
      <c r="AB147" s="149"/>
    </row>
    <row r="148" spans="2:28">
      <c r="B148" s="179"/>
      <c r="C148" s="179"/>
      <c r="Z148" s="149"/>
      <c r="AA148" s="136"/>
      <c r="AB148" s="149"/>
    </row>
    <row r="149" spans="2:28">
      <c r="B149" s="179"/>
      <c r="C149" s="179"/>
      <c r="Z149" s="149"/>
      <c r="AA149" s="136"/>
      <c r="AB149" s="149"/>
    </row>
    <row r="150" spans="2:28">
      <c r="B150" s="179"/>
      <c r="C150" s="179"/>
      <c r="Z150" s="149"/>
      <c r="AA150" s="136"/>
      <c r="AB150" s="149"/>
    </row>
    <row r="151" spans="2:28">
      <c r="B151" s="179"/>
      <c r="C151" s="179"/>
      <c r="Z151" s="149"/>
      <c r="AA151" s="136"/>
      <c r="AB151" s="149"/>
    </row>
    <row r="152" spans="2:28">
      <c r="B152" s="179"/>
      <c r="C152" s="179"/>
      <c r="Z152" s="149"/>
      <c r="AA152" s="136"/>
      <c r="AB152" s="149"/>
    </row>
    <row r="153" spans="2:28">
      <c r="B153" s="179"/>
      <c r="C153" s="179"/>
      <c r="Z153" s="149"/>
      <c r="AA153" s="136"/>
      <c r="AB153" s="149"/>
    </row>
    <row r="154" spans="2:28">
      <c r="B154" s="179"/>
      <c r="C154" s="179"/>
      <c r="Z154" s="149"/>
      <c r="AA154" s="136"/>
      <c r="AB154" s="149"/>
    </row>
    <row r="155" spans="2:28">
      <c r="B155" s="179"/>
      <c r="C155" s="179"/>
      <c r="Z155" s="149"/>
      <c r="AA155" s="136"/>
      <c r="AB155" s="149"/>
    </row>
    <row r="156" spans="2:28">
      <c r="B156" s="179"/>
      <c r="C156" s="179"/>
      <c r="Z156" s="149"/>
      <c r="AA156" s="136"/>
      <c r="AB156" s="149"/>
    </row>
    <row r="157" spans="2:28">
      <c r="B157" s="179"/>
      <c r="C157" s="179"/>
      <c r="Z157" s="149"/>
      <c r="AA157" s="136"/>
      <c r="AB157" s="149"/>
    </row>
    <row r="158" spans="2:28">
      <c r="B158" s="179"/>
      <c r="C158" s="179"/>
      <c r="Z158" s="149"/>
      <c r="AA158" s="136"/>
      <c r="AB158" s="149"/>
    </row>
    <row r="159" spans="2:28">
      <c r="B159" s="179"/>
      <c r="C159" s="179"/>
      <c r="Z159" s="149"/>
      <c r="AA159" s="136"/>
      <c r="AB159" s="149"/>
    </row>
    <row r="160" spans="2:28">
      <c r="B160" s="179"/>
      <c r="C160" s="179"/>
      <c r="Z160" s="149"/>
      <c r="AA160" s="136"/>
      <c r="AB160" s="149"/>
    </row>
    <row r="161" spans="2:28">
      <c r="B161" s="179"/>
      <c r="C161" s="179"/>
      <c r="Z161" s="149"/>
      <c r="AA161" s="136"/>
      <c r="AB161" s="149"/>
    </row>
    <row r="162" spans="2:28">
      <c r="B162" s="179"/>
      <c r="C162" s="179"/>
      <c r="Z162" s="149"/>
      <c r="AA162" s="136"/>
      <c r="AB162" s="149"/>
    </row>
    <row r="163" spans="2:28">
      <c r="B163" s="179"/>
      <c r="C163" s="179"/>
      <c r="Z163" s="149"/>
      <c r="AA163" s="136"/>
      <c r="AB163" s="149"/>
    </row>
    <row r="164" spans="2:28">
      <c r="B164" s="179"/>
      <c r="C164" s="179"/>
      <c r="Z164" s="149"/>
      <c r="AA164" s="136"/>
      <c r="AB164" s="149"/>
    </row>
    <row r="165" spans="2:28">
      <c r="B165" s="179"/>
      <c r="C165" s="179"/>
      <c r="Z165" s="149"/>
      <c r="AA165" s="136"/>
      <c r="AB165" s="149"/>
    </row>
    <row r="166" spans="2:28">
      <c r="B166" s="179"/>
      <c r="C166" s="179"/>
      <c r="Z166" s="149"/>
      <c r="AA166" s="136"/>
      <c r="AB166" s="149"/>
    </row>
    <row r="167" spans="2:28">
      <c r="B167" s="179"/>
      <c r="C167" s="179"/>
      <c r="Z167" s="149"/>
      <c r="AA167" s="136"/>
      <c r="AB167" s="149"/>
    </row>
    <row r="168" spans="2:28">
      <c r="B168" s="179"/>
      <c r="C168" s="179"/>
      <c r="Z168" s="149"/>
      <c r="AA168" s="136"/>
      <c r="AB168" s="149"/>
    </row>
    <row r="169" spans="2:28">
      <c r="B169" s="179"/>
      <c r="C169" s="179"/>
      <c r="Z169" s="149"/>
      <c r="AA169" s="136"/>
      <c r="AB169" s="149"/>
    </row>
    <row r="170" spans="2:28">
      <c r="B170" s="179"/>
      <c r="C170" s="179"/>
      <c r="Z170" s="149"/>
      <c r="AA170" s="136"/>
      <c r="AB170" s="149"/>
    </row>
  </sheetData>
  <mergeCells count="78">
    <mergeCell ref="B32:M32"/>
    <mergeCell ref="D57:F57"/>
    <mergeCell ref="H57:J57"/>
    <mergeCell ref="K57:L57"/>
    <mergeCell ref="B25:B29"/>
    <mergeCell ref="C25:C29"/>
    <mergeCell ref="D25:X25"/>
    <mergeCell ref="D26:X26"/>
    <mergeCell ref="D27:X27"/>
    <mergeCell ref="D28:P29"/>
    <mergeCell ref="R28:S28"/>
    <mergeCell ref="T28:U28"/>
    <mergeCell ref="R29:S29"/>
    <mergeCell ref="T29:U29"/>
    <mergeCell ref="B20:B24"/>
    <mergeCell ref="C20:C24"/>
    <mergeCell ref="D20:G20"/>
    <mergeCell ref="H20:O20"/>
    <mergeCell ref="D21:G21"/>
    <mergeCell ref="K21:R21"/>
    <mergeCell ref="D24:G24"/>
    <mergeCell ref="H24:X24"/>
    <mergeCell ref="T21:V21"/>
    <mergeCell ref="D22:G23"/>
    <mergeCell ref="J22:O22"/>
    <mergeCell ref="P22:Q22"/>
    <mergeCell ref="J23:O23"/>
    <mergeCell ref="P23:Q23"/>
    <mergeCell ref="D18:H18"/>
    <mergeCell ref="J18:K18"/>
    <mergeCell ref="N18:S18"/>
    <mergeCell ref="U18:V18"/>
    <mergeCell ref="W18:X18"/>
    <mergeCell ref="D19:H19"/>
    <mergeCell ref="J19:K19"/>
    <mergeCell ref="N19:S19"/>
    <mergeCell ref="U19:V19"/>
    <mergeCell ref="W19:X19"/>
    <mergeCell ref="D17:H17"/>
    <mergeCell ref="J17:K17"/>
    <mergeCell ref="N17:S17"/>
    <mergeCell ref="U17:V17"/>
    <mergeCell ref="W17:X17"/>
    <mergeCell ref="D15:R15"/>
    <mergeCell ref="T15:V15"/>
    <mergeCell ref="W15:X15"/>
    <mergeCell ref="D16:L16"/>
    <mergeCell ref="N16:O16"/>
    <mergeCell ref="P16:Q16"/>
    <mergeCell ref="R16:X16"/>
    <mergeCell ref="T14:V14"/>
    <mergeCell ref="W14:X14"/>
    <mergeCell ref="D13:R13"/>
    <mergeCell ref="T13:V13"/>
    <mergeCell ref="W13:X13"/>
    <mergeCell ref="E7:I7"/>
    <mergeCell ref="J7:X7"/>
    <mergeCell ref="B8:M8"/>
    <mergeCell ref="D9:X9"/>
    <mergeCell ref="B10:B19"/>
    <mergeCell ref="C10:C19"/>
    <mergeCell ref="D10:E10"/>
    <mergeCell ref="F10:O10"/>
    <mergeCell ref="P10:X10"/>
    <mergeCell ref="D11:Q11"/>
    <mergeCell ref="S11:V11"/>
    <mergeCell ref="D12:L12"/>
    <mergeCell ref="M12:R12"/>
    <mergeCell ref="T12:V12"/>
    <mergeCell ref="W12:X12"/>
    <mergeCell ref="D14:R14"/>
    <mergeCell ref="B2:D2"/>
    <mergeCell ref="J2:X2"/>
    <mergeCell ref="B3:X3"/>
    <mergeCell ref="B4:X4"/>
    <mergeCell ref="B6:C6"/>
    <mergeCell ref="E6:I6"/>
    <mergeCell ref="J6:X6"/>
  </mergeCells>
  <phoneticPr fontId="1"/>
  <dataValidations count="2">
    <dataValidation imeMode="hiragana" allowBlank="1" showInputMessage="1" showErrorMessage="1" sqref="J6:X6 JF6:JT6 TB6:TP6 ACX6:ADL6 AMT6:ANH6 AWP6:AXD6 BGL6:BGZ6 BQH6:BQV6 CAD6:CAR6 CJZ6:CKN6 CTV6:CUJ6 DDR6:DEF6 DNN6:DOB6 DXJ6:DXX6 EHF6:EHT6 ERB6:ERP6 FAX6:FBL6 FKT6:FLH6 FUP6:FVD6 GEL6:GEZ6 GOH6:GOV6 GYD6:GYR6 HHZ6:HIN6 HRV6:HSJ6 IBR6:ICF6 ILN6:IMB6 IVJ6:IVX6 JFF6:JFT6 JPB6:JPP6 JYX6:JZL6 KIT6:KJH6 KSP6:KTD6 LCL6:LCZ6 LMH6:LMV6 LWD6:LWR6 MFZ6:MGN6 MPV6:MQJ6 MZR6:NAF6 NJN6:NKB6 NTJ6:NTX6 ODF6:ODT6 ONB6:ONP6 OWX6:OXL6 PGT6:PHH6 PQP6:PRD6 QAL6:QAZ6 QKH6:QKV6 QUD6:QUR6 RDZ6:REN6 RNV6:ROJ6 RXR6:RYF6 SHN6:SIB6 SRJ6:SRX6 TBF6:TBT6 TLB6:TLP6 TUX6:TVL6 UET6:UFH6 UOP6:UPD6 UYL6:UYZ6 VIH6:VIV6 VSD6:VSR6 WBZ6:WCN6 WLV6:WMJ6 WVR6:WWF6 J65542:X65542 JF65542:JT65542 TB65542:TP65542 ACX65542:ADL65542 AMT65542:ANH65542 AWP65542:AXD65542 BGL65542:BGZ65542 BQH65542:BQV65542 CAD65542:CAR65542 CJZ65542:CKN65542 CTV65542:CUJ65542 DDR65542:DEF65542 DNN65542:DOB65542 DXJ65542:DXX65542 EHF65542:EHT65542 ERB65542:ERP65542 FAX65542:FBL65542 FKT65542:FLH65542 FUP65542:FVD65542 GEL65542:GEZ65542 GOH65542:GOV65542 GYD65542:GYR65542 HHZ65542:HIN65542 HRV65542:HSJ65542 IBR65542:ICF65542 ILN65542:IMB65542 IVJ65542:IVX65542 JFF65542:JFT65542 JPB65542:JPP65542 JYX65542:JZL65542 KIT65542:KJH65542 KSP65542:KTD65542 LCL65542:LCZ65542 LMH65542:LMV65542 LWD65542:LWR65542 MFZ65542:MGN65542 MPV65542:MQJ65542 MZR65542:NAF65542 NJN65542:NKB65542 NTJ65542:NTX65542 ODF65542:ODT65542 ONB65542:ONP65542 OWX65542:OXL65542 PGT65542:PHH65542 PQP65542:PRD65542 QAL65542:QAZ65542 QKH65542:QKV65542 QUD65542:QUR65542 RDZ65542:REN65542 RNV65542:ROJ65542 RXR65542:RYF65542 SHN65542:SIB65542 SRJ65542:SRX65542 TBF65542:TBT65542 TLB65542:TLP65542 TUX65542:TVL65542 UET65542:UFH65542 UOP65542:UPD65542 UYL65542:UYZ65542 VIH65542:VIV65542 VSD65542:VSR65542 WBZ65542:WCN65542 WLV65542:WMJ65542 WVR65542:WWF65542 J131078:X131078 JF131078:JT131078 TB131078:TP131078 ACX131078:ADL131078 AMT131078:ANH131078 AWP131078:AXD131078 BGL131078:BGZ131078 BQH131078:BQV131078 CAD131078:CAR131078 CJZ131078:CKN131078 CTV131078:CUJ131078 DDR131078:DEF131078 DNN131078:DOB131078 DXJ131078:DXX131078 EHF131078:EHT131078 ERB131078:ERP131078 FAX131078:FBL131078 FKT131078:FLH131078 FUP131078:FVD131078 GEL131078:GEZ131078 GOH131078:GOV131078 GYD131078:GYR131078 HHZ131078:HIN131078 HRV131078:HSJ131078 IBR131078:ICF131078 ILN131078:IMB131078 IVJ131078:IVX131078 JFF131078:JFT131078 JPB131078:JPP131078 JYX131078:JZL131078 KIT131078:KJH131078 KSP131078:KTD131078 LCL131078:LCZ131078 LMH131078:LMV131078 LWD131078:LWR131078 MFZ131078:MGN131078 MPV131078:MQJ131078 MZR131078:NAF131078 NJN131078:NKB131078 NTJ131078:NTX131078 ODF131078:ODT131078 ONB131078:ONP131078 OWX131078:OXL131078 PGT131078:PHH131078 PQP131078:PRD131078 QAL131078:QAZ131078 QKH131078:QKV131078 QUD131078:QUR131078 RDZ131078:REN131078 RNV131078:ROJ131078 RXR131078:RYF131078 SHN131078:SIB131078 SRJ131078:SRX131078 TBF131078:TBT131078 TLB131078:TLP131078 TUX131078:TVL131078 UET131078:UFH131078 UOP131078:UPD131078 UYL131078:UYZ131078 VIH131078:VIV131078 VSD131078:VSR131078 WBZ131078:WCN131078 WLV131078:WMJ131078 WVR131078:WWF131078 J196614:X196614 JF196614:JT196614 TB196614:TP196614 ACX196614:ADL196614 AMT196614:ANH196614 AWP196614:AXD196614 BGL196614:BGZ196614 BQH196614:BQV196614 CAD196614:CAR196614 CJZ196614:CKN196614 CTV196614:CUJ196614 DDR196614:DEF196614 DNN196614:DOB196614 DXJ196614:DXX196614 EHF196614:EHT196614 ERB196614:ERP196614 FAX196614:FBL196614 FKT196614:FLH196614 FUP196614:FVD196614 GEL196614:GEZ196614 GOH196614:GOV196614 GYD196614:GYR196614 HHZ196614:HIN196614 HRV196614:HSJ196614 IBR196614:ICF196614 ILN196614:IMB196614 IVJ196614:IVX196614 JFF196614:JFT196614 JPB196614:JPP196614 JYX196614:JZL196614 KIT196614:KJH196614 KSP196614:KTD196614 LCL196614:LCZ196614 LMH196614:LMV196614 LWD196614:LWR196614 MFZ196614:MGN196614 MPV196614:MQJ196614 MZR196614:NAF196614 NJN196614:NKB196614 NTJ196614:NTX196614 ODF196614:ODT196614 ONB196614:ONP196614 OWX196614:OXL196614 PGT196614:PHH196614 PQP196614:PRD196614 QAL196614:QAZ196614 QKH196614:QKV196614 QUD196614:QUR196614 RDZ196614:REN196614 RNV196614:ROJ196614 RXR196614:RYF196614 SHN196614:SIB196614 SRJ196614:SRX196614 TBF196614:TBT196614 TLB196614:TLP196614 TUX196614:TVL196614 UET196614:UFH196614 UOP196614:UPD196614 UYL196614:UYZ196614 VIH196614:VIV196614 VSD196614:VSR196614 WBZ196614:WCN196614 WLV196614:WMJ196614 WVR196614:WWF196614 J262150:X262150 JF262150:JT262150 TB262150:TP262150 ACX262150:ADL262150 AMT262150:ANH262150 AWP262150:AXD262150 BGL262150:BGZ262150 BQH262150:BQV262150 CAD262150:CAR262150 CJZ262150:CKN262150 CTV262150:CUJ262150 DDR262150:DEF262150 DNN262150:DOB262150 DXJ262150:DXX262150 EHF262150:EHT262150 ERB262150:ERP262150 FAX262150:FBL262150 FKT262150:FLH262150 FUP262150:FVD262150 GEL262150:GEZ262150 GOH262150:GOV262150 GYD262150:GYR262150 HHZ262150:HIN262150 HRV262150:HSJ262150 IBR262150:ICF262150 ILN262150:IMB262150 IVJ262150:IVX262150 JFF262150:JFT262150 JPB262150:JPP262150 JYX262150:JZL262150 KIT262150:KJH262150 KSP262150:KTD262150 LCL262150:LCZ262150 LMH262150:LMV262150 LWD262150:LWR262150 MFZ262150:MGN262150 MPV262150:MQJ262150 MZR262150:NAF262150 NJN262150:NKB262150 NTJ262150:NTX262150 ODF262150:ODT262150 ONB262150:ONP262150 OWX262150:OXL262150 PGT262150:PHH262150 PQP262150:PRD262150 QAL262150:QAZ262150 QKH262150:QKV262150 QUD262150:QUR262150 RDZ262150:REN262150 RNV262150:ROJ262150 RXR262150:RYF262150 SHN262150:SIB262150 SRJ262150:SRX262150 TBF262150:TBT262150 TLB262150:TLP262150 TUX262150:TVL262150 UET262150:UFH262150 UOP262150:UPD262150 UYL262150:UYZ262150 VIH262150:VIV262150 VSD262150:VSR262150 WBZ262150:WCN262150 WLV262150:WMJ262150 WVR262150:WWF262150 J327686:X327686 JF327686:JT327686 TB327686:TP327686 ACX327686:ADL327686 AMT327686:ANH327686 AWP327686:AXD327686 BGL327686:BGZ327686 BQH327686:BQV327686 CAD327686:CAR327686 CJZ327686:CKN327686 CTV327686:CUJ327686 DDR327686:DEF327686 DNN327686:DOB327686 DXJ327686:DXX327686 EHF327686:EHT327686 ERB327686:ERP327686 FAX327686:FBL327686 FKT327686:FLH327686 FUP327686:FVD327686 GEL327686:GEZ327686 GOH327686:GOV327686 GYD327686:GYR327686 HHZ327686:HIN327686 HRV327686:HSJ327686 IBR327686:ICF327686 ILN327686:IMB327686 IVJ327686:IVX327686 JFF327686:JFT327686 JPB327686:JPP327686 JYX327686:JZL327686 KIT327686:KJH327686 KSP327686:KTD327686 LCL327686:LCZ327686 LMH327686:LMV327686 LWD327686:LWR327686 MFZ327686:MGN327686 MPV327686:MQJ327686 MZR327686:NAF327686 NJN327686:NKB327686 NTJ327686:NTX327686 ODF327686:ODT327686 ONB327686:ONP327686 OWX327686:OXL327686 PGT327686:PHH327686 PQP327686:PRD327686 QAL327686:QAZ327686 QKH327686:QKV327686 QUD327686:QUR327686 RDZ327686:REN327686 RNV327686:ROJ327686 RXR327686:RYF327686 SHN327686:SIB327686 SRJ327686:SRX327686 TBF327686:TBT327686 TLB327686:TLP327686 TUX327686:TVL327686 UET327686:UFH327686 UOP327686:UPD327686 UYL327686:UYZ327686 VIH327686:VIV327686 VSD327686:VSR327686 WBZ327686:WCN327686 WLV327686:WMJ327686 WVR327686:WWF327686 J393222:X393222 JF393222:JT393222 TB393222:TP393222 ACX393222:ADL393222 AMT393222:ANH393222 AWP393222:AXD393222 BGL393222:BGZ393222 BQH393222:BQV393222 CAD393222:CAR393222 CJZ393222:CKN393222 CTV393222:CUJ393222 DDR393222:DEF393222 DNN393222:DOB393222 DXJ393222:DXX393222 EHF393222:EHT393222 ERB393222:ERP393222 FAX393222:FBL393222 FKT393222:FLH393222 FUP393222:FVD393222 GEL393222:GEZ393222 GOH393222:GOV393222 GYD393222:GYR393222 HHZ393222:HIN393222 HRV393222:HSJ393222 IBR393222:ICF393222 ILN393222:IMB393222 IVJ393222:IVX393222 JFF393222:JFT393222 JPB393222:JPP393222 JYX393222:JZL393222 KIT393222:KJH393222 KSP393222:KTD393222 LCL393222:LCZ393222 LMH393222:LMV393222 LWD393222:LWR393222 MFZ393222:MGN393222 MPV393222:MQJ393222 MZR393222:NAF393222 NJN393222:NKB393222 NTJ393222:NTX393222 ODF393222:ODT393222 ONB393222:ONP393222 OWX393222:OXL393222 PGT393222:PHH393222 PQP393222:PRD393222 QAL393222:QAZ393222 QKH393222:QKV393222 QUD393222:QUR393222 RDZ393222:REN393222 RNV393222:ROJ393222 RXR393222:RYF393222 SHN393222:SIB393222 SRJ393222:SRX393222 TBF393222:TBT393222 TLB393222:TLP393222 TUX393222:TVL393222 UET393222:UFH393222 UOP393222:UPD393222 UYL393222:UYZ393222 VIH393222:VIV393222 VSD393222:VSR393222 WBZ393222:WCN393222 WLV393222:WMJ393222 WVR393222:WWF393222 J458758:X458758 JF458758:JT458758 TB458758:TP458758 ACX458758:ADL458758 AMT458758:ANH458758 AWP458758:AXD458758 BGL458758:BGZ458758 BQH458758:BQV458758 CAD458758:CAR458758 CJZ458758:CKN458758 CTV458758:CUJ458758 DDR458758:DEF458758 DNN458758:DOB458758 DXJ458758:DXX458758 EHF458758:EHT458758 ERB458758:ERP458758 FAX458758:FBL458758 FKT458758:FLH458758 FUP458758:FVD458758 GEL458758:GEZ458758 GOH458758:GOV458758 GYD458758:GYR458758 HHZ458758:HIN458758 HRV458758:HSJ458758 IBR458758:ICF458758 ILN458758:IMB458758 IVJ458758:IVX458758 JFF458758:JFT458758 JPB458758:JPP458758 JYX458758:JZL458758 KIT458758:KJH458758 KSP458758:KTD458758 LCL458758:LCZ458758 LMH458758:LMV458758 LWD458758:LWR458758 MFZ458758:MGN458758 MPV458758:MQJ458758 MZR458758:NAF458758 NJN458758:NKB458758 NTJ458758:NTX458758 ODF458758:ODT458758 ONB458758:ONP458758 OWX458758:OXL458758 PGT458758:PHH458758 PQP458758:PRD458758 QAL458758:QAZ458758 QKH458758:QKV458758 QUD458758:QUR458758 RDZ458758:REN458758 RNV458758:ROJ458758 RXR458758:RYF458758 SHN458758:SIB458758 SRJ458758:SRX458758 TBF458758:TBT458758 TLB458758:TLP458758 TUX458758:TVL458758 UET458758:UFH458758 UOP458758:UPD458758 UYL458758:UYZ458758 VIH458758:VIV458758 VSD458758:VSR458758 WBZ458758:WCN458758 WLV458758:WMJ458758 WVR458758:WWF458758 J524294:X524294 JF524294:JT524294 TB524294:TP524294 ACX524294:ADL524294 AMT524294:ANH524294 AWP524294:AXD524294 BGL524294:BGZ524294 BQH524294:BQV524294 CAD524294:CAR524294 CJZ524294:CKN524294 CTV524294:CUJ524294 DDR524294:DEF524294 DNN524294:DOB524294 DXJ524294:DXX524294 EHF524294:EHT524294 ERB524294:ERP524294 FAX524294:FBL524294 FKT524294:FLH524294 FUP524294:FVD524294 GEL524294:GEZ524294 GOH524294:GOV524294 GYD524294:GYR524294 HHZ524294:HIN524294 HRV524294:HSJ524294 IBR524294:ICF524294 ILN524294:IMB524294 IVJ524294:IVX524294 JFF524294:JFT524294 JPB524294:JPP524294 JYX524294:JZL524294 KIT524294:KJH524294 KSP524294:KTD524294 LCL524294:LCZ524294 LMH524294:LMV524294 LWD524294:LWR524294 MFZ524294:MGN524294 MPV524294:MQJ524294 MZR524294:NAF524294 NJN524294:NKB524294 NTJ524294:NTX524294 ODF524294:ODT524294 ONB524294:ONP524294 OWX524294:OXL524294 PGT524294:PHH524294 PQP524294:PRD524294 QAL524294:QAZ524294 QKH524294:QKV524294 QUD524294:QUR524294 RDZ524294:REN524294 RNV524294:ROJ524294 RXR524294:RYF524294 SHN524294:SIB524294 SRJ524294:SRX524294 TBF524294:TBT524294 TLB524294:TLP524294 TUX524294:TVL524294 UET524294:UFH524294 UOP524294:UPD524294 UYL524294:UYZ524294 VIH524294:VIV524294 VSD524294:VSR524294 WBZ524294:WCN524294 WLV524294:WMJ524294 WVR524294:WWF524294 J589830:X589830 JF589830:JT589830 TB589830:TP589830 ACX589830:ADL589830 AMT589830:ANH589830 AWP589830:AXD589830 BGL589830:BGZ589830 BQH589830:BQV589830 CAD589830:CAR589830 CJZ589830:CKN589830 CTV589830:CUJ589830 DDR589830:DEF589830 DNN589830:DOB589830 DXJ589830:DXX589830 EHF589830:EHT589830 ERB589830:ERP589830 FAX589830:FBL589830 FKT589830:FLH589830 FUP589830:FVD589830 GEL589830:GEZ589830 GOH589830:GOV589830 GYD589830:GYR589830 HHZ589830:HIN589830 HRV589830:HSJ589830 IBR589830:ICF589830 ILN589830:IMB589830 IVJ589830:IVX589830 JFF589830:JFT589830 JPB589830:JPP589830 JYX589830:JZL589830 KIT589830:KJH589830 KSP589830:KTD589830 LCL589830:LCZ589830 LMH589830:LMV589830 LWD589830:LWR589830 MFZ589830:MGN589830 MPV589830:MQJ589830 MZR589830:NAF589830 NJN589830:NKB589830 NTJ589830:NTX589830 ODF589830:ODT589830 ONB589830:ONP589830 OWX589830:OXL589830 PGT589830:PHH589830 PQP589830:PRD589830 QAL589830:QAZ589830 QKH589830:QKV589830 QUD589830:QUR589830 RDZ589830:REN589830 RNV589830:ROJ589830 RXR589830:RYF589830 SHN589830:SIB589830 SRJ589830:SRX589830 TBF589830:TBT589830 TLB589830:TLP589830 TUX589830:TVL589830 UET589830:UFH589830 UOP589830:UPD589830 UYL589830:UYZ589830 VIH589830:VIV589830 VSD589830:VSR589830 WBZ589830:WCN589830 WLV589830:WMJ589830 WVR589830:WWF589830 J655366:X655366 JF655366:JT655366 TB655366:TP655366 ACX655366:ADL655366 AMT655366:ANH655366 AWP655366:AXD655366 BGL655366:BGZ655366 BQH655366:BQV655366 CAD655366:CAR655366 CJZ655366:CKN655366 CTV655366:CUJ655366 DDR655366:DEF655366 DNN655366:DOB655366 DXJ655366:DXX655366 EHF655366:EHT655366 ERB655366:ERP655366 FAX655366:FBL655366 FKT655366:FLH655366 FUP655366:FVD655366 GEL655366:GEZ655366 GOH655366:GOV655366 GYD655366:GYR655366 HHZ655366:HIN655366 HRV655366:HSJ655366 IBR655366:ICF655366 ILN655366:IMB655366 IVJ655366:IVX655366 JFF655366:JFT655366 JPB655366:JPP655366 JYX655366:JZL655366 KIT655366:KJH655366 KSP655366:KTD655366 LCL655366:LCZ655366 LMH655366:LMV655366 LWD655366:LWR655366 MFZ655366:MGN655366 MPV655366:MQJ655366 MZR655366:NAF655366 NJN655366:NKB655366 NTJ655366:NTX655366 ODF655366:ODT655366 ONB655366:ONP655366 OWX655366:OXL655366 PGT655366:PHH655366 PQP655366:PRD655366 QAL655366:QAZ655366 QKH655366:QKV655366 QUD655366:QUR655366 RDZ655366:REN655366 RNV655366:ROJ655366 RXR655366:RYF655366 SHN655366:SIB655366 SRJ655366:SRX655366 TBF655366:TBT655366 TLB655366:TLP655366 TUX655366:TVL655366 UET655366:UFH655366 UOP655366:UPD655366 UYL655366:UYZ655366 VIH655366:VIV655366 VSD655366:VSR655366 WBZ655366:WCN655366 WLV655366:WMJ655366 WVR655366:WWF655366 J720902:X720902 JF720902:JT720902 TB720902:TP720902 ACX720902:ADL720902 AMT720902:ANH720902 AWP720902:AXD720902 BGL720902:BGZ720902 BQH720902:BQV720902 CAD720902:CAR720902 CJZ720902:CKN720902 CTV720902:CUJ720902 DDR720902:DEF720902 DNN720902:DOB720902 DXJ720902:DXX720902 EHF720902:EHT720902 ERB720902:ERP720902 FAX720902:FBL720902 FKT720902:FLH720902 FUP720902:FVD720902 GEL720902:GEZ720902 GOH720902:GOV720902 GYD720902:GYR720902 HHZ720902:HIN720902 HRV720902:HSJ720902 IBR720902:ICF720902 ILN720902:IMB720902 IVJ720902:IVX720902 JFF720902:JFT720902 JPB720902:JPP720902 JYX720902:JZL720902 KIT720902:KJH720902 KSP720902:KTD720902 LCL720902:LCZ720902 LMH720902:LMV720902 LWD720902:LWR720902 MFZ720902:MGN720902 MPV720902:MQJ720902 MZR720902:NAF720902 NJN720902:NKB720902 NTJ720902:NTX720902 ODF720902:ODT720902 ONB720902:ONP720902 OWX720902:OXL720902 PGT720902:PHH720902 PQP720902:PRD720902 QAL720902:QAZ720902 QKH720902:QKV720902 QUD720902:QUR720902 RDZ720902:REN720902 RNV720902:ROJ720902 RXR720902:RYF720902 SHN720902:SIB720902 SRJ720902:SRX720902 TBF720902:TBT720902 TLB720902:TLP720902 TUX720902:TVL720902 UET720902:UFH720902 UOP720902:UPD720902 UYL720902:UYZ720902 VIH720902:VIV720902 VSD720902:VSR720902 WBZ720902:WCN720902 WLV720902:WMJ720902 WVR720902:WWF720902 J786438:X786438 JF786438:JT786438 TB786438:TP786438 ACX786438:ADL786438 AMT786438:ANH786438 AWP786438:AXD786438 BGL786438:BGZ786438 BQH786438:BQV786438 CAD786438:CAR786438 CJZ786438:CKN786438 CTV786438:CUJ786438 DDR786438:DEF786438 DNN786438:DOB786438 DXJ786438:DXX786438 EHF786438:EHT786438 ERB786438:ERP786438 FAX786438:FBL786438 FKT786438:FLH786438 FUP786438:FVD786438 GEL786438:GEZ786438 GOH786438:GOV786438 GYD786438:GYR786438 HHZ786438:HIN786438 HRV786438:HSJ786438 IBR786438:ICF786438 ILN786438:IMB786438 IVJ786438:IVX786438 JFF786438:JFT786438 JPB786438:JPP786438 JYX786438:JZL786438 KIT786438:KJH786438 KSP786438:KTD786438 LCL786438:LCZ786438 LMH786438:LMV786438 LWD786438:LWR786438 MFZ786438:MGN786438 MPV786438:MQJ786438 MZR786438:NAF786438 NJN786438:NKB786438 NTJ786438:NTX786438 ODF786438:ODT786438 ONB786438:ONP786438 OWX786438:OXL786438 PGT786438:PHH786438 PQP786438:PRD786438 QAL786438:QAZ786438 QKH786438:QKV786438 QUD786438:QUR786438 RDZ786438:REN786438 RNV786438:ROJ786438 RXR786438:RYF786438 SHN786438:SIB786438 SRJ786438:SRX786438 TBF786438:TBT786438 TLB786438:TLP786438 TUX786438:TVL786438 UET786438:UFH786438 UOP786438:UPD786438 UYL786438:UYZ786438 VIH786438:VIV786438 VSD786438:VSR786438 WBZ786438:WCN786438 WLV786438:WMJ786438 WVR786438:WWF786438 J851974:X851974 JF851974:JT851974 TB851974:TP851974 ACX851974:ADL851974 AMT851974:ANH851974 AWP851974:AXD851974 BGL851974:BGZ851974 BQH851974:BQV851974 CAD851974:CAR851974 CJZ851974:CKN851974 CTV851974:CUJ851974 DDR851974:DEF851974 DNN851974:DOB851974 DXJ851974:DXX851974 EHF851974:EHT851974 ERB851974:ERP851974 FAX851974:FBL851974 FKT851974:FLH851974 FUP851974:FVD851974 GEL851974:GEZ851974 GOH851974:GOV851974 GYD851974:GYR851974 HHZ851974:HIN851974 HRV851974:HSJ851974 IBR851974:ICF851974 ILN851974:IMB851974 IVJ851974:IVX851974 JFF851974:JFT851974 JPB851974:JPP851974 JYX851974:JZL851974 KIT851974:KJH851974 KSP851974:KTD851974 LCL851974:LCZ851974 LMH851974:LMV851974 LWD851974:LWR851974 MFZ851974:MGN851974 MPV851974:MQJ851974 MZR851974:NAF851974 NJN851974:NKB851974 NTJ851974:NTX851974 ODF851974:ODT851974 ONB851974:ONP851974 OWX851974:OXL851974 PGT851974:PHH851974 PQP851974:PRD851974 QAL851974:QAZ851974 QKH851974:QKV851974 QUD851974:QUR851974 RDZ851974:REN851974 RNV851974:ROJ851974 RXR851974:RYF851974 SHN851974:SIB851974 SRJ851974:SRX851974 TBF851974:TBT851974 TLB851974:TLP851974 TUX851974:TVL851974 UET851974:UFH851974 UOP851974:UPD851974 UYL851974:UYZ851974 VIH851974:VIV851974 VSD851974:VSR851974 WBZ851974:WCN851974 WLV851974:WMJ851974 WVR851974:WWF851974 J917510:X917510 JF917510:JT917510 TB917510:TP917510 ACX917510:ADL917510 AMT917510:ANH917510 AWP917510:AXD917510 BGL917510:BGZ917510 BQH917510:BQV917510 CAD917510:CAR917510 CJZ917510:CKN917510 CTV917510:CUJ917510 DDR917510:DEF917510 DNN917510:DOB917510 DXJ917510:DXX917510 EHF917510:EHT917510 ERB917510:ERP917510 FAX917510:FBL917510 FKT917510:FLH917510 FUP917510:FVD917510 GEL917510:GEZ917510 GOH917510:GOV917510 GYD917510:GYR917510 HHZ917510:HIN917510 HRV917510:HSJ917510 IBR917510:ICF917510 ILN917510:IMB917510 IVJ917510:IVX917510 JFF917510:JFT917510 JPB917510:JPP917510 JYX917510:JZL917510 KIT917510:KJH917510 KSP917510:KTD917510 LCL917510:LCZ917510 LMH917510:LMV917510 LWD917510:LWR917510 MFZ917510:MGN917510 MPV917510:MQJ917510 MZR917510:NAF917510 NJN917510:NKB917510 NTJ917510:NTX917510 ODF917510:ODT917510 ONB917510:ONP917510 OWX917510:OXL917510 PGT917510:PHH917510 PQP917510:PRD917510 QAL917510:QAZ917510 QKH917510:QKV917510 QUD917510:QUR917510 RDZ917510:REN917510 RNV917510:ROJ917510 RXR917510:RYF917510 SHN917510:SIB917510 SRJ917510:SRX917510 TBF917510:TBT917510 TLB917510:TLP917510 TUX917510:TVL917510 UET917510:UFH917510 UOP917510:UPD917510 UYL917510:UYZ917510 VIH917510:VIV917510 VSD917510:VSR917510 WBZ917510:WCN917510 WLV917510:WMJ917510 WVR917510:WWF917510 J983046:X983046 JF983046:JT983046 TB983046:TP983046 ACX983046:ADL983046 AMT983046:ANH983046 AWP983046:AXD983046 BGL983046:BGZ983046 BQH983046:BQV983046 CAD983046:CAR983046 CJZ983046:CKN983046 CTV983046:CUJ983046 DDR983046:DEF983046 DNN983046:DOB983046 DXJ983046:DXX983046 EHF983046:EHT983046 ERB983046:ERP983046 FAX983046:FBL983046 FKT983046:FLH983046 FUP983046:FVD983046 GEL983046:GEZ983046 GOH983046:GOV983046 GYD983046:GYR983046 HHZ983046:HIN983046 HRV983046:HSJ983046 IBR983046:ICF983046 ILN983046:IMB983046 IVJ983046:IVX983046 JFF983046:JFT983046 JPB983046:JPP983046 JYX983046:JZL983046 KIT983046:KJH983046 KSP983046:KTD983046 LCL983046:LCZ983046 LMH983046:LMV983046 LWD983046:LWR983046 MFZ983046:MGN983046 MPV983046:MQJ983046 MZR983046:NAF983046 NJN983046:NKB983046 NTJ983046:NTX983046 ODF983046:ODT983046 ONB983046:ONP983046 OWX983046:OXL983046 PGT983046:PHH983046 PQP983046:PRD983046 QAL983046:QAZ983046 QKH983046:QKV983046 QUD983046:QUR983046 RDZ983046:REN983046 RNV983046:ROJ983046 RXR983046:RYF983046 SHN983046:SIB983046 SRJ983046:SRX983046 TBF983046:TBT983046 TLB983046:TLP983046 TUX983046:TVL983046 UET983046:UFH983046 UOP983046:UPD983046 UYL983046:UYZ983046 VIH983046:VIV983046 VSD983046:VSR983046 WBZ983046:WCN983046 WLV983046:WMJ983046 WVR983046:WWF983046" xr:uid="{00000000-0002-0000-2A00-000000000000}"/>
    <dataValidation imeMode="off" allowBlank="1" showInputMessage="1" showErrorMessage="1" sqref="AP6:AP7 KL6:KL7 UH6:UH7 AED6:AED7 ANZ6:ANZ7 AXV6:AXV7 BHR6:BHR7 BRN6:BRN7 CBJ6:CBJ7 CLF6:CLF7 CVB6:CVB7 DEX6:DEX7 DOT6:DOT7 DYP6:DYP7 EIL6:EIL7 ESH6:ESH7 FCD6:FCD7 FLZ6:FLZ7 FVV6:FVV7 GFR6:GFR7 GPN6:GPN7 GZJ6:GZJ7 HJF6:HJF7 HTB6:HTB7 ICX6:ICX7 IMT6:IMT7 IWP6:IWP7 JGL6:JGL7 JQH6:JQH7 KAD6:KAD7 KJZ6:KJZ7 KTV6:KTV7 LDR6:LDR7 LNN6:LNN7 LXJ6:LXJ7 MHF6:MHF7 MRB6:MRB7 NAX6:NAX7 NKT6:NKT7 NUP6:NUP7 OEL6:OEL7 OOH6:OOH7 OYD6:OYD7 PHZ6:PHZ7 PRV6:PRV7 QBR6:QBR7 QLN6:QLN7 QVJ6:QVJ7 RFF6:RFF7 RPB6:RPB7 RYX6:RYX7 SIT6:SIT7 SSP6:SSP7 TCL6:TCL7 TMH6:TMH7 TWD6:TWD7 UFZ6:UFZ7 UPV6:UPV7 UZR6:UZR7 VJN6:VJN7 VTJ6:VTJ7 WDF6:WDF7 WNB6:WNB7 WWX6:WWX7 AP65542:AP65543 KL65542:KL65543 UH65542:UH65543 AED65542:AED65543 ANZ65542:ANZ65543 AXV65542:AXV65543 BHR65542:BHR65543 BRN65542:BRN65543 CBJ65542:CBJ65543 CLF65542:CLF65543 CVB65542:CVB65543 DEX65542:DEX65543 DOT65542:DOT65543 DYP65542:DYP65543 EIL65542:EIL65543 ESH65542:ESH65543 FCD65542:FCD65543 FLZ65542:FLZ65543 FVV65542:FVV65543 GFR65542:GFR65543 GPN65542:GPN65543 GZJ65542:GZJ65543 HJF65542:HJF65543 HTB65542:HTB65543 ICX65542:ICX65543 IMT65542:IMT65543 IWP65542:IWP65543 JGL65542:JGL65543 JQH65542:JQH65543 KAD65542:KAD65543 KJZ65542:KJZ65543 KTV65542:KTV65543 LDR65542:LDR65543 LNN65542:LNN65543 LXJ65542:LXJ65543 MHF65542:MHF65543 MRB65542:MRB65543 NAX65542:NAX65543 NKT65542:NKT65543 NUP65542:NUP65543 OEL65542:OEL65543 OOH65542:OOH65543 OYD65542:OYD65543 PHZ65542:PHZ65543 PRV65542:PRV65543 QBR65542:QBR65543 QLN65542:QLN65543 QVJ65542:QVJ65543 RFF65542:RFF65543 RPB65542:RPB65543 RYX65542:RYX65543 SIT65542:SIT65543 SSP65542:SSP65543 TCL65542:TCL65543 TMH65542:TMH65543 TWD65542:TWD65543 UFZ65542:UFZ65543 UPV65542:UPV65543 UZR65542:UZR65543 VJN65542:VJN65543 VTJ65542:VTJ65543 WDF65542:WDF65543 WNB65542:WNB65543 WWX65542:WWX65543 AP131078:AP131079 KL131078:KL131079 UH131078:UH131079 AED131078:AED131079 ANZ131078:ANZ131079 AXV131078:AXV131079 BHR131078:BHR131079 BRN131078:BRN131079 CBJ131078:CBJ131079 CLF131078:CLF131079 CVB131078:CVB131079 DEX131078:DEX131079 DOT131078:DOT131079 DYP131078:DYP131079 EIL131078:EIL131079 ESH131078:ESH131079 FCD131078:FCD131079 FLZ131078:FLZ131079 FVV131078:FVV131079 GFR131078:GFR131079 GPN131078:GPN131079 GZJ131078:GZJ131079 HJF131078:HJF131079 HTB131078:HTB131079 ICX131078:ICX131079 IMT131078:IMT131079 IWP131078:IWP131079 JGL131078:JGL131079 JQH131078:JQH131079 KAD131078:KAD131079 KJZ131078:KJZ131079 KTV131078:KTV131079 LDR131078:LDR131079 LNN131078:LNN131079 LXJ131078:LXJ131079 MHF131078:MHF131079 MRB131078:MRB131079 NAX131078:NAX131079 NKT131078:NKT131079 NUP131078:NUP131079 OEL131078:OEL131079 OOH131078:OOH131079 OYD131078:OYD131079 PHZ131078:PHZ131079 PRV131078:PRV131079 QBR131078:QBR131079 QLN131078:QLN131079 QVJ131078:QVJ131079 RFF131078:RFF131079 RPB131078:RPB131079 RYX131078:RYX131079 SIT131078:SIT131079 SSP131078:SSP131079 TCL131078:TCL131079 TMH131078:TMH131079 TWD131078:TWD131079 UFZ131078:UFZ131079 UPV131078:UPV131079 UZR131078:UZR131079 VJN131078:VJN131079 VTJ131078:VTJ131079 WDF131078:WDF131079 WNB131078:WNB131079 WWX131078:WWX131079 AP196614:AP196615 KL196614:KL196615 UH196614:UH196615 AED196614:AED196615 ANZ196614:ANZ196615 AXV196614:AXV196615 BHR196614:BHR196615 BRN196614:BRN196615 CBJ196614:CBJ196615 CLF196614:CLF196615 CVB196614:CVB196615 DEX196614:DEX196615 DOT196614:DOT196615 DYP196614:DYP196615 EIL196614:EIL196615 ESH196614:ESH196615 FCD196614:FCD196615 FLZ196614:FLZ196615 FVV196614:FVV196615 GFR196614:GFR196615 GPN196614:GPN196615 GZJ196614:GZJ196615 HJF196614:HJF196615 HTB196614:HTB196615 ICX196614:ICX196615 IMT196614:IMT196615 IWP196614:IWP196615 JGL196614:JGL196615 JQH196614:JQH196615 KAD196614:KAD196615 KJZ196614:KJZ196615 KTV196614:KTV196615 LDR196614:LDR196615 LNN196614:LNN196615 LXJ196614:LXJ196615 MHF196614:MHF196615 MRB196614:MRB196615 NAX196614:NAX196615 NKT196614:NKT196615 NUP196614:NUP196615 OEL196614:OEL196615 OOH196614:OOH196615 OYD196614:OYD196615 PHZ196614:PHZ196615 PRV196614:PRV196615 QBR196614:QBR196615 QLN196614:QLN196615 QVJ196614:QVJ196615 RFF196614:RFF196615 RPB196614:RPB196615 RYX196614:RYX196615 SIT196614:SIT196615 SSP196614:SSP196615 TCL196614:TCL196615 TMH196614:TMH196615 TWD196614:TWD196615 UFZ196614:UFZ196615 UPV196614:UPV196615 UZR196614:UZR196615 VJN196614:VJN196615 VTJ196614:VTJ196615 WDF196614:WDF196615 WNB196614:WNB196615 WWX196614:WWX196615 AP262150:AP262151 KL262150:KL262151 UH262150:UH262151 AED262150:AED262151 ANZ262150:ANZ262151 AXV262150:AXV262151 BHR262150:BHR262151 BRN262150:BRN262151 CBJ262150:CBJ262151 CLF262150:CLF262151 CVB262150:CVB262151 DEX262150:DEX262151 DOT262150:DOT262151 DYP262150:DYP262151 EIL262150:EIL262151 ESH262150:ESH262151 FCD262150:FCD262151 FLZ262150:FLZ262151 FVV262150:FVV262151 GFR262150:GFR262151 GPN262150:GPN262151 GZJ262150:GZJ262151 HJF262150:HJF262151 HTB262150:HTB262151 ICX262150:ICX262151 IMT262150:IMT262151 IWP262150:IWP262151 JGL262150:JGL262151 JQH262150:JQH262151 KAD262150:KAD262151 KJZ262150:KJZ262151 KTV262150:KTV262151 LDR262150:LDR262151 LNN262150:LNN262151 LXJ262150:LXJ262151 MHF262150:MHF262151 MRB262150:MRB262151 NAX262150:NAX262151 NKT262150:NKT262151 NUP262150:NUP262151 OEL262150:OEL262151 OOH262150:OOH262151 OYD262150:OYD262151 PHZ262150:PHZ262151 PRV262150:PRV262151 QBR262150:QBR262151 QLN262150:QLN262151 QVJ262150:QVJ262151 RFF262150:RFF262151 RPB262150:RPB262151 RYX262150:RYX262151 SIT262150:SIT262151 SSP262150:SSP262151 TCL262150:TCL262151 TMH262150:TMH262151 TWD262150:TWD262151 UFZ262150:UFZ262151 UPV262150:UPV262151 UZR262150:UZR262151 VJN262150:VJN262151 VTJ262150:VTJ262151 WDF262150:WDF262151 WNB262150:WNB262151 WWX262150:WWX262151 AP327686:AP327687 KL327686:KL327687 UH327686:UH327687 AED327686:AED327687 ANZ327686:ANZ327687 AXV327686:AXV327687 BHR327686:BHR327687 BRN327686:BRN327687 CBJ327686:CBJ327687 CLF327686:CLF327687 CVB327686:CVB327687 DEX327686:DEX327687 DOT327686:DOT327687 DYP327686:DYP327687 EIL327686:EIL327687 ESH327686:ESH327687 FCD327686:FCD327687 FLZ327686:FLZ327687 FVV327686:FVV327687 GFR327686:GFR327687 GPN327686:GPN327687 GZJ327686:GZJ327687 HJF327686:HJF327687 HTB327686:HTB327687 ICX327686:ICX327687 IMT327686:IMT327687 IWP327686:IWP327687 JGL327686:JGL327687 JQH327686:JQH327687 KAD327686:KAD327687 KJZ327686:KJZ327687 KTV327686:KTV327687 LDR327686:LDR327687 LNN327686:LNN327687 LXJ327686:LXJ327687 MHF327686:MHF327687 MRB327686:MRB327687 NAX327686:NAX327687 NKT327686:NKT327687 NUP327686:NUP327687 OEL327686:OEL327687 OOH327686:OOH327687 OYD327686:OYD327687 PHZ327686:PHZ327687 PRV327686:PRV327687 QBR327686:QBR327687 QLN327686:QLN327687 QVJ327686:QVJ327687 RFF327686:RFF327687 RPB327686:RPB327687 RYX327686:RYX327687 SIT327686:SIT327687 SSP327686:SSP327687 TCL327686:TCL327687 TMH327686:TMH327687 TWD327686:TWD327687 UFZ327686:UFZ327687 UPV327686:UPV327687 UZR327686:UZR327687 VJN327686:VJN327687 VTJ327686:VTJ327687 WDF327686:WDF327687 WNB327686:WNB327687 WWX327686:WWX327687 AP393222:AP393223 KL393222:KL393223 UH393222:UH393223 AED393222:AED393223 ANZ393222:ANZ393223 AXV393222:AXV393223 BHR393222:BHR393223 BRN393222:BRN393223 CBJ393222:CBJ393223 CLF393222:CLF393223 CVB393222:CVB393223 DEX393222:DEX393223 DOT393222:DOT393223 DYP393222:DYP393223 EIL393222:EIL393223 ESH393222:ESH393223 FCD393222:FCD393223 FLZ393222:FLZ393223 FVV393222:FVV393223 GFR393222:GFR393223 GPN393222:GPN393223 GZJ393222:GZJ393223 HJF393222:HJF393223 HTB393222:HTB393223 ICX393222:ICX393223 IMT393222:IMT393223 IWP393222:IWP393223 JGL393222:JGL393223 JQH393222:JQH393223 KAD393222:KAD393223 KJZ393222:KJZ393223 KTV393222:KTV393223 LDR393222:LDR393223 LNN393222:LNN393223 LXJ393222:LXJ393223 MHF393222:MHF393223 MRB393222:MRB393223 NAX393222:NAX393223 NKT393222:NKT393223 NUP393222:NUP393223 OEL393222:OEL393223 OOH393222:OOH393223 OYD393222:OYD393223 PHZ393222:PHZ393223 PRV393222:PRV393223 QBR393222:QBR393223 QLN393222:QLN393223 QVJ393222:QVJ393223 RFF393222:RFF393223 RPB393222:RPB393223 RYX393222:RYX393223 SIT393222:SIT393223 SSP393222:SSP393223 TCL393222:TCL393223 TMH393222:TMH393223 TWD393222:TWD393223 UFZ393222:UFZ393223 UPV393222:UPV393223 UZR393222:UZR393223 VJN393222:VJN393223 VTJ393222:VTJ393223 WDF393222:WDF393223 WNB393222:WNB393223 WWX393222:WWX393223 AP458758:AP458759 KL458758:KL458759 UH458758:UH458759 AED458758:AED458759 ANZ458758:ANZ458759 AXV458758:AXV458759 BHR458758:BHR458759 BRN458758:BRN458759 CBJ458758:CBJ458759 CLF458758:CLF458759 CVB458758:CVB458759 DEX458758:DEX458759 DOT458758:DOT458759 DYP458758:DYP458759 EIL458758:EIL458759 ESH458758:ESH458759 FCD458758:FCD458759 FLZ458758:FLZ458759 FVV458758:FVV458759 GFR458758:GFR458759 GPN458758:GPN458759 GZJ458758:GZJ458759 HJF458758:HJF458759 HTB458758:HTB458759 ICX458758:ICX458759 IMT458758:IMT458759 IWP458758:IWP458759 JGL458758:JGL458759 JQH458758:JQH458759 KAD458758:KAD458759 KJZ458758:KJZ458759 KTV458758:KTV458759 LDR458758:LDR458759 LNN458758:LNN458759 LXJ458758:LXJ458759 MHF458758:MHF458759 MRB458758:MRB458759 NAX458758:NAX458759 NKT458758:NKT458759 NUP458758:NUP458759 OEL458758:OEL458759 OOH458758:OOH458759 OYD458758:OYD458759 PHZ458758:PHZ458759 PRV458758:PRV458759 QBR458758:QBR458759 QLN458758:QLN458759 QVJ458758:QVJ458759 RFF458758:RFF458759 RPB458758:RPB458759 RYX458758:RYX458759 SIT458758:SIT458759 SSP458758:SSP458759 TCL458758:TCL458759 TMH458758:TMH458759 TWD458758:TWD458759 UFZ458758:UFZ458759 UPV458758:UPV458759 UZR458758:UZR458759 VJN458758:VJN458759 VTJ458758:VTJ458759 WDF458758:WDF458759 WNB458758:WNB458759 WWX458758:WWX458759 AP524294:AP524295 KL524294:KL524295 UH524294:UH524295 AED524294:AED524295 ANZ524294:ANZ524295 AXV524294:AXV524295 BHR524294:BHR524295 BRN524294:BRN524295 CBJ524294:CBJ524295 CLF524294:CLF524295 CVB524294:CVB524295 DEX524294:DEX524295 DOT524294:DOT524295 DYP524294:DYP524295 EIL524294:EIL524295 ESH524294:ESH524295 FCD524294:FCD524295 FLZ524294:FLZ524295 FVV524294:FVV524295 GFR524294:GFR524295 GPN524294:GPN524295 GZJ524294:GZJ524295 HJF524294:HJF524295 HTB524294:HTB524295 ICX524294:ICX524295 IMT524294:IMT524295 IWP524294:IWP524295 JGL524294:JGL524295 JQH524294:JQH524295 KAD524294:KAD524295 KJZ524294:KJZ524295 KTV524294:KTV524295 LDR524294:LDR524295 LNN524294:LNN524295 LXJ524294:LXJ524295 MHF524294:MHF524295 MRB524294:MRB524295 NAX524294:NAX524295 NKT524294:NKT524295 NUP524294:NUP524295 OEL524294:OEL524295 OOH524294:OOH524295 OYD524294:OYD524295 PHZ524294:PHZ524295 PRV524294:PRV524295 QBR524294:QBR524295 QLN524294:QLN524295 QVJ524294:QVJ524295 RFF524294:RFF524295 RPB524294:RPB524295 RYX524294:RYX524295 SIT524294:SIT524295 SSP524294:SSP524295 TCL524294:TCL524295 TMH524294:TMH524295 TWD524294:TWD524295 UFZ524294:UFZ524295 UPV524294:UPV524295 UZR524294:UZR524295 VJN524294:VJN524295 VTJ524294:VTJ524295 WDF524294:WDF524295 WNB524294:WNB524295 WWX524294:WWX524295 AP589830:AP589831 KL589830:KL589831 UH589830:UH589831 AED589830:AED589831 ANZ589830:ANZ589831 AXV589830:AXV589831 BHR589830:BHR589831 BRN589830:BRN589831 CBJ589830:CBJ589831 CLF589830:CLF589831 CVB589830:CVB589831 DEX589830:DEX589831 DOT589830:DOT589831 DYP589830:DYP589831 EIL589830:EIL589831 ESH589830:ESH589831 FCD589830:FCD589831 FLZ589830:FLZ589831 FVV589830:FVV589831 GFR589830:GFR589831 GPN589830:GPN589831 GZJ589830:GZJ589831 HJF589830:HJF589831 HTB589830:HTB589831 ICX589830:ICX589831 IMT589830:IMT589831 IWP589830:IWP589831 JGL589830:JGL589831 JQH589830:JQH589831 KAD589830:KAD589831 KJZ589830:KJZ589831 KTV589830:KTV589831 LDR589830:LDR589831 LNN589830:LNN589831 LXJ589830:LXJ589831 MHF589830:MHF589831 MRB589830:MRB589831 NAX589830:NAX589831 NKT589830:NKT589831 NUP589830:NUP589831 OEL589830:OEL589831 OOH589830:OOH589831 OYD589830:OYD589831 PHZ589830:PHZ589831 PRV589830:PRV589831 QBR589830:QBR589831 QLN589830:QLN589831 QVJ589830:QVJ589831 RFF589830:RFF589831 RPB589830:RPB589831 RYX589830:RYX589831 SIT589830:SIT589831 SSP589830:SSP589831 TCL589830:TCL589831 TMH589830:TMH589831 TWD589830:TWD589831 UFZ589830:UFZ589831 UPV589830:UPV589831 UZR589830:UZR589831 VJN589830:VJN589831 VTJ589830:VTJ589831 WDF589830:WDF589831 WNB589830:WNB589831 WWX589830:WWX589831 AP655366:AP655367 KL655366:KL655367 UH655366:UH655367 AED655366:AED655367 ANZ655366:ANZ655367 AXV655366:AXV655367 BHR655366:BHR655367 BRN655366:BRN655367 CBJ655366:CBJ655367 CLF655366:CLF655367 CVB655366:CVB655367 DEX655366:DEX655367 DOT655366:DOT655367 DYP655366:DYP655367 EIL655366:EIL655367 ESH655366:ESH655367 FCD655366:FCD655367 FLZ655366:FLZ655367 FVV655366:FVV655367 GFR655366:GFR655367 GPN655366:GPN655367 GZJ655366:GZJ655367 HJF655366:HJF655367 HTB655366:HTB655367 ICX655366:ICX655367 IMT655366:IMT655367 IWP655366:IWP655367 JGL655366:JGL655367 JQH655366:JQH655367 KAD655366:KAD655367 KJZ655366:KJZ655367 KTV655366:KTV655367 LDR655366:LDR655367 LNN655366:LNN655367 LXJ655366:LXJ655367 MHF655366:MHF655367 MRB655366:MRB655367 NAX655366:NAX655367 NKT655366:NKT655367 NUP655366:NUP655367 OEL655366:OEL655367 OOH655366:OOH655367 OYD655366:OYD655367 PHZ655366:PHZ655367 PRV655366:PRV655367 QBR655366:QBR655367 QLN655366:QLN655367 QVJ655366:QVJ655367 RFF655366:RFF655367 RPB655366:RPB655367 RYX655366:RYX655367 SIT655366:SIT655367 SSP655366:SSP655367 TCL655366:TCL655367 TMH655366:TMH655367 TWD655366:TWD655367 UFZ655366:UFZ655367 UPV655366:UPV655367 UZR655366:UZR655367 VJN655366:VJN655367 VTJ655366:VTJ655367 WDF655366:WDF655367 WNB655366:WNB655367 WWX655366:WWX655367 AP720902:AP720903 KL720902:KL720903 UH720902:UH720903 AED720902:AED720903 ANZ720902:ANZ720903 AXV720902:AXV720903 BHR720902:BHR720903 BRN720902:BRN720903 CBJ720902:CBJ720903 CLF720902:CLF720903 CVB720902:CVB720903 DEX720902:DEX720903 DOT720902:DOT720903 DYP720902:DYP720903 EIL720902:EIL720903 ESH720902:ESH720903 FCD720902:FCD720903 FLZ720902:FLZ720903 FVV720902:FVV720903 GFR720902:GFR720903 GPN720902:GPN720903 GZJ720902:GZJ720903 HJF720902:HJF720903 HTB720902:HTB720903 ICX720902:ICX720903 IMT720902:IMT720903 IWP720902:IWP720903 JGL720902:JGL720903 JQH720902:JQH720903 KAD720902:KAD720903 KJZ720902:KJZ720903 KTV720902:KTV720903 LDR720902:LDR720903 LNN720902:LNN720903 LXJ720902:LXJ720903 MHF720902:MHF720903 MRB720902:MRB720903 NAX720902:NAX720903 NKT720902:NKT720903 NUP720902:NUP720903 OEL720902:OEL720903 OOH720902:OOH720903 OYD720902:OYD720903 PHZ720902:PHZ720903 PRV720902:PRV720903 QBR720902:QBR720903 QLN720902:QLN720903 QVJ720902:QVJ720903 RFF720902:RFF720903 RPB720902:RPB720903 RYX720902:RYX720903 SIT720902:SIT720903 SSP720902:SSP720903 TCL720902:TCL720903 TMH720902:TMH720903 TWD720902:TWD720903 UFZ720902:UFZ720903 UPV720902:UPV720903 UZR720902:UZR720903 VJN720902:VJN720903 VTJ720902:VTJ720903 WDF720902:WDF720903 WNB720902:WNB720903 WWX720902:WWX720903 AP786438:AP786439 KL786438:KL786439 UH786438:UH786439 AED786438:AED786439 ANZ786438:ANZ786439 AXV786438:AXV786439 BHR786438:BHR786439 BRN786438:BRN786439 CBJ786438:CBJ786439 CLF786438:CLF786439 CVB786438:CVB786439 DEX786438:DEX786439 DOT786438:DOT786439 DYP786438:DYP786439 EIL786438:EIL786439 ESH786438:ESH786439 FCD786438:FCD786439 FLZ786438:FLZ786439 FVV786438:FVV786439 GFR786438:GFR786439 GPN786438:GPN786439 GZJ786438:GZJ786439 HJF786438:HJF786439 HTB786438:HTB786439 ICX786438:ICX786439 IMT786438:IMT786439 IWP786438:IWP786439 JGL786438:JGL786439 JQH786438:JQH786439 KAD786438:KAD786439 KJZ786438:KJZ786439 KTV786438:KTV786439 LDR786438:LDR786439 LNN786438:LNN786439 LXJ786438:LXJ786439 MHF786438:MHF786439 MRB786438:MRB786439 NAX786438:NAX786439 NKT786438:NKT786439 NUP786438:NUP786439 OEL786438:OEL786439 OOH786438:OOH786439 OYD786438:OYD786439 PHZ786438:PHZ786439 PRV786438:PRV786439 QBR786438:QBR786439 QLN786438:QLN786439 QVJ786438:QVJ786439 RFF786438:RFF786439 RPB786438:RPB786439 RYX786438:RYX786439 SIT786438:SIT786439 SSP786438:SSP786439 TCL786438:TCL786439 TMH786438:TMH786439 TWD786438:TWD786439 UFZ786438:UFZ786439 UPV786438:UPV786439 UZR786438:UZR786439 VJN786438:VJN786439 VTJ786438:VTJ786439 WDF786438:WDF786439 WNB786438:WNB786439 WWX786438:WWX786439 AP851974:AP851975 KL851974:KL851975 UH851974:UH851975 AED851974:AED851975 ANZ851974:ANZ851975 AXV851974:AXV851975 BHR851974:BHR851975 BRN851974:BRN851975 CBJ851974:CBJ851975 CLF851974:CLF851975 CVB851974:CVB851975 DEX851974:DEX851975 DOT851974:DOT851975 DYP851974:DYP851975 EIL851974:EIL851975 ESH851974:ESH851975 FCD851974:FCD851975 FLZ851974:FLZ851975 FVV851974:FVV851975 GFR851974:GFR851975 GPN851974:GPN851975 GZJ851974:GZJ851975 HJF851974:HJF851975 HTB851974:HTB851975 ICX851974:ICX851975 IMT851974:IMT851975 IWP851974:IWP851975 JGL851974:JGL851975 JQH851974:JQH851975 KAD851974:KAD851975 KJZ851974:KJZ851975 KTV851974:KTV851975 LDR851974:LDR851975 LNN851974:LNN851975 LXJ851974:LXJ851975 MHF851974:MHF851975 MRB851974:MRB851975 NAX851974:NAX851975 NKT851974:NKT851975 NUP851974:NUP851975 OEL851974:OEL851975 OOH851974:OOH851975 OYD851974:OYD851975 PHZ851974:PHZ851975 PRV851974:PRV851975 QBR851974:QBR851975 QLN851974:QLN851975 QVJ851974:QVJ851975 RFF851974:RFF851975 RPB851974:RPB851975 RYX851974:RYX851975 SIT851974:SIT851975 SSP851974:SSP851975 TCL851974:TCL851975 TMH851974:TMH851975 TWD851974:TWD851975 UFZ851974:UFZ851975 UPV851974:UPV851975 UZR851974:UZR851975 VJN851974:VJN851975 VTJ851974:VTJ851975 WDF851974:WDF851975 WNB851974:WNB851975 WWX851974:WWX851975 AP917510:AP917511 KL917510:KL917511 UH917510:UH917511 AED917510:AED917511 ANZ917510:ANZ917511 AXV917510:AXV917511 BHR917510:BHR917511 BRN917510:BRN917511 CBJ917510:CBJ917511 CLF917510:CLF917511 CVB917510:CVB917511 DEX917510:DEX917511 DOT917510:DOT917511 DYP917510:DYP917511 EIL917510:EIL917511 ESH917510:ESH917511 FCD917510:FCD917511 FLZ917510:FLZ917511 FVV917510:FVV917511 GFR917510:GFR917511 GPN917510:GPN917511 GZJ917510:GZJ917511 HJF917510:HJF917511 HTB917510:HTB917511 ICX917510:ICX917511 IMT917510:IMT917511 IWP917510:IWP917511 JGL917510:JGL917511 JQH917510:JQH917511 KAD917510:KAD917511 KJZ917510:KJZ917511 KTV917510:KTV917511 LDR917510:LDR917511 LNN917510:LNN917511 LXJ917510:LXJ917511 MHF917510:MHF917511 MRB917510:MRB917511 NAX917510:NAX917511 NKT917510:NKT917511 NUP917510:NUP917511 OEL917510:OEL917511 OOH917510:OOH917511 OYD917510:OYD917511 PHZ917510:PHZ917511 PRV917510:PRV917511 QBR917510:QBR917511 QLN917510:QLN917511 QVJ917510:QVJ917511 RFF917510:RFF917511 RPB917510:RPB917511 RYX917510:RYX917511 SIT917510:SIT917511 SSP917510:SSP917511 TCL917510:TCL917511 TMH917510:TMH917511 TWD917510:TWD917511 UFZ917510:UFZ917511 UPV917510:UPV917511 UZR917510:UZR917511 VJN917510:VJN917511 VTJ917510:VTJ917511 WDF917510:WDF917511 WNB917510:WNB917511 WWX917510:WWX917511 AP983046:AP983047 KL983046:KL983047 UH983046:UH983047 AED983046:AED983047 ANZ983046:ANZ983047 AXV983046:AXV983047 BHR983046:BHR983047 BRN983046:BRN983047 CBJ983046:CBJ983047 CLF983046:CLF983047 CVB983046:CVB983047 DEX983046:DEX983047 DOT983046:DOT983047 DYP983046:DYP983047 EIL983046:EIL983047 ESH983046:ESH983047 FCD983046:FCD983047 FLZ983046:FLZ983047 FVV983046:FVV983047 GFR983046:GFR983047 GPN983046:GPN983047 GZJ983046:GZJ983047 HJF983046:HJF983047 HTB983046:HTB983047 ICX983046:ICX983047 IMT983046:IMT983047 IWP983046:IWP983047 JGL983046:JGL983047 JQH983046:JQH983047 KAD983046:KAD983047 KJZ983046:KJZ983047 KTV983046:KTV983047 LDR983046:LDR983047 LNN983046:LNN983047 LXJ983046:LXJ983047 MHF983046:MHF983047 MRB983046:MRB983047 NAX983046:NAX983047 NKT983046:NKT983047 NUP983046:NUP983047 OEL983046:OEL983047 OOH983046:OOH983047 OYD983046:OYD983047 PHZ983046:PHZ983047 PRV983046:PRV983047 QBR983046:QBR983047 QLN983046:QLN983047 QVJ983046:QVJ983047 RFF983046:RFF983047 RPB983046:RPB983047 RYX983046:RYX983047 SIT983046:SIT983047 SSP983046:SSP983047 TCL983046:TCL983047 TMH983046:TMH983047 TWD983046:TWD983047 UFZ983046:UFZ983047 UPV983046:UPV983047 UZR983046:UZR983047 VJN983046:VJN983047 VTJ983046:VTJ983047 WDF983046:WDF983047 WNB983046:WNB983047 WWX983046:WWX983047 N16:O16 JJ16:JK16 TF16:TG16 ADB16:ADC16 AMX16:AMY16 AWT16:AWU16 BGP16:BGQ16 BQL16:BQM16 CAH16:CAI16 CKD16:CKE16 CTZ16:CUA16 DDV16:DDW16 DNR16:DNS16 DXN16:DXO16 EHJ16:EHK16 ERF16:ERG16 FBB16:FBC16 FKX16:FKY16 FUT16:FUU16 GEP16:GEQ16 GOL16:GOM16 GYH16:GYI16 HID16:HIE16 HRZ16:HSA16 IBV16:IBW16 ILR16:ILS16 IVN16:IVO16 JFJ16:JFK16 JPF16:JPG16 JZB16:JZC16 KIX16:KIY16 KST16:KSU16 LCP16:LCQ16 LML16:LMM16 LWH16:LWI16 MGD16:MGE16 MPZ16:MQA16 MZV16:MZW16 NJR16:NJS16 NTN16:NTO16 ODJ16:ODK16 ONF16:ONG16 OXB16:OXC16 PGX16:PGY16 PQT16:PQU16 QAP16:QAQ16 QKL16:QKM16 QUH16:QUI16 RED16:REE16 RNZ16:ROA16 RXV16:RXW16 SHR16:SHS16 SRN16:SRO16 TBJ16:TBK16 TLF16:TLG16 TVB16:TVC16 UEX16:UEY16 UOT16:UOU16 UYP16:UYQ16 VIL16:VIM16 VSH16:VSI16 WCD16:WCE16 WLZ16:WMA16 WVV16:WVW16 N65552:O65552 JJ65552:JK65552 TF65552:TG65552 ADB65552:ADC65552 AMX65552:AMY65552 AWT65552:AWU65552 BGP65552:BGQ65552 BQL65552:BQM65552 CAH65552:CAI65552 CKD65552:CKE65552 CTZ65552:CUA65552 DDV65552:DDW65552 DNR65552:DNS65552 DXN65552:DXO65552 EHJ65552:EHK65552 ERF65552:ERG65552 FBB65552:FBC65552 FKX65552:FKY65552 FUT65552:FUU65552 GEP65552:GEQ65552 GOL65552:GOM65552 GYH65552:GYI65552 HID65552:HIE65552 HRZ65552:HSA65552 IBV65552:IBW65552 ILR65552:ILS65552 IVN65552:IVO65552 JFJ65552:JFK65552 JPF65552:JPG65552 JZB65552:JZC65552 KIX65552:KIY65552 KST65552:KSU65552 LCP65552:LCQ65552 LML65552:LMM65552 LWH65552:LWI65552 MGD65552:MGE65552 MPZ65552:MQA65552 MZV65552:MZW65552 NJR65552:NJS65552 NTN65552:NTO65552 ODJ65552:ODK65552 ONF65552:ONG65552 OXB65552:OXC65552 PGX65552:PGY65552 PQT65552:PQU65552 QAP65552:QAQ65552 QKL65552:QKM65552 QUH65552:QUI65552 RED65552:REE65552 RNZ65552:ROA65552 RXV65552:RXW65552 SHR65552:SHS65552 SRN65552:SRO65552 TBJ65552:TBK65552 TLF65552:TLG65552 TVB65552:TVC65552 UEX65552:UEY65552 UOT65552:UOU65552 UYP65552:UYQ65552 VIL65552:VIM65552 VSH65552:VSI65552 WCD65552:WCE65552 WLZ65552:WMA65552 WVV65552:WVW65552 N131088:O131088 JJ131088:JK131088 TF131088:TG131088 ADB131088:ADC131088 AMX131088:AMY131088 AWT131088:AWU131088 BGP131088:BGQ131088 BQL131088:BQM131088 CAH131088:CAI131088 CKD131088:CKE131088 CTZ131088:CUA131088 DDV131088:DDW131088 DNR131088:DNS131088 DXN131088:DXO131088 EHJ131088:EHK131088 ERF131088:ERG131088 FBB131088:FBC131088 FKX131088:FKY131088 FUT131088:FUU131088 GEP131088:GEQ131088 GOL131088:GOM131088 GYH131088:GYI131088 HID131088:HIE131088 HRZ131088:HSA131088 IBV131088:IBW131088 ILR131088:ILS131088 IVN131088:IVO131088 JFJ131088:JFK131088 JPF131088:JPG131088 JZB131088:JZC131088 KIX131088:KIY131088 KST131088:KSU131088 LCP131088:LCQ131088 LML131088:LMM131088 LWH131088:LWI131088 MGD131088:MGE131088 MPZ131088:MQA131088 MZV131088:MZW131088 NJR131088:NJS131088 NTN131088:NTO131088 ODJ131088:ODK131088 ONF131088:ONG131088 OXB131088:OXC131088 PGX131088:PGY131088 PQT131088:PQU131088 QAP131088:QAQ131088 QKL131088:QKM131088 QUH131088:QUI131088 RED131088:REE131088 RNZ131088:ROA131088 RXV131088:RXW131088 SHR131088:SHS131088 SRN131088:SRO131088 TBJ131088:TBK131088 TLF131088:TLG131088 TVB131088:TVC131088 UEX131088:UEY131088 UOT131088:UOU131088 UYP131088:UYQ131088 VIL131088:VIM131088 VSH131088:VSI131088 WCD131088:WCE131088 WLZ131088:WMA131088 WVV131088:WVW131088 N196624:O196624 JJ196624:JK196624 TF196624:TG196624 ADB196624:ADC196624 AMX196624:AMY196624 AWT196624:AWU196624 BGP196624:BGQ196624 BQL196624:BQM196624 CAH196624:CAI196624 CKD196624:CKE196624 CTZ196624:CUA196624 DDV196624:DDW196624 DNR196624:DNS196624 DXN196624:DXO196624 EHJ196624:EHK196624 ERF196624:ERG196624 FBB196624:FBC196624 FKX196624:FKY196624 FUT196624:FUU196624 GEP196624:GEQ196624 GOL196624:GOM196624 GYH196624:GYI196624 HID196624:HIE196624 HRZ196624:HSA196624 IBV196624:IBW196624 ILR196624:ILS196624 IVN196624:IVO196624 JFJ196624:JFK196624 JPF196624:JPG196624 JZB196624:JZC196624 KIX196624:KIY196624 KST196624:KSU196624 LCP196624:LCQ196624 LML196624:LMM196624 LWH196624:LWI196624 MGD196624:MGE196624 MPZ196624:MQA196624 MZV196624:MZW196624 NJR196624:NJS196624 NTN196624:NTO196624 ODJ196624:ODK196624 ONF196624:ONG196624 OXB196624:OXC196624 PGX196624:PGY196624 PQT196624:PQU196624 QAP196624:QAQ196624 QKL196624:QKM196624 QUH196624:QUI196624 RED196624:REE196624 RNZ196624:ROA196624 RXV196624:RXW196624 SHR196624:SHS196624 SRN196624:SRO196624 TBJ196624:TBK196624 TLF196624:TLG196624 TVB196624:TVC196624 UEX196624:UEY196624 UOT196624:UOU196624 UYP196624:UYQ196624 VIL196624:VIM196624 VSH196624:VSI196624 WCD196624:WCE196624 WLZ196624:WMA196624 WVV196624:WVW196624 N262160:O262160 JJ262160:JK262160 TF262160:TG262160 ADB262160:ADC262160 AMX262160:AMY262160 AWT262160:AWU262160 BGP262160:BGQ262160 BQL262160:BQM262160 CAH262160:CAI262160 CKD262160:CKE262160 CTZ262160:CUA262160 DDV262160:DDW262160 DNR262160:DNS262160 DXN262160:DXO262160 EHJ262160:EHK262160 ERF262160:ERG262160 FBB262160:FBC262160 FKX262160:FKY262160 FUT262160:FUU262160 GEP262160:GEQ262160 GOL262160:GOM262160 GYH262160:GYI262160 HID262160:HIE262160 HRZ262160:HSA262160 IBV262160:IBW262160 ILR262160:ILS262160 IVN262160:IVO262160 JFJ262160:JFK262160 JPF262160:JPG262160 JZB262160:JZC262160 KIX262160:KIY262160 KST262160:KSU262160 LCP262160:LCQ262160 LML262160:LMM262160 LWH262160:LWI262160 MGD262160:MGE262160 MPZ262160:MQA262160 MZV262160:MZW262160 NJR262160:NJS262160 NTN262160:NTO262160 ODJ262160:ODK262160 ONF262160:ONG262160 OXB262160:OXC262160 PGX262160:PGY262160 PQT262160:PQU262160 QAP262160:QAQ262160 QKL262160:QKM262160 QUH262160:QUI262160 RED262160:REE262160 RNZ262160:ROA262160 RXV262160:RXW262160 SHR262160:SHS262160 SRN262160:SRO262160 TBJ262160:TBK262160 TLF262160:TLG262160 TVB262160:TVC262160 UEX262160:UEY262160 UOT262160:UOU262160 UYP262160:UYQ262160 VIL262160:VIM262160 VSH262160:VSI262160 WCD262160:WCE262160 WLZ262160:WMA262160 WVV262160:WVW262160 N327696:O327696 JJ327696:JK327696 TF327696:TG327696 ADB327696:ADC327696 AMX327696:AMY327696 AWT327696:AWU327696 BGP327696:BGQ327696 BQL327696:BQM327696 CAH327696:CAI327696 CKD327696:CKE327696 CTZ327696:CUA327696 DDV327696:DDW327696 DNR327696:DNS327696 DXN327696:DXO327696 EHJ327696:EHK327696 ERF327696:ERG327696 FBB327696:FBC327696 FKX327696:FKY327696 FUT327696:FUU327696 GEP327696:GEQ327696 GOL327696:GOM327696 GYH327696:GYI327696 HID327696:HIE327696 HRZ327696:HSA327696 IBV327696:IBW327696 ILR327696:ILS327696 IVN327696:IVO327696 JFJ327696:JFK327696 JPF327696:JPG327696 JZB327696:JZC327696 KIX327696:KIY327696 KST327696:KSU327696 LCP327696:LCQ327696 LML327696:LMM327696 LWH327696:LWI327696 MGD327696:MGE327696 MPZ327696:MQA327696 MZV327696:MZW327696 NJR327696:NJS327696 NTN327696:NTO327696 ODJ327696:ODK327696 ONF327696:ONG327696 OXB327696:OXC327696 PGX327696:PGY327696 PQT327696:PQU327696 QAP327696:QAQ327696 QKL327696:QKM327696 QUH327696:QUI327696 RED327696:REE327696 RNZ327696:ROA327696 RXV327696:RXW327696 SHR327696:SHS327696 SRN327696:SRO327696 TBJ327696:TBK327696 TLF327696:TLG327696 TVB327696:TVC327696 UEX327696:UEY327696 UOT327696:UOU327696 UYP327696:UYQ327696 VIL327696:VIM327696 VSH327696:VSI327696 WCD327696:WCE327696 WLZ327696:WMA327696 WVV327696:WVW327696 N393232:O393232 JJ393232:JK393232 TF393232:TG393232 ADB393232:ADC393232 AMX393232:AMY393232 AWT393232:AWU393232 BGP393232:BGQ393232 BQL393232:BQM393232 CAH393232:CAI393232 CKD393232:CKE393232 CTZ393232:CUA393232 DDV393232:DDW393232 DNR393232:DNS393232 DXN393232:DXO393232 EHJ393232:EHK393232 ERF393232:ERG393232 FBB393232:FBC393232 FKX393232:FKY393232 FUT393232:FUU393232 GEP393232:GEQ393232 GOL393232:GOM393232 GYH393232:GYI393232 HID393232:HIE393232 HRZ393232:HSA393232 IBV393232:IBW393232 ILR393232:ILS393232 IVN393232:IVO393232 JFJ393232:JFK393232 JPF393232:JPG393232 JZB393232:JZC393232 KIX393232:KIY393232 KST393232:KSU393232 LCP393232:LCQ393232 LML393232:LMM393232 LWH393232:LWI393232 MGD393232:MGE393232 MPZ393232:MQA393232 MZV393232:MZW393232 NJR393232:NJS393232 NTN393232:NTO393232 ODJ393232:ODK393232 ONF393232:ONG393232 OXB393232:OXC393232 PGX393232:PGY393232 PQT393232:PQU393232 QAP393232:QAQ393232 QKL393232:QKM393232 QUH393232:QUI393232 RED393232:REE393232 RNZ393232:ROA393232 RXV393232:RXW393232 SHR393232:SHS393232 SRN393232:SRO393232 TBJ393232:TBK393232 TLF393232:TLG393232 TVB393232:TVC393232 UEX393232:UEY393232 UOT393232:UOU393232 UYP393232:UYQ393232 VIL393232:VIM393232 VSH393232:VSI393232 WCD393232:WCE393232 WLZ393232:WMA393232 WVV393232:WVW393232 N458768:O458768 JJ458768:JK458768 TF458768:TG458768 ADB458768:ADC458768 AMX458768:AMY458768 AWT458768:AWU458768 BGP458768:BGQ458768 BQL458768:BQM458768 CAH458768:CAI458768 CKD458768:CKE458768 CTZ458768:CUA458768 DDV458768:DDW458768 DNR458768:DNS458768 DXN458768:DXO458768 EHJ458768:EHK458768 ERF458768:ERG458768 FBB458768:FBC458768 FKX458768:FKY458768 FUT458768:FUU458768 GEP458768:GEQ458768 GOL458768:GOM458768 GYH458768:GYI458768 HID458768:HIE458768 HRZ458768:HSA458768 IBV458768:IBW458768 ILR458768:ILS458768 IVN458768:IVO458768 JFJ458768:JFK458768 JPF458768:JPG458768 JZB458768:JZC458768 KIX458768:KIY458768 KST458768:KSU458768 LCP458768:LCQ458768 LML458768:LMM458768 LWH458768:LWI458768 MGD458768:MGE458768 MPZ458768:MQA458768 MZV458768:MZW458768 NJR458768:NJS458768 NTN458768:NTO458768 ODJ458768:ODK458768 ONF458768:ONG458768 OXB458768:OXC458768 PGX458768:PGY458768 PQT458768:PQU458768 QAP458768:QAQ458768 QKL458768:QKM458768 QUH458768:QUI458768 RED458768:REE458768 RNZ458768:ROA458768 RXV458768:RXW458768 SHR458768:SHS458768 SRN458768:SRO458768 TBJ458768:TBK458768 TLF458768:TLG458768 TVB458768:TVC458768 UEX458768:UEY458768 UOT458768:UOU458768 UYP458768:UYQ458768 VIL458768:VIM458768 VSH458768:VSI458768 WCD458768:WCE458768 WLZ458768:WMA458768 WVV458768:WVW458768 N524304:O524304 JJ524304:JK524304 TF524304:TG524304 ADB524304:ADC524304 AMX524304:AMY524304 AWT524304:AWU524304 BGP524304:BGQ524304 BQL524304:BQM524304 CAH524304:CAI524304 CKD524304:CKE524304 CTZ524304:CUA524304 DDV524304:DDW524304 DNR524304:DNS524304 DXN524304:DXO524304 EHJ524304:EHK524304 ERF524304:ERG524304 FBB524304:FBC524304 FKX524304:FKY524304 FUT524304:FUU524304 GEP524304:GEQ524304 GOL524304:GOM524304 GYH524304:GYI524304 HID524304:HIE524304 HRZ524304:HSA524304 IBV524304:IBW524304 ILR524304:ILS524304 IVN524304:IVO524304 JFJ524304:JFK524304 JPF524304:JPG524304 JZB524304:JZC524304 KIX524304:KIY524304 KST524304:KSU524304 LCP524304:LCQ524304 LML524304:LMM524304 LWH524304:LWI524304 MGD524304:MGE524304 MPZ524304:MQA524304 MZV524304:MZW524304 NJR524304:NJS524304 NTN524304:NTO524304 ODJ524304:ODK524304 ONF524304:ONG524304 OXB524304:OXC524304 PGX524304:PGY524304 PQT524304:PQU524304 QAP524304:QAQ524304 QKL524304:QKM524304 QUH524304:QUI524304 RED524304:REE524304 RNZ524304:ROA524304 RXV524304:RXW524304 SHR524304:SHS524304 SRN524304:SRO524304 TBJ524304:TBK524304 TLF524304:TLG524304 TVB524304:TVC524304 UEX524304:UEY524304 UOT524304:UOU524304 UYP524304:UYQ524304 VIL524304:VIM524304 VSH524304:VSI524304 WCD524304:WCE524304 WLZ524304:WMA524304 WVV524304:WVW524304 N589840:O589840 JJ589840:JK589840 TF589840:TG589840 ADB589840:ADC589840 AMX589840:AMY589840 AWT589840:AWU589840 BGP589840:BGQ589840 BQL589840:BQM589840 CAH589840:CAI589840 CKD589840:CKE589840 CTZ589840:CUA589840 DDV589840:DDW589840 DNR589840:DNS589840 DXN589840:DXO589840 EHJ589840:EHK589840 ERF589840:ERG589840 FBB589840:FBC589840 FKX589840:FKY589840 FUT589840:FUU589840 GEP589840:GEQ589840 GOL589840:GOM589840 GYH589840:GYI589840 HID589840:HIE589840 HRZ589840:HSA589840 IBV589840:IBW589840 ILR589840:ILS589840 IVN589840:IVO589840 JFJ589840:JFK589840 JPF589840:JPG589840 JZB589840:JZC589840 KIX589840:KIY589840 KST589840:KSU589840 LCP589840:LCQ589840 LML589840:LMM589840 LWH589840:LWI589840 MGD589840:MGE589840 MPZ589840:MQA589840 MZV589840:MZW589840 NJR589840:NJS589840 NTN589840:NTO589840 ODJ589840:ODK589840 ONF589840:ONG589840 OXB589840:OXC589840 PGX589840:PGY589840 PQT589840:PQU589840 QAP589840:QAQ589840 QKL589840:QKM589840 QUH589840:QUI589840 RED589840:REE589840 RNZ589840:ROA589840 RXV589840:RXW589840 SHR589840:SHS589840 SRN589840:SRO589840 TBJ589840:TBK589840 TLF589840:TLG589840 TVB589840:TVC589840 UEX589840:UEY589840 UOT589840:UOU589840 UYP589840:UYQ589840 VIL589840:VIM589840 VSH589840:VSI589840 WCD589840:WCE589840 WLZ589840:WMA589840 WVV589840:WVW589840 N655376:O655376 JJ655376:JK655376 TF655376:TG655376 ADB655376:ADC655376 AMX655376:AMY655376 AWT655376:AWU655376 BGP655376:BGQ655376 BQL655376:BQM655376 CAH655376:CAI655376 CKD655376:CKE655376 CTZ655376:CUA655376 DDV655376:DDW655376 DNR655376:DNS655376 DXN655376:DXO655376 EHJ655376:EHK655376 ERF655376:ERG655376 FBB655376:FBC655376 FKX655376:FKY655376 FUT655376:FUU655376 GEP655376:GEQ655376 GOL655376:GOM655376 GYH655376:GYI655376 HID655376:HIE655376 HRZ655376:HSA655376 IBV655376:IBW655376 ILR655376:ILS655376 IVN655376:IVO655376 JFJ655376:JFK655376 JPF655376:JPG655376 JZB655376:JZC655376 KIX655376:KIY655376 KST655376:KSU655376 LCP655376:LCQ655376 LML655376:LMM655376 LWH655376:LWI655376 MGD655376:MGE655376 MPZ655376:MQA655376 MZV655376:MZW655376 NJR655376:NJS655376 NTN655376:NTO655376 ODJ655376:ODK655376 ONF655376:ONG655376 OXB655376:OXC655376 PGX655376:PGY655376 PQT655376:PQU655376 QAP655376:QAQ655376 QKL655376:QKM655376 QUH655376:QUI655376 RED655376:REE655376 RNZ655376:ROA655376 RXV655376:RXW655376 SHR655376:SHS655376 SRN655376:SRO655376 TBJ655376:TBK655376 TLF655376:TLG655376 TVB655376:TVC655376 UEX655376:UEY655376 UOT655376:UOU655376 UYP655376:UYQ655376 VIL655376:VIM655376 VSH655376:VSI655376 WCD655376:WCE655376 WLZ655376:WMA655376 WVV655376:WVW655376 N720912:O720912 JJ720912:JK720912 TF720912:TG720912 ADB720912:ADC720912 AMX720912:AMY720912 AWT720912:AWU720912 BGP720912:BGQ720912 BQL720912:BQM720912 CAH720912:CAI720912 CKD720912:CKE720912 CTZ720912:CUA720912 DDV720912:DDW720912 DNR720912:DNS720912 DXN720912:DXO720912 EHJ720912:EHK720912 ERF720912:ERG720912 FBB720912:FBC720912 FKX720912:FKY720912 FUT720912:FUU720912 GEP720912:GEQ720912 GOL720912:GOM720912 GYH720912:GYI720912 HID720912:HIE720912 HRZ720912:HSA720912 IBV720912:IBW720912 ILR720912:ILS720912 IVN720912:IVO720912 JFJ720912:JFK720912 JPF720912:JPG720912 JZB720912:JZC720912 KIX720912:KIY720912 KST720912:KSU720912 LCP720912:LCQ720912 LML720912:LMM720912 LWH720912:LWI720912 MGD720912:MGE720912 MPZ720912:MQA720912 MZV720912:MZW720912 NJR720912:NJS720912 NTN720912:NTO720912 ODJ720912:ODK720912 ONF720912:ONG720912 OXB720912:OXC720912 PGX720912:PGY720912 PQT720912:PQU720912 QAP720912:QAQ720912 QKL720912:QKM720912 QUH720912:QUI720912 RED720912:REE720912 RNZ720912:ROA720912 RXV720912:RXW720912 SHR720912:SHS720912 SRN720912:SRO720912 TBJ720912:TBK720912 TLF720912:TLG720912 TVB720912:TVC720912 UEX720912:UEY720912 UOT720912:UOU720912 UYP720912:UYQ720912 VIL720912:VIM720912 VSH720912:VSI720912 WCD720912:WCE720912 WLZ720912:WMA720912 WVV720912:WVW720912 N786448:O786448 JJ786448:JK786448 TF786448:TG786448 ADB786448:ADC786448 AMX786448:AMY786448 AWT786448:AWU786448 BGP786448:BGQ786448 BQL786448:BQM786448 CAH786448:CAI786448 CKD786448:CKE786448 CTZ786448:CUA786448 DDV786448:DDW786448 DNR786448:DNS786448 DXN786448:DXO786448 EHJ786448:EHK786448 ERF786448:ERG786448 FBB786448:FBC786448 FKX786448:FKY786448 FUT786448:FUU786448 GEP786448:GEQ786448 GOL786448:GOM786448 GYH786448:GYI786448 HID786448:HIE786448 HRZ786448:HSA786448 IBV786448:IBW786448 ILR786448:ILS786448 IVN786448:IVO786448 JFJ786448:JFK786448 JPF786448:JPG786448 JZB786448:JZC786448 KIX786448:KIY786448 KST786448:KSU786448 LCP786448:LCQ786448 LML786448:LMM786448 LWH786448:LWI786448 MGD786448:MGE786448 MPZ786448:MQA786448 MZV786448:MZW786448 NJR786448:NJS786448 NTN786448:NTO786448 ODJ786448:ODK786448 ONF786448:ONG786448 OXB786448:OXC786448 PGX786448:PGY786448 PQT786448:PQU786448 QAP786448:QAQ786448 QKL786448:QKM786448 QUH786448:QUI786448 RED786448:REE786448 RNZ786448:ROA786448 RXV786448:RXW786448 SHR786448:SHS786448 SRN786448:SRO786448 TBJ786448:TBK786448 TLF786448:TLG786448 TVB786448:TVC786448 UEX786448:UEY786448 UOT786448:UOU786448 UYP786448:UYQ786448 VIL786448:VIM786448 VSH786448:VSI786448 WCD786448:WCE786448 WLZ786448:WMA786448 WVV786448:WVW786448 N851984:O851984 JJ851984:JK851984 TF851984:TG851984 ADB851984:ADC851984 AMX851984:AMY851984 AWT851984:AWU851984 BGP851984:BGQ851984 BQL851984:BQM851984 CAH851984:CAI851984 CKD851984:CKE851984 CTZ851984:CUA851984 DDV851984:DDW851984 DNR851984:DNS851984 DXN851984:DXO851984 EHJ851984:EHK851984 ERF851984:ERG851984 FBB851984:FBC851984 FKX851984:FKY851984 FUT851984:FUU851984 GEP851984:GEQ851984 GOL851984:GOM851984 GYH851984:GYI851984 HID851984:HIE851984 HRZ851984:HSA851984 IBV851984:IBW851984 ILR851984:ILS851984 IVN851984:IVO851984 JFJ851984:JFK851984 JPF851984:JPG851984 JZB851984:JZC851984 KIX851984:KIY851984 KST851984:KSU851984 LCP851984:LCQ851984 LML851984:LMM851984 LWH851984:LWI851984 MGD851984:MGE851984 MPZ851984:MQA851984 MZV851984:MZW851984 NJR851984:NJS851984 NTN851984:NTO851984 ODJ851984:ODK851984 ONF851984:ONG851984 OXB851984:OXC851984 PGX851984:PGY851984 PQT851984:PQU851984 QAP851984:QAQ851984 QKL851984:QKM851984 QUH851984:QUI851984 RED851984:REE851984 RNZ851984:ROA851984 RXV851984:RXW851984 SHR851984:SHS851984 SRN851984:SRO851984 TBJ851984:TBK851984 TLF851984:TLG851984 TVB851984:TVC851984 UEX851984:UEY851984 UOT851984:UOU851984 UYP851984:UYQ851984 VIL851984:VIM851984 VSH851984:VSI851984 WCD851984:WCE851984 WLZ851984:WMA851984 WVV851984:WVW851984 N917520:O917520 JJ917520:JK917520 TF917520:TG917520 ADB917520:ADC917520 AMX917520:AMY917520 AWT917520:AWU917520 BGP917520:BGQ917520 BQL917520:BQM917520 CAH917520:CAI917520 CKD917520:CKE917520 CTZ917520:CUA917520 DDV917520:DDW917520 DNR917520:DNS917520 DXN917520:DXO917520 EHJ917520:EHK917520 ERF917520:ERG917520 FBB917520:FBC917520 FKX917520:FKY917520 FUT917520:FUU917520 GEP917520:GEQ917520 GOL917520:GOM917520 GYH917520:GYI917520 HID917520:HIE917520 HRZ917520:HSA917520 IBV917520:IBW917520 ILR917520:ILS917520 IVN917520:IVO917520 JFJ917520:JFK917520 JPF917520:JPG917520 JZB917520:JZC917520 KIX917520:KIY917520 KST917520:KSU917520 LCP917520:LCQ917520 LML917520:LMM917520 LWH917520:LWI917520 MGD917520:MGE917520 MPZ917520:MQA917520 MZV917520:MZW917520 NJR917520:NJS917520 NTN917520:NTO917520 ODJ917520:ODK917520 ONF917520:ONG917520 OXB917520:OXC917520 PGX917520:PGY917520 PQT917520:PQU917520 QAP917520:QAQ917520 QKL917520:QKM917520 QUH917520:QUI917520 RED917520:REE917520 RNZ917520:ROA917520 RXV917520:RXW917520 SHR917520:SHS917520 SRN917520:SRO917520 TBJ917520:TBK917520 TLF917520:TLG917520 TVB917520:TVC917520 UEX917520:UEY917520 UOT917520:UOU917520 UYP917520:UYQ917520 VIL917520:VIM917520 VSH917520:VSI917520 WCD917520:WCE917520 WLZ917520:WMA917520 WVV917520:WVW917520 N983056:O983056 JJ983056:JK983056 TF983056:TG983056 ADB983056:ADC983056 AMX983056:AMY983056 AWT983056:AWU983056 BGP983056:BGQ983056 BQL983056:BQM983056 CAH983056:CAI983056 CKD983056:CKE983056 CTZ983056:CUA983056 DDV983056:DDW983056 DNR983056:DNS983056 DXN983056:DXO983056 EHJ983056:EHK983056 ERF983056:ERG983056 FBB983056:FBC983056 FKX983056:FKY983056 FUT983056:FUU983056 GEP983056:GEQ983056 GOL983056:GOM983056 GYH983056:GYI983056 HID983056:HIE983056 HRZ983056:HSA983056 IBV983056:IBW983056 ILR983056:ILS983056 IVN983056:IVO983056 JFJ983056:JFK983056 JPF983056:JPG983056 JZB983056:JZC983056 KIX983056:KIY983056 KST983056:KSU983056 LCP983056:LCQ983056 LML983056:LMM983056 LWH983056:LWI983056 MGD983056:MGE983056 MPZ983056:MQA983056 MZV983056:MZW983056 NJR983056:NJS983056 NTN983056:NTO983056 ODJ983056:ODK983056 ONF983056:ONG983056 OXB983056:OXC983056 PGX983056:PGY983056 PQT983056:PQU983056 QAP983056:QAQ983056 QKL983056:QKM983056 QUH983056:QUI983056 RED983056:REE983056 RNZ983056:ROA983056 RXV983056:RXW983056 SHR983056:SHS983056 SRN983056:SRO983056 TBJ983056:TBK983056 TLF983056:TLG983056 TVB983056:TVC983056 UEX983056:UEY983056 UOT983056:UOU983056 UYP983056:UYQ983056 VIL983056:VIM983056 VSH983056:VSI983056 WCD983056:WCE983056 WLZ983056:WMA983056 WVV983056:WVW983056 S12:V15 JO12:JR15 TK12:TN15 ADG12:ADJ15 ANC12:ANF15 AWY12:AXB15 BGU12:BGX15 BQQ12:BQT15 CAM12:CAP15 CKI12:CKL15 CUE12:CUH15 DEA12:DED15 DNW12:DNZ15 DXS12:DXV15 EHO12:EHR15 ERK12:ERN15 FBG12:FBJ15 FLC12:FLF15 FUY12:FVB15 GEU12:GEX15 GOQ12:GOT15 GYM12:GYP15 HII12:HIL15 HSE12:HSH15 ICA12:ICD15 ILW12:ILZ15 IVS12:IVV15 JFO12:JFR15 JPK12:JPN15 JZG12:JZJ15 KJC12:KJF15 KSY12:KTB15 LCU12:LCX15 LMQ12:LMT15 LWM12:LWP15 MGI12:MGL15 MQE12:MQH15 NAA12:NAD15 NJW12:NJZ15 NTS12:NTV15 ODO12:ODR15 ONK12:ONN15 OXG12:OXJ15 PHC12:PHF15 PQY12:PRB15 QAU12:QAX15 QKQ12:QKT15 QUM12:QUP15 REI12:REL15 ROE12:ROH15 RYA12:RYD15 SHW12:SHZ15 SRS12:SRV15 TBO12:TBR15 TLK12:TLN15 TVG12:TVJ15 UFC12:UFF15 UOY12:UPB15 UYU12:UYX15 VIQ12:VIT15 VSM12:VSP15 WCI12:WCL15 WME12:WMH15 WWA12:WWD15 S65548:V65551 JO65548:JR65551 TK65548:TN65551 ADG65548:ADJ65551 ANC65548:ANF65551 AWY65548:AXB65551 BGU65548:BGX65551 BQQ65548:BQT65551 CAM65548:CAP65551 CKI65548:CKL65551 CUE65548:CUH65551 DEA65548:DED65551 DNW65548:DNZ65551 DXS65548:DXV65551 EHO65548:EHR65551 ERK65548:ERN65551 FBG65548:FBJ65551 FLC65548:FLF65551 FUY65548:FVB65551 GEU65548:GEX65551 GOQ65548:GOT65551 GYM65548:GYP65551 HII65548:HIL65551 HSE65548:HSH65551 ICA65548:ICD65551 ILW65548:ILZ65551 IVS65548:IVV65551 JFO65548:JFR65551 JPK65548:JPN65551 JZG65548:JZJ65551 KJC65548:KJF65551 KSY65548:KTB65551 LCU65548:LCX65551 LMQ65548:LMT65551 LWM65548:LWP65551 MGI65548:MGL65551 MQE65548:MQH65551 NAA65548:NAD65551 NJW65548:NJZ65551 NTS65548:NTV65551 ODO65548:ODR65551 ONK65548:ONN65551 OXG65548:OXJ65551 PHC65548:PHF65551 PQY65548:PRB65551 QAU65548:QAX65551 QKQ65548:QKT65551 QUM65548:QUP65551 REI65548:REL65551 ROE65548:ROH65551 RYA65548:RYD65551 SHW65548:SHZ65551 SRS65548:SRV65551 TBO65548:TBR65551 TLK65548:TLN65551 TVG65548:TVJ65551 UFC65548:UFF65551 UOY65548:UPB65551 UYU65548:UYX65551 VIQ65548:VIT65551 VSM65548:VSP65551 WCI65548:WCL65551 WME65548:WMH65551 WWA65548:WWD65551 S131084:V131087 JO131084:JR131087 TK131084:TN131087 ADG131084:ADJ131087 ANC131084:ANF131087 AWY131084:AXB131087 BGU131084:BGX131087 BQQ131084:BQT131087 CAM131084:CAP131087 CKI131084:CKL131087 CUE131084:CUH131087 DEA131084:DED131087 DNW131084:DNZ131087 DXS131084:DXV131087 EHO131084:EHR131087 ERK131084:ERN131087 FBG131084:FBJ131087 FLC131084:FLF131087 FUY131084:FVB131087 GEU131084:GEX131087 GOQ131084:GOT131087 GYM131084:GYP131087 HII131084:HIL131087 HSE131084:HSH131087 ICA131084:ICD131087 ILW131084:ILZ131087 IVS131084:IVV131087 JFO131084:JFR131087 JPK131084:JPN131087 JZG131084:JZJ131087 KJC131084:KJF131087 KSY131084:KTB131087 LCU131084:LCX131087 LMQ131084:LMT131087 LWM131084:LWP131087 MGI131084:MGL131087 MQE131084:MQH131087 NAA131084:NAD131087 NJW131084:NJZ131087 NTS131084:NTV131087 ODO131084:ODR131087 ONK131084:ONN131087 OXG131084:OXJ131087 PHC131084:PHF131087 PQY131084:PRB131087 QAU131084:QAX131087 QKQ131084:QKT131087 QUM131084:QUP131087 REI131084:REL131087 ROE131084:ROH131087 RYA131084:RYD131087 SHW131084:SHZ131087 SRS131084:SRV131087 TBO131084:TBR131087 TLK131084:TLN131087 TVG131084:TVJ131087 UFC131084:UFF131087 UOY131084:UPB131087 UYU131084:UYX131087 VIQ131084:VIT131087 VSM131084:VSP131087 WCI131084:WCL131087 WME131084:WMH131087 WWA131084:WWD131087 S196620:V196623 JO196620:JR196623 TK196620:TN196623 ADG196620:ADJ196623 ANC196620:ANF196623 AWY196620:AXB196623 BGU196620:BGX196623 BQQ196620:BQT196623 CAM196620:CAP196623 CKI196620:CKL196623 CUE196620:CUH196623 DEA196620:DED196623 DNW196620:DNZ196623 DXS196620:DXV196623 EHO196620:EHR196623 ERK196620:ERN196623 FBG196620:FBJ196623 FLC196620:FLF196623 FUY196620:FVB196623 GEU196620:GEX196623 GOQ196620:GOT196623 GYM196620:GYP196623 HII196620:HIL196623 HSE196620:HSH196623 ICA196620:ICD196623 ILW196620:ILZ196623 IVS196620:IVV196623 JFO196620:JFR196623 JPK196620:JPN196623 JZG196620:JZJ196623 KJC196620:KJF196623 KSY196620:KTB196623 LCU196620:LCX196623 LMQ196620:LMT196623 LWM196620:LWP196623 MGI196620:MGL196623 MQE196620:MQH196623 NAA196620:NAD196623 NJW196620:NJZ196623 NTS196620:NTV196623 ODO196620:ODR196623 ONK196620:ONN196623 OXG196620:OXJ196623 PHC196620:PHF196623 PQY196620:PRB196623 QAU196620:QAX196623 QKQ196620:QKT196623 QUM196620:QUP196623 REI196620:REL196623 ROE196620:ROH196623 RYA196620:RYD196623 SHW196620:SHZ196623 SRS196620:SRV196623 TBO196620:TBR196623 TLK196620:TLN196623 TVG196620:TVJ196623 UFC196620:UFF196623 UOY196620:UPB196623 UYU196620:UYX196623 VIQ196620:VIT196623 VSM196620:VSP196623 WCI196620:WCL196623 WME196620:WMH196623 WWA196620:WWD196623 S262156:V262159 JO262156:JR262159 TK262156:TN262159 ADG262156:ADJ262159 ANC262156:ANF262159 AWY262156:AXB262159 BGU262156:BGX262159 BQQ262156:BQT262159 CAM262156:CAP262159 CKI262156:CKL262159 CUE262156:CUH262159 DEA262156:DED262159 DNW262156:DNZ262159 DXS262156:DXV262159 EHO262156:EHR262159 ERK262156:ERN262159 FBG262156:FBJ262159 FLC262156:FLF262159 FUY262156:FVB262159 GEU262156:GEX262159 GOQ262156:GOT262159 GYM262156:GYP262159 HII262156:HIL262159 HSE262156:HSH262159 ICA262156:ICD262159 ILW262156:ILZ262159 IVS262156:IVV262159 JFO262156:JFR262159 JPK262156:JPN262159 JZG262156:JZJ262159 KJC262156:KJF262159 KSY262156:KTB262159 LCU262156:LCX262159 LMQ262156:LMT262159 LWM262156:LWP262159 MGI262156:MGL262159 MQE262156:MQH262159 NAA262156:NAD262159 NJW262156:NJZ262159 NTS262156:NTV262159 ODO262156:ODR262159 ONK262156:ONN262159 OXG262156:OXJ262159 PHC262156:PHF262159 PQY262156:PRB262159 QAU262156:QAX262159 QKQ262156:QKT262159 QUM262156:QUP262159 REI262156:REL262159 ROE262156:ROH262159 RYA262156:RYD262159 SHW262156:SHZ262159 SRS262156:SRV262159 TBO262156:TBR262159 TLK262156:TLN262159 TVG262156:TVJ262159 UFC262156:UFF262159 UOY262156:UPB262159 UYU262156:UYX262159 VIQ262156:VIT262159 VSM262156:VSP262159 WCI262156:WCL262159 WME262156:WMH262159 WWA262156:WWD262159 S327692:V327695 JO327692:JR327695 TK327692:TN327695 ADG327692:ADJ327695 ANC327692:ANF327695 AWY327692:AXB327695 BGU327692:BGX327695 BQQ327692:BQT327695 CAM327692:CAP327695 CKI327692:CKL327695 CUE327692:CUH327695 DEA327692:DED327695 DNW327692:DNZ327695 DXS327692:DXV327695 EHO327692:EHR327695 ERK327692:ERN327695 FBG327692:FBJ327695 FLC327692:FLF327695 FUY327692:FVB327695 GEU327692:GEX327695 GOQ327692:GOT327695 GYM327692:GYP327695 HII327692:HIL327695 HSE327692:HSH327695 ICA327692:ICD327695 ILW327692:ILZ327695 IVS327692:IVV327695 JFO327692:JFR327695 JPK327692:JPN327695 JZG327692:JZJ327695 KJC327692:KJF327695 KSY327692:KTB327695 LCU327692:LCX327695 LMQ327692:LMT327695 LWM327692:LWP327695 MGI327692:MGL327695 MQE327692:MQH327695 NAA327692:NAD327695 NJW327692:NJZ327695 NTS327692:NTV327695 ODO327692:ODR327695 ONK327692:ONN327695 OXG327692:OXJ327695 PHC327692:PHF327695 PQY327692:PRB327695 QAU327692:QAX327695 QKQ327692:QKT327695 QUM327692:QUP327695 REI327692:REL327695 ROE327692:ROH327695 RYA327692:RYD327695 SHW327692:SHZ327695 SRS327692:SRV327695 TBO327692:TBR327695 TLK327692:TLN327695 TVG327692:TVJ327695 UFC327692:UFF327695 UOY327692:UPB327695 UYU327692:UYX327695 VIQ327692:VIT327695 VSM327692:VSP327695 WCI327692:WCL327695 WME327692:WMH327695 WWA327692:WWD327695 S393228:V393231 JO393228:JR393231 TK393228:TN393231 ADG393228:ADJ393231 ANC393228:ANF393231 AWY393228:AXB393231 BGU393228:BGX393231 BQQ393228:BQT393231 CAM393228:CAP393231 CKI393228:CKL393231 CUE393228:CUH393231 DEA393228:DED393231 DNW393228:DNZ393231 DXS393228:DXV393231 EHO393228:EHR393231 ERK393228:ERN393231 FBG393228:FBJ393231 FLC393228:FLF393231 FUY393228:FVB393231 GEU393228:GEX393231 GOQ393228:GOT393231 GYM393228:GYP393231 HII393228:HIL393231 HSE393228:HSH393231 ICA393228:ICD393231 ILW393228:ILZ393231 IVS393228:IVV393231 JFO393228:JFR393231 JPK393228:JPN393231 JZG393228:JZJ393231 KJC393228:KJF393231 KSY393228:KTB393231 LCU393228:LCX393231 LMQ393228:LMT393231 LWM393228:LWP393231 MGI393228:MGL393231 MQE393228:MQH393231 NAA393228:NAD393231 NJW393228:NJZ393231 NTS393228:NTV393231 ODO393228:ODR393231 ONK393228:ONN393231 OXG393228:OXJ393231 PHC393228:PHF393231 PQY393228:PRB393231 QAU393228:QAX393231 QKQ393228:QKT393231 QUM393228:QUP393231 REI393228:REL393231 ROE393228:ROH393231 RYA393228:RYD393231 SHW393228:SHZ393231 SRS393228:SRV393231 TBO393228:TBR393231 TLK393228:TLN393231 TVG393228:TVJ393231 UFC393228:UFF393231 UOY393228:UPB393231 UYU393228:UYX393231 VIQ393228:VIT393231 VSM393228:VSP393231 WCI393228:WCL393231 WME393228:WMH393231 WWA393228:WWD393231 S458764:V458767 JO458764:JR458767 TK458764:TN458767 ADG458764:ADJ458767 ANC458764:ANF458767 AWY458764:AXB458767 BGU458764:BGX458767 BQQ458764:BQT458767 CAM458764:CAP458767 CKI458764:CKL458767 CUE458764:CUH458767 DEA458764:DED458767 DNW458764:DNZ458767 DXS458764:DXV458767 EHO458764:EHR458767 ERK458764:ERN458767 FBG458764:FBJ458767 FLC458764:FLF458767 FUY458764:FVB458767 GEU458764:GEX458767 GOQ458764:GOT458767 GYM458764:GYP458767 HII458764:HIL458767 HSE458764:HSH458767 ICA458764:ICD458767 ILW458764:ILZ458767 IVS458764:IVV458767 JFO458764:JFR458767 JPK458764:JPN458767 JZG458764:JZJ458767 KJC458764:KJF458767 KSY458764:KTB458767 LCU458764:LCX458767 LMQ458764:LMT458767 LWM458764:LWP458767 MGI458764:MGL458767 MQE458764:MQH458767 NAA458764:NAD458767 NJW458764:NJZ458767 NTS458764:NTV458767 ODO458764:ODR458767 ONK458764:ONN458767 OXG458764:OXJ458767 PHC458764:PHF458767 PQY458764:PRB458767 QAU458764:QAX458767 QKQ458764:QKT458767 QUM458764:QUP458767 REI458764:REL458767 ROE458764:ROH458767 RYA458764:RYD458767 SHW458764:SHZ458767 SRS458764:SRV458767 TBO458764:TBR458767 TLK458764:TLN458767 TVG458764:TVJ458767 UFC458764:UFF458767 UOY458764:UPB458767 UYU458764:UYX458767 VIQ458764:VIT458767 VSM458764:VSP458767 WCI458764:WCL458767 WME458764:WMH458767 WWA458764:WWD458767 S524300:V524303 JO524300:JR524303 TK524300:TN524303 ADG524300:ADJ524303 ANC524300:ANF524303 AWY524300:AXB524303 BGU524300:BGX524303 BQQ524300:BQT524303 CAM524300:CAP524303 CKI524300:CKL524303 CUE524300:CUH524303 DEA524300:DED524303 DNW524300:DNZ524303 DXS524300:DXV524303 EHO524300:EHR524303 ERK524300:ERN524303 FBG524300:FBJ524303 FLC524300:FLF524303 FUY524300:FVB524303 GEU524300:GEX524303 GOQ524300:GOT524303 GYM524300:GYP524303 HII524300:HIL524303 HSE524300:HSH524303 ICA524300:ICD524303 ILW524300:ILZ524303 IVS524300:IVV524303 JFO524300:JFR524303 JPK524300:JPN524303 JZG524300:JZJ524303 KJC524300:KJF524303 KSY524300:KTB524303 LCU524300:LCX524303 LMQ524300:LMT524303 LWM524300:LWP524303 MGI524300:MGL524303 MQE524300:MQH524303 NAA524300:NAD524303 NJW524300:NJZ524303 NTS524300:NTV524303 ODO524300:ODR524303 ONK524300:ONN524303 OXG524300:OXJ524303 PHC524300:PHF524303 PQY524300:PRB524303 QAU524300:QAX524303 QKQ524300:QKT524303 QUM524300:QUP524303 REI524300:REL524303 ROE524300:ROH524303 RYA524300:RYD524303 SHW524300:SHZ524303 SRS524300:SRV524303 TBO524300:TBR524303 TLK524300:TLN524303 TVG524300:TVJ524303 UFC524300:UFF524303 UOY524300:UPB524303 UYU524300:UYX524303 VIQ524300:VIT524303 VSM524300:VSP524303 WCI524300:WCL524303 WME524300:WMH524303 WWA524300:WWD524303 S589836:V589839 JO589836:JR589839 TK589836:TN589839 ADG589836:ADJ589839 ANC589836:ANF589839 AWY589836:AXB589839 BGU589836:BGX589839 BQQ589836:BQT589839 CAM589836:CAP589839 CKI589836:CKL589839 CUE589836:CUH589839 DEA589836:DED589839 DNW589836:DNZ589839 DXS589836:DXV589839 EHO589836:EHR589839 ERK589836:ERN589839 FBG589836:FBJ589839 FLC589836:FLF589839 FUY589836:FVB589839 GEU589836:GEX589839 GOQ589836:GOT589839 GYM589836:GYP589839 HII589836:HIL589839 HSE589836:HSH589839 ICA589836:ICD589839 ILW589836:ILZ589839 IVS589836:IVV589839 JFO589836:JFR589839 JPK589836:JPN589839 JZG589836:JZJ589839 KJC589836:KJF589839 KSY589836:KTB589839 LCU589836:LCX589839 LMQ589836:LMT589839 LWM589836:LWP589839 MGI589836:MGL589839 MQE589836:MQH589839 NAA589836:NAD589839 NJW589836:NJZ589839 NTS589836:NTV589839 ODO589836:ODR589839 ONK589836:ONN589839 OXG589836:OXJ589839 PHC589836:PHF589839 PQY589836:PRB589839 QAU589836:QAX589839 QKQ589836:QKT589839 QUM589836:QUP589839 REI589836:REL589839 ROE589836:ROH589839 RYA589836:RYD589839 SHW589836:SHZ589839 SRS589836:SRV589839 TBO589836:TBR589839 TLK589836:TLN589839 TVG589836:TVJ589839 UFC589836:UFF589839 UOY589836:UPB589839 UYU589836:UYX589839 VIQ589836:VIT589839 VSM589836:VSP589839 WCI589836:WCL589839 WME589836:WMH589839 WWA589836:WWD589839 S655372:V655375 JO655372:JR655375 TK655372:TN655375 ADG655372:ADJ655375 ANC655372:ANF655375 AWY655372:AXB655375 BGU655372:BGX655375 BQQ655372:BQT655375 CAM655372:CAP655375 CKI655372:CKL655375 CUE655372:CUH655375 DEA655372:DED655375 DNW655372:DNZ655375 DXS655372:DXV655375 EHO655372:EHR655375 ERK655372:ERN655375 FBG655372:FBJ655375 FLC655372:FLF655375 FUY655372:FVB655375 GEU655372:GEX655375 GOQ655372:GOT655375 GYM655372:GYP655375 HII655372:HIL655375 HSE655372:HSH655375 ICA655372:ICD655375 ILW655372:ILZ655375 IVS655372:IVV655375 JFO655372:JFR655375 JPK655372:JPN655375 JZG655372:JZJ655375 KJC655372:KJF655375 KSY655372:KTB655375 LCU655372:LCX655375 LMQ655372:LMT655375 LWM655372:LWP655375 MGI655372:MGL655375 MQE655372:MQH655375 NAA655372:NAD655375 NJW655372:NJZ655375 NTS655372:NTV655375 ODO655372:ODR655375 ONK655372:ONN655375 OXG655372:OXJ655375 PHC655372:PHF655375 PQY655372:PRB655375 QAU655372:QAX655375 QKQ655372:QKT655375 QUM655372:QUP655375 REI655372:REL655375 ROE655372:ROH655375 RYA655372:RYD655375 SHW655372:SHZ655375 SRS655372:SRV655375 TBO655372:TBR655375 TLK655372:TLN655375 TVG655372:TVJ655375 UFC655372:UFF655375 UOY655372:UPB655375 UYU655372:UYX655375 VIQ655372:VIT655375 VSM655372:VSP655375 WCI655372:WCL655375 WME655372:WMH655375 WWA655372:WWD655375 S720908:V720911 JO720908:JR720911 TK720908:TN720911 ADG720908:ADJ720911 ANC720908:ANF720911 AWY720908:AXB720911 BGU720908:BGX720911 BQQ720908:BQT720911 CAM720908:CAP720911 CKI720908:CKL720911 CUE720908:CUH720911 DEA720908:DED720911 DNW720908:DNZ720911 DXS720908:DXV720911 EHO720908:EHR720911 ERK720908:ERN720911 FBG720908:FBJ720911 FLC720908:FLF720911 FUY720908:FVB720911 GEU720908:GEX720911 GOQ720908:GOT720911 GYM720908:GYP720911 HII720908:HIL720911 HSE720908:HSH720911 ICA720908:ICD720911 ILW720908:ILZ720911 IVS720908:IVV720911 JFO720908:JFR720911 JPK720908:JPN720911 JZG720908:JZJ720911 KJC720908:KJF720911 KSY720908:KTB720911 LCU720908:LCX720911 LMQ720908:LMT720911 LWM720908:LWP720911 MGI720908:MGL720911 MQE720908:MQH720911 NAA720908:NAD720911 NJW720908:NJZ720911 NTS720908:NTV720911 ODO720908:ODR720911 ONK720908:ONN720911 OXG720908:OXJ720911 PHC720908:PHF720911 PQY720908:PRB720911 QAU720908:QAX720911 QKQ720908:QKT720911 QUM720908:QUP720911 REI720908:REL720911 ROE720908:ROH720911 RYA720908:RYD720911 SHW720908:SHZ720911 SRS720908:SRV720911 TBO720908:TBR720911 TLK720908:TLN720911 TVG720908:TVJ720911 UFC720908:UFF720911 UOY720908:UPB720911 UYU720908:UYX720911 VIQ720908:VIT720911 VSM720908:VSP720911 WCI720908:WCL720911 WME720908:WMH720911 WWA720908:WWD720911 S786444:V786447 JO786444:JR786447 TK786444:TN786447 ADG786444:ADJ786447 ANC786444:ANF786447 AWY786444:AXB786447 BGU786444:BGX786447 BQQ786444:BQT786447 CAM786444:CAP786447 CKI786444:CKL786447 CUE786444:CUH786447 DEA786444:DED786447 DNW786444:DNZ786447 DXS786444:DXV786447 EHO786444:EHR786447 ERK786444:ERN786447 FBG786444:FBJ786447 FLC786444:FLF786447 FUY786444:FVB786447 GEU786444:GEX786447 GOQ786444:GOT786447 GYM786444:GYP786447 HII786444:HIL786447 HSE786444:HSH786447 ICA786444:ICD786447 ILW786444:ILZ786447 IVS786444:IVV786447 JFO786444:JFR786447 JPK786444:JPN786447 JZG786444:JZJ786447 KJC786444:KJF786447 KSY786444:KTB786447 LCU786444:LCX786447 LMQ786444:LMT786447 LWM786444:LWP786447 MGI786444:MGL786447 MQE786444:MQH786447 NAA786444:NAD786447 NJW786444:NJZ786447 NTS786444:NTV786447 ODO786444:ODR786447 ONK786444:ONN786447 OXG786444:OXJ786447 PHC786444:PHF786447 PQY786444:PRB786447 QAU786444:QAX786447 QKQ786444:QKT786447 QUM786444:QUP786447 REI786444:REL786447 ROE786444:ROH786447 RYA786444:RYD786447 SHW786444:SHZ786447 SRS786444:SRV786447 TBO786444:TBR786447 TLK786444:TLN786447 TVG786444:TVJ786447 UFC786444:UFF786447 UOY786444:UPB786447 UYU786444:UYX786447 VIQ786444:VIT786447 VSM786444:VSP786447 WCI786444:WCL786447 WME786444:WMH786447 WWA786444:WWD786447 S851980:V851983 JO851980:JR851983 TK851980:TN851983 ADG851980:ADJ851983 ANC851980:ANF851983 AWY851980:AXB851983 BGU851980:BGX851983 BQQ851980:BQT851983 CAM851980:CAP851983 CKI851980:CKL851983 CUE851980:CUH851983 DEA851980:DED851983 DNW851980:DNZ851983 DXS851980:DXV851983 EHO851980:EHR851983 ERK851980:ERN851983 FBG851980:FBJ851983 FLC851980:FLF851983 FUY851980:FVB851983 GEU851980:GEX851983 GOQ851980:GOT851983 GYM851980:GYP851983 HII851980:HIL851983 HSE851980:HSH851983 ICA851980:ICD851983 ILW851980:ILZ851983 IVS851980:IVV851983 JFO851980:JFR851983 JPK851980:JPN851983 JZG851980:JZJ851983 KJC851980:KJF851983 KSY851980:KTB851983 LCU851980:LCX851983 LMQ851980:LMT851983 LWM851980:LWP851983 MGI851980:MGL851983 MQE851980:MQH851983 NAA851980:NAD851983 NJW851980:NJZ851983 NTS851980:NTV851983 ODO851980:ODR851983 ONK851980:ONN851983 OXG851980:OXJ851983 PHC851980:PHF851983 PQY851980:PRB851983 QAU851980:QAX851983 QKQ851980:QKT851983 QUM851980:QUP851983 REI851980:REL851983 ROE851980:ROH851983 RYA851980:RYD851983 SHW851980:SHZ851983 SRS851980:SRV851983 TBO851980:TBR851983 TLK851980:TLN851983 TVG851980:TVJ851983 UFC851980:UFF851983 UOY851980:UPB851983 UYU851980:UYX851983 VIQ851980:VIT851983 VSM851980:VSP851983 WCI851980:WCL851983 WME851980:WMH851983 WWA851980:WWD851983 S917516:V917519 JO917516:JR917519 TK917516:TN917519 ADG917516:ADJ917519 ANC917516:ANF917519 AWY917516:AXB917519 BGU917516:BGX917519 BQQ917516:BQT917519 CAM917516:CAP917519 CKI917516:CKL917519 CUE917516:CUH917519 DEA917516:DED917519 DNW917516:DNZ917519 DXS917516:DXV917519 EHO917516:EHR917519 ERK917516:ERN917519 FBG917516:FBJ917519 FLC917516:FLF917519 FUY917516:FVB917519 GEU917516:GEX917519 GOQ917516:GOT917519 GYM917516:GYP917519 HII917516:HIL917519 HSE917516:HSH917519 ICA917516:ICD917519 ILW917516:ILZ917519 IVS917516:IVV917519 JFO917516:JFR917519 JPK917516:JPN917519 JZG917516:JZJ917519 KJC917516:KJF917519 KSY917516:KTB917519 LCU917516:LCX917519 LMQ917516:LMT917519 LWM917516:LWP917519 MGI917516:MGL917519 MQE917516:MQH917519 NAA917516:NAD917519 NJW917516:NJZ917519 NTS917516:NTV917519 ODO917516:ODR917519 ONK917516:ONN917519 OXG917516:OXJ917519 PHC917516:PHF917519 PQY917516:PRB917519 QAU917516:QAX917519 QKQ917516:QKT917519 QUM917516:QUP917519 REI917516:REL917519 ROE917516:ROH917519 RYA917516:RYD917519 SHW917516:SHZ917519 SRS917516:SRV917519 TBO917516:TBR917519 TLK917516:TLN917519 TVG917516:TVJ917519 UFC917516:UFF917519 UOY917516:UPB917519 UYU917516:UYX917519 VIQ917516:VIT917519 VSM917516:VSP917519 WCI917516:WCL917519 WME917516:WMH917519 WWA917516:WWD917519 S983052:V983055 JO983052:JR983055 TK983052:TN983055 ADG983052:ADJ983055 ANC983052:ANF983055 AWY983052:AXB983055 BGU983052:BGX983055 BQQ983052:BQT983055 CAM983052:CAP983055 CKI983052:CKL983055 CUE983052:CUH983055 DEA983052:DED983055 DNW983052:DNZ983055 DXS983052:DXV983055 EHO983052:EHR983055 ERK983052:ERN983055 FBG983052:FBJ983055 FLC983052:FLF983055 FUY983052:FVB983055 GEU983052:GEX983055 GOQ983052:GOT983055 GYM983052:GYP983055 HII983052:HIL983055 HSE983052:HSH983055 ICA983052:ICD983055 ILW983052:ILZ983055 IVS983052:IVV983055 JFO983052:JFR983055 JPK983052:JPN983055 JZG983052:JZJ983055 KJC983052:KJF983055 KSY983052:KTB983055 LCU983052:LCX983055 LMQ983052:LMT983055 LWM983052:LWP983055 MGI983052:MGL983055 MQE983052:MQH983055 NAA983052:NAD983055 NJW983052:NJZ983055 NTS983052:NTV983055 ODO983052:ODR983055 ONK983052:ONN983055 OXG983052:OXJ983055 PHC983052:PHF983055 PQY983052:PRB983055 QAU983052:QAX983055 QKQ983052:QKT983055 QUM983052:QUP983055 REI983052:REL983055 ROE983052:ROH983055 RYA983052:RYD983055 SHW983052:SHZ983055 SRS983052:SRV983055 TBO983052:TBR983055 TLK983052:TLN983055 TVG983052:TVJ983055 UFC983052:UFF983055 UOY983052:UPB983055 UYU983052:UYX983055 VIQ983052:VIT983055 VSM983052:VSP983055 WCI983052:WCL983055 WME983052:WMH983055 WWA983052:WWD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xr:uid="{00000000-0002-0000-2A00-000001000000}"/>
  </dataValidations>
  <printOptions horizontalCentered="1"/>
  <pageMargins left="0.51181102362204722" right="0.47244094488188981" top="0.70866141732283472" bottom="0.55118110236220474" header="0.51181102362204722" footer="0.51181102362204722"/>
  <pageSetup paperSize="9" scale="91"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J39"/>
  <sheetViews>
    <sheetView zoomScaleNormal="100" zoomScaleSheetLayoutView="100" workbookViewId="0">
      <selection activeCell="N23" sqref="N23"/>
    </sheetView>
  </sheetViews>
  <sheetFormatPr defaultRowHeight="18.75"/>
  <cols>
    <col min="1" max="1" width="16.5" customWidth="1"/>
    <col min="2" max="2" width="10.75" customWidth="1"/>
    <col min="3" max="3" width="6.625" customWidth="1"/>
    <col min="4" max="4" width="5" customWidth="1"/>
    <col min="5" max="5" width="11.875" customWidth="1"/>
    <col min="6" max="6" width="8.75" customWidth="1"/>
    <col min="7" max="7" width="4.75" customWidth="1"/>
    <col min="8" max="8" width="13" customWidth="1"/>
    <col min="9" max="9" width="3.5" customWidth="1"/>
  </cols>
  <sheetData>
    <row r="1" spans="1:10">
      <c r="A1" t="s">
        <v>3764</v>
      </c>
      <c r="I1" s="180"/>
    </row>
    <row r="2" spans="1:10" ht="24">
      <c r="A2" s="2248" t="s">
        <v>717</v>
      </c>
      <c r="B2" s="2248"/>
      <c r="C2" s="2248"/>
      <c r="D2" s="2248"/>
      <c r="E2" s="2248"/>
      <c r="F2" s="2248"/>
      <c r="G2" s="2248"/>
      <c r="H2" s="2248"/>
      <c r="I2" s="2248"/>
      <c r="J2" s="181"/>
    </row>
    <row r="3" spans="1:10" ht="9" customHeight="1">
      <c r="A3" s="182"/>
      <c r="B3" s="182"/>
      <c r="C3" s="182"/>
      <c r="D3" s="182"/>
      <c r="E3" s="182"/>
      <c r="F3" s="182"/>
      <c r="G3" s="182"/>
      <c r="H3" s="182"/>
      <c r="I3" s="182"/>
      <c r="J3" s="181"/>
    </row>
    <row r="4" spans="1:10" ht="25.5" customHeight="1">
      <c r="D4" s="2249" t="s">
        <v>718</v>
      </c>
      <c r="E4" s="2250"/>
      <c r="F4" s="2251"/>
      <c r="G4" s="2251"/>
      <c r="H4" s="2251"/>
      <c r="I4" s="2251"/>
    </row>
    <row r="5" spans="1:10" ht="23.25" customHeight="1">
      <c r="D5" s="2252" t="s">
        <v>449</v>
      </c>
      <c r="E5" s="2253"/>
      <c r="F5" s="2254"/>
      <c r="G5" s="2254"/>
      <c r="H5" s="2254"/>
      <c r="I5" s="2254"/>
    </row>
    <row r="6" spans="1:10" ht="8.25" customHeight="1" thickBot="1"/>
    <row r="7" spans="1:10" ht="19.5" thickBot="1">
      <c r="A7" s="183" t="s">
        <v>719</v>
      </c>
      <c r="B7" s="2255"/>
      <c r="C7" s="2255"/>
      <c r="D7" s="2255"/>
      <c r="E7" s="2255"/>
      <c r="F7" s="2255"/>
      <c r="G7" s="2255"/>
      <c r="H7" s="2255"/>
      <c r="I7" s="2256"/>
    </row>
    <row r="8" spans="1:10" ht="19.5" thickBot="1">
      <c r="A8" s="183" t="s">
        <v>720</v>
      </c>
      <c r="B8" s="39"/>
      <c r="C8" s="184"/>
      <c r="D8" s="184"/>
      <c r="E8" s="2257"/>
      <c r="F8" s="2258"/>
      <c r="G8" s="2258"/>
      <c r="H8" s="185" t="s">
        <v>721</v>
      </c>
      <c r="I8" s="40"/>
    </row>
    <row r="9" spans="1:10">
      <c r="A9" s="186" t="s">
        <v>722</v>
      </c>
      <c r="B9" s="2259"/>
      <c r="C9" s="2259"/>
      <c r="D9" s="2259"/>
      <c r="E9" s="2259"/>
      <c r="F9" s="2259"/>
      <c r="G9" s="2259"/>
      <c r="H9" s="2259"/>
      <c r="I9" s="2260" t="s">
        <v>723</v>
      </c>
    </row>
    <row r="10" spans="1:10" ht="19.5" thickBot="1">
      <c r="A10" s="187" t="s">
        <v>724</v>
      </c>
      <c r="B10" s="41"/>
      <c r="C10" s="41"/>
      <c r="D10" s="41"/>
      <c r="E10" s="2262"/>
      <c r="F10" s="2262"/>
      <c r="G10" s="2262"/>
      <c r="H10" s="188"/>
      <c r="I10" s="2261"/>
    </row>
    <row r="11" spans="1:10" ht="30" customHeight="1">
      <c r="A11" s="2263" t="s">
        <v>725</v>
      </c>
      <c r="B11" s="2264"/>
      <c r="C11" s="2264"/>
      <c r="D11" s="2264"/>
      <c r="E11" s="2264"/>
      <c r="F11" s="2264"/>
      <c r="G11" s="2264"/>
      <c r="H11" s="2264"/>
      <c r="I11" s="2265"/>
    </row>
    <row r="12" spans="1:10" ht="36" customHeight="1">
      <c r="A12" s="189" t="s">
        <v>726</v>
      </c>
      <c r="B12" s="190" t="s">
        <v>727</v>
      </c>
      <c r="C12" s="2243" t="s">
        <v>728</v>
      </c>
      <c r="D12" s="2243"/>
      <c r="E12" s="190" t="s">
        <v>729</v>
      </c>
      <c r="F12" s="2244" t="s">
        <v>730</v>
      </c>
      <c r="G12" s="2245"/>
      <c r="H12" s="2246" t="s">
        <v>731</v>
      </c>
      <c r="I12" s="2247"/>
    </row>
    <row r="13" spans="1:10">
      <c r="A13" s="189"/>
      <c r="B13" s="127"/>
      <c r="C13" s="191"/>
      <c r="D13" s="192" t="s">
        <v>732</v>
      </c>
      <c r="E13" s="127"/>
      <c r="F13" s="191"/>
      <c r="G13" s="193" t="s">
        <v>733</v>
      </c>
      <c r="H13" s="191"/>
      <c r="I13" s="194" t="s">
        <v>733</v>
      </c>
    </row>
    <row r="14" spans="1:10">
      <c r="A14" s="189"/>
      <c r="B14" s="127"/>
      <c r="C14" s="191"/>
      <c r="D14" s="192" t="s">
        <v>732</v>
      </c>
      <c r="E14" s="127"/>
      <c r="F14" s="191"/>
      <c r="G14" s="193" t="s">
        <v>733</v>
      </c>
      <c r="H14" s="191"/>
      <c r="I14" s="194" t="s">
        <v>733</v>
      </c>
    </row>
    <row r="15" spans="1:10">
      <c r="A15" s="189"/>
      <c r="B15" s="127"/>
      <c r="C15" s="191"/>
      <c r="D15" s="192" t="s">
        <v>732</v>
      </c>
      <c r="E15" s="127"/>
      <c r="F15" s="191"/>
      <c r="G15" s="193" t="s">
        <v>733</v>
      </c>
      <c r="H15" s="191"/>
      <c r="I15" s="194" t="s">
        <v>733</v>
      </c>
    </row>
    <row r="16" spans="1:10">
      <c r="A16" s="189"/>
      <c r="B16" s="127"/>
      <c r="C16" s="191"/>
      <c r="D16" s="192" t="s">
        <v>732</v>
      </c>
      <c r="E16" s="127"/>
      <c r="F16" s="191"/>
      <c r="G16" s="193" t="s">
        <v>733</v>
      </c>
      <c r="H16" s="191"/>
      <c r="I16" s="194" t="s">
        <v>733</v>
      </c>
    </row>
    <row r="17" spans="1:9">
      <c r="A17" s="189"/>
      <c r="B17" s="127"/>
      <c r="C17" s="191"/>
      <c r="D17" s="192" t="s">
        <v>732</v>
      </c>
      <c r="E17" s="127"/>
      <c r="F17" s="191"/>
      <c r="G17" s="193" t="s">
        <v>733</v>
      </c>
      <c r="H17" s="191"/>
      <c r="I17" s="194" t="s">
        <v>733</v>
      </c>
    </row>
    <row r="18" spans="1:9">
      <c r="A18" s="189"/>
      <c r="B18" s="127"/>
      <c r="C18" s="191"/>
      <c r="D18" s="192" t="s">
        <v>732</v>
      </c>
      <c r="E18" s="127"/>
      <c r="F18" s="191"/>
      <c r="G18" s="193" t="s">
        <v>733</v>
      </c>
      <c r="H18" s="191"/>
      <c r="I18" s="194" t="s">
        <v>733</v>
      </c>
    </row>
    <row r="19" spans="1:9" ht="19.5" thickBot="1">
      <c r="A19" s="195"/>
      <c r="B19" s="196"/>
      <c r="C19" s="197"/>
      <c r="D19" s="198" t="s">
        <v>732</v>
      </c>
      <c r="E19" s="196"/>
      <c r="F19" s="197"/>
      <c r="G19" s="199" t="s">
        <v>733</v>
      </c>
      <c r="H19" s="197"/>
      <c r="I19" s="200" t="s">
        <v>733</v>
      </c>
    </row>
    <row r="20" spans="1:9" ht="27" customHeight="1" thickBot="1">
      <c r="A20" s="183" t="s">
        <v>734</v>
      </c>
      <c r="B20" s="39"/>
      <c r="C20" s="39"/>
      <c r="D20" s="39"/>
      <c r="E20" s="39"/>
      <c r="F20" s="39"/>
      <c r="G20" s="2255"/>
      <c r="H20" s="2255"/>
      <c r="I20" s="201" t="s">
        <v>735</v>
      </c>
    </row>
    <row r="21" spans="1:9" ht="25.5" customHeight="1" thickBot="1">
      <c r="A21" s="183" t="s">
        <v>736</v>
      </c>
      <c r="B21" s="39"/>
      <c r="C21" s="39"/>
      <c r="D21" s="39"/>
      <c r="E21" s="39"/>
      <c r="F21" s="39"/>
      <c r="G21" s="202"/>
      <c r="H21" s="202"/>
      <c r="I21" s="201" t="s">
        <v>735</v>
      </c>
    </row>
    <row r="22" spans="1:9" ht="24.75" customHeight="1">
      <c r="A22" s="203" t="s">
        <v>737</v>
      </c>
      <c r="B22" s="204"/>
      <c r="C22" s="204"/>
      <c r="D22" s="2266"/>
      <c r="E22" s="2266"/>
      <c r="F22" s="2266"/>
      <c r="G22" s="2266"/>
      <c r="H22" s="2266"/>
      <c r="I22" s="2267"/>
    </row>
    <row r="23" spans="1:9">
      <c r="A23" s="2268" t="s">
        <v>738</v>
      </c>
      <c r="B23" s="2269"/>
      <c r="C23" s="2269" t="s">
        <v>739</v>
      </c>
      <c r="D23" s="2269"/>
      <c r="E23" s="2269"/>
      <c r="F23" s="2269" t="s">
        <v>728</v>
      </c>
      <c r="G23" s="2269"/>
      <c r="H23" s="2269" t="s">
        <v>729</v>
      </c>
      <c r="I23" s="2270"/>
    </row>
    <row r="24" spans="1:9">
      <c r="A24" s="2271"/>
      <c r="B24" s="2243"/>
      <c r="C24" s="2243"/>
      <c r="D24" s="2243"/>
      <c r="E24" s="2243"/>
      <c r="F24" s="191"/>
      <c r="G24" s="192" t="s">
        <v>732</v>
      </c>
      <c r="H24" s="2243"/>
      <c r="I24" s="2272"/>
    </row>
    <row r="25" spans="1:9">
      <c r="A25" s="2271"/>
      <c r="B25" s="2243"/>
      <c r="C25" s="2243"/>
      <c r="D25" s="2243"/>
      <c r="E25" s="2243"/>
      <c r="F25" s="191"/>
      <c r="G25" s="192" t="s">
        <v>732</v>
      </c>
      <c r="H25" s="2243"/>
      <c r="I25" s="2272"/>
    </row>
    <row r="26" spans="1:9">
      <c r="A26" s="2271"/>
      <c r="B26" s="2243"/>
      <c r="C26" s="2243"/>
      <c r="D26" s="2243"/>
      <c r="E26" s="2243"/>
      <c r="F26" s="191"/>
      <c r="G26" s="192" t="s">
        <v>732</v>
      </c>
      <c r="H26" s="2243"/>
      <c r="I26" s="2272"/>
    </row>
    <row r="27" spans="1:9">
      <c r="A27" s="2271"/>
      <c r="B27" s="2243"/>
      <c r="C27" s="2243"/>
      <c r="D27" s="2243"/>
      <c r="E27" s="2243"/>
      <c r="F27" s="191"/>
      <c r="G27" s="192" t="s">
        <v>732</v>
      </c>
      <c r="H27" s="2243"/>
      <c r="I27" s="2272"/>
    </row>
    <row r="28" spans="1:9" ht="19.5" thickBot="1">
      <c r="A28" s="2274"/>
      <c r="B28" s="2275"/>
      <c r="C28" s="2243"/>
      <c r="D28" s="2243"/>
      <c r="E28" s="2243"/>
      <c r="F28" s="197"/>
      <c r="G28" s="198" t="s">
        <v>732</v>
      </c>
      <c r="H28" s="2275"/>
      <c r="I28" s="2276"/>
    </row>
    <row r="29" spans="1:9" ht="21.75" customHeight="1" thickBot="1">
      <c r="A29" s="183" t="s">
        <v>740</v>
      </c>
      <c r="B29" s="39"/>
      <c r="C29" s="39"/>
      <c r="D29" s="39"/>
      <c r="E29" s="39"/>
      <c r="F29" s="39"/>
      <c r="G29" s="2255"/>
      <c r="H29" s="2255"/>
      <c r="I29" s="40" t="s">
        <v>735</v>
      </c>
    </row>
    <row r="30" spans="1:9" ht="21.75" customHeight="1" thickBot="1">
      <c r="A30" s="183" t="s">
        <v>741</v>
      </c>
      <c r="B30" s="39"/>
      <c r="C30" s="39"/>
      <c r="D30" s="39"/>
      <c r="E30" s="39"/>
      <c r="F30" s="39"/>
      <c r="G30" s="2255"/>
      <c r="H30" s="2255"/>
      <c r="I30" s="40" t="s">
        <v>735</v>
      </c>
    </row>
    <row r="31" spans="1:9" ht="20.25" customHeight="1">
      <c r="A31" s="2277" t="s">
        <v>742</v>
      </c>
      <c r="B31" s="2278"/>
      <c r="C31" s="2278"/>
      <c r="D31" s="2278"/>
      <c r="E31" s="2278"/>
      <c r="F31" s="2278"/>
      <c r="G31" s="2278"/>
      <c r="H31" s="205"/>
      <c r="I31" s="206" t="s">
        <v>735</v>
      </c>
    </row>
    <row r="32" spans="1:9" ht="20.25" customHeight="1" thickBot="1">
      <c r="A32" s="2279"/>
      <c r="B32" s="2280"/>
      <c r="C32" s="2280"/>
      <c r="D32" s="2280"/>
      <c r="E32" s="2280"/>
      <c r="F32" s="2280"/>
      <c r="G32" s="2280"/>
      <c r="H32" s="207"/>
      <c r="I32" s="208" t="s">
        <v>735</v>
      </c>
    </row>
    <row r="33" spans="1:9" ht="21.75" customHeight="1">
      <c r="A33" s="209" t="s">
        <v>508</v>
      </c>
    </row>
    <row r="34" spans="1:9" ht="18.75" customHeight="1">
      <c r="A34" s="2273" t="s">
        <v>743</v>
      </c>
      <c r="B34" s="2273"/>
      <c r="C34" s="2273"/>
      <c r="D34" s="2273"/>
      <c r="E34" s="2273"/>
      <c r="F34" s="2273"/>
      <c r="G34" s="2273"/>
      <c r="H34" s="2273"/>
      <c r="I34" s="2273"/>
    </row>
    <row r="35" spans="1:9">
      <c r="A35" s="2273"/>
      <c r="B35" s="2273"/>
      <c r="C35" s="2273"/>
      <c r="D35" s="2273"/>
      <c r="E35" s="2273"/>
      <c r="F35" s="2273"/>
      <c r="G35" s="2273"/>
      <c r="H35" s="2273"/>
      <c r="I35" s="2273"/>
    </row>
    <row r="36" spans="1:9">
      <c r="A36" s="2273"/>
      <c r="B36" s="2273"/>
      <c r="C36" s="2273"/>
      <c r="D36" s="2273"/>
      <c r="E36" s="2273"/>
      <c r="F36" s="2273"/>
      <c r="G36" s="2273"/>
      <c r="H36" s="2273"/>
      <c r="I36" s="2273"/>
    </row>
    <row r="37" spans="1:9">
      <c r="A37" s="2273"/>
      <c r="B37" s="2273"/>
      <c r="C37" s="2273"/>
      <c r="D37" s="2273"/>
      <c r="E37" s="2273"/>
      <c r="F37" s="2273"/>
      <c r="G37" s="2273"/>
      <c r="H37" s="2273"/>
      <c r="I37" s="2273"/>
    </row>
    <row r="38" spans="1:9">
      <c r="A38" s="2273"/>
      <c r="B38" s="2273"/>
      <c r="C38" s="2273"/>
      <c r="D38" s="2273"/>
      <c r="E38" s="2273"/>
      <c r="F38" s="2273"/>
      <c r="G38" s="2273"/>
      <c r="H38" s="2273"/>
      <c r="I38" s="2273"/>
    </row>
    <row r="39" spans="1:9" ht="9" customHeight="1">
      <c r="A39" s="2273"/>
      <c r="B39" s="2273"/>
      <c r="C39" s="2273"/>
      <c r="D39" s="2273"/>
      <c r="E39" s="2273"/>
      <c r="F39" s="2273"/>
      <c r="G39" s="2273"/>
      <c r="H39" s="2273"/>
      <c r="I39" s="2273"/>
    </row>
  </sheetData>
  <mergeCells count="39">
    <mergeCell ref="A34:I39"/>
    <mergeCell ref="A28:B28"/>
    <mergeCell ref="C28:E28"/>
    <mergeCell ref="H28:I28"/>
    <mergeCell ref="G29:H29"/>
    <mergeCell ref="G30:H30"/>
    <mergeCell ref="A31:G32"/>
    <mergeCell ref="A26:B26"/>
    <mergeCell ref="C26:E26"/>
    <mergeCell ref="H26:I26"/>
    <mergeCell ref="A27:B27"/>
    <mergeCell ref="C27:E27"/>
    <mergeCell ref="H27:I27"/>
    <mergeCell ref="A24:B24"/>
    <mergeCell ref="C24:E24"/>
    <mergeCell ref="H24:I24"/>
    <mergeCell ref="A25:B25"/>
    <mergeCell ref="C25:E25"/>
    <mergeCell ref="H25:I25"/>
    <mergeCell ref="G20:H20"/>
    <mergeCell ref="D22:I22"/>
    <mergeCell ref="A23:B23"/>
    <mergeCell ref="C23:E23"/>
    <mergeCell ref="F23:G23"/>
    <mergeCell ref="H23:I23"/>
    <mergeCell ref="C12:D12"/>
    <mergeCell ref="F12:G12"/>
    <mergeCell ref="H12:I12"/>
    <mergeCell ref="A2:I2"/>
    <mergeCell ref="D4:E4"/>
    <mergeCell ref="F4:I4"/>
    <mergeCell ref="D5:E5"/>
    <mergeCell ref="F5:I5"/>
    <mergeCell ref="B7:I7"/>
    <mergeCell ref="E8:G8"/>
    <mergeCell ref="B9:H9"/>
    <mergeCell ref="I9:I10"/>
    <mergeCell ref="E10:G10"/>
    <mergeCell ref="A11:I11"/>
  </mergeCells>
  <phoneticPr fontId="1"/>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1</xdr:col>
                    <xdr:colOff>304800</xdr:colOff>
                    <xdr:row>12</xdr:row>
                    <xdr:rowOff>0</xdr:rowOff>
                  </from>
                  <to>
                    <xdr:col>1</xdr:col>
                    <xdr:colOff>628650</xdr:colOff>
                    <xdr:row>13</xdr:row>
                    <xdr:rowOff>9525</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1</xdr:col>
                    <xdr:colOff>304800</xdr:colOff>
                    <xdr:row>13</xdr:row>
                    <xdr:rowOff>0</xdr:rowOff>
                  </from>
                  <to>
                    <xdr:col>1</xdr:col>
                    <xdr:colOff>628650</xdr:colOff>
                    <xdr:row>14</xdr:row>
                    <xdr:rowOff>9525</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1</xdr:col>
                    <xdr:colOff>304800</xdr:colOff>
                    <xdr:row>14</xdr:row>
                    <xdr:rowOff>0</xdr:rowOff>
                  </from>
                  <to>
                    <xdr:col>1</xdr:col>
                    <xdr:colOff>628650</xdr:colOff>
                    <xdr:row>15</xdr:row>
                    <xdr:rowOff>9525</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1</xdr:col>
                    <xdr:colOff>304800</xdr:colOff>
                    <xdr:row>15</xdr:row>
                    <xdr:rowOff>0</xdr:rowOff>
                  </from>
                  <to>
                    <xdr:col>1</xdr:col>
                    <xdr:colOff>628650</xdr:colOff>
                    <xdr:row>16</xdr:row>
                    <xdr:rowOff>9525</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1</xdr:col>
                    <xdr:colOff>304800</xdr:colOff>
                    <xdr:row>16</xdr:row>
                    <xdr:rowOff>0</xdr:rowOff>
                  </from>
                  <to>
                    <xdr:col>1</xdr:col>
                    <xdr:colOff>628650</xdr:colOff>
                    <xdr:row>17</xdr:row>
                    <xdr:rowOff>9525</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1</xdr:col>
                    <xdr:colOff>304800</xdr:colOff>
                    <xdr:row>17</xdr:row>
                    <xdr:rowOff>0</xdr:rowOff>
                  </from>
                  <to>
                    <xdr:col>1</xdr:col>
                    <xdr:colOff>628650</xdr:colOff>
                    <xdr:row>18</xdr:row>
                    <xdr:rowOff>9525</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1</xdr:col>
                    <xdr:colOff>304800</xdr:colOff>
                    <xdr:row>18</xdr:row>
                    <xdr:rowOff>0</xdr:rowOff>
                  </from>
                  <to>
                    <xdr:col>1</xdr:col>
                    <xdr:colOff>628650</xdr:colOff>
                    <xdr:row>19</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276225</xdr:colOff>
                    <xdr:row>22</xdr:row>
                    <xdr:rowOff>228600</xdr:rowOff>
                  </from>
                  <to>
                    <xdr:col>4</xdr:col>
                    <xdr:colOff>219075</xdr:colOff>
                    <xdr:row>24</xdr:row>
                    <xdr:rowOff>0</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276225</xdr:colOff>
                    <xdr:row>23</xdr:row>
                    <xdr:rowOff>228600</xdr:rowOff>
                  </from>
                  <to>
                    <xdr:col>4</xdr:col>
                    <xdr:colOff>219075</xdr:colOff>
                    <xdr:row>25</xdr:row>
                    <xdr:rowOff>0</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276225</xdr:colOff>
                    <xdr:row>24</xdr:row>
                    <xdr:rowOff>228600</xdr:rowOff>
                  </from>
                  <to>
                    <xdr:col>4</xdr:col>
                    <xdr:colOff>219075</xdr:colOff>
                    <xdr:row>26</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3</xdr:col>
                    <xdr:colOff>276225</xdr:colOff>
                    <xdr:row>25</xdr:row>
                    <xdr:rowOff>228600</xdr:rowOff>
                  </from>
                  <to>
                    <xdr:col>4</xdr:col>
                    <xdr:colOff>219075</xdr:colOff>
                    <xdr:row>27</xdr:row>
                    <xdr:rowOff>0</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3</xdr:col>
                    <xdr:colOff>276225</xdr:colOff>
                    <xdr:row>26</xdr:row>
                    <xdr:rowOff>228600</xdr:rowOff>
                  </from>
                  <to>
                    <xdr:col>4</xdr:col>
                    <xdr:colOff>219075</xdr:colOff>
                    <xdr:row>27</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2"/>
  <sheetViews>
    <sheetView workbookViewId="0">
      <selection activeCell="A4" sqref="A4"/>
    </sheetView>
  </sheetViews>
  <sheetFormatPr defaultRowHeight="18.75"/>
  <cols>
    <col min="2" max="2" width="4" customWidth="1"/>
    <col min="3" max="3" width="4.625" customWidth="1"/>
    <col min="5" max="5" width="19.25" bestFit="1" customWidth="1"/>
    <col min="6" max="6" width="5" style="605" customWidth="1"/>
    <col min="7" max="7" width="19.25" customWidth="1"/>
  </cols>
  <sheetData>
    <row r="1" spans="1:17">
      <c r="A1" s="600">
        <v>114093</v>
      </c>
      <c r="B1" t="s">
        <v>22</v>
      </c>
      <c r="C1" t="s">
        <v>2474</v>
      </c>
      <c r="D1" t="s">
        <v>2475</v>
      </c>
      <c r="E1" t="s">
        <v>1918</v>
      </c>
      <c r="F1" s="605" t="s">
        <v>4177</v>
      </c>
      <c r="G1" t="s">
        <v>2037</v>
      </c>
      <c r="H1" t="s">
        <v>23</v>
      </c>
      <c r="I1" t="s">
        <v>23</v>
      </c>
      <c r="J1" t="s">
        <v>2539</v>
      </c>
      <c r="K1" t="s">
        <v>2540</v>
      </c>
      <c r="L1" t="s">
        <v>2038</v>
      </c>
      <c r="M1" t="s">
        <v>2541</v>
      </c>
      <c r="N1" t="s">
        <v>4201</v>
      </c>
      <c r="O1" t="s">
        <v>1919</v>
      </c>
      <c r="P1" t="s">
        <v>42</v>
      </c>
      <c r="Q1" t="s">
        <v>26</v>
      </c>
    </row>
    <row r="2" spans="1:17">
      <c r="A2" s="600">
        <v>116437</v>
      </c>
      <c r="B2" t="s">
        <v>22</v>
      </c>
      <c r="C2" t="s">
        <v>2474</v>
      </c>
      <c r="D2" t="s">
        <v>2475</v>
      </c>
      <c r="E2" t="s">
        <v>1920</v>
      </c>
      <c r="F2" s="605" t="s">
        <v>4177</v>
      </c>
      <c r="G2" t="s">
        <v>2120</v>
      </c>
      <c r="H2" t="s">
        <v>2542</v>
      </c>
      <c r="I2" t="s">
        <v>23</v>
      </c>
      <c r="J2" t="s">
        <v>2543</v>
      </c>
      <c r="K2" t="s">
        <v>2544</v>
      </c>
      <c r="L2" t="s">
        <v>2121</v>
      </c>
      <c r="M2" t="s">
        <v>2545</v>
      </c>
      <c r="N2" t="s">
        <v>4202</v>
      </c>
      <c r="O2" t="s">
        <v>1921</v>
      </c>
      <c r="P2" t="s">
        <v>58</v>
      </c>
      <c r="Q2" t="s">
        <v>4184</v>
      </c>
    </row>
  </sheetData>
  <phoneticPr fontId="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AO50"/>
  <sheetViews>
    <sheetView zoomScale="85" zoomScaleNormal="85" zoomScaleSheetLayoutView="80" workbookViewId="0">
      <selection activeCell="U20" sqref="U20"/>
    </sheetView>
  </sheetViews>
  <sheetFormatPr defaultRowHeight="13.5"/>
  <cols>
    <col min="1" max="20" width="6.75" style="212" customWidth="1"/>
    <col min="21" max="256" width="9" style="212"/>
    <col min="257" max="276" width="6.75" style="212" customWidth="1"/>
    <col min="277" max="512" width="9" style="212"/>
    <col min="513" max="532" width="6.75" style="212" customWidth="1"/>
    <col min="533" max="768" width="9" style="212"/>
    <col min="769" max="788" width="6.75" style="212" customWidth="1"/>
    <col min="789" max="1024" width="9" style="212"/>
    <col min="1025" max="1044" width="6.75" style="212" customWidth="1"/>
    <col min="1045" max="1280" width="9" style="212"/>
    <col min="1281" max="1300" width="6.75" style="212" customWidth="1"/>
    <col min="1301" max="1536" width="9" style="212"/>
    <col min="1537" max="1556" width="6.75" style="212" customWidth="1"/>
    <col min="1557" max="1792" width="9" style="212"/>
    <col min="1793" max="1812" width="6.75" style="212" customWidth="1"/>
    <col min="1813" max="2048" width="9" style="212"/>
    <col min="2049" max="2068" width="6.75" style="212" customWidth="1"/>
    <col min="2069" max="2304" width="9" style="212"/>
    <col min="2305" max="2324" width="6.75" style="212" customWidth="1"/>
    <col min="2325" max="2560" width="9" style="212"/>
    <col min="2561" max="2580" width="6.75" style="212" customWidth="1"/>
    <col min="2581" max="2816" width="9" style="212"/>
    <col min="2817" max="2836" width="6.75" style="212" customWidth="1"/>
    <col min="2837" max="3072" width="9" style="212"/>
    <col min="3073" max="3092" width="6.75" style="212" customWidth="1"/>
    <col min="3093" max="3328" width="9" style="212"/>
    <col min="3329" max="3348" width="6.75" style="212" customWidth="1"/>
    <col min="3349" max="3584" width="9" style="212"/>
    <col min="3585" max="3604" width="6.75" style="212" customWidth="1"/>
    <col min="3605" max="3840" width="9" style="212"/>
    <col min="3841" max="3860" width="6.75" style="212" customWidth="1"/>
    <col min="3861" max="4096" width="9" style="212"/>
    <col min="4097" max="4116" width="6.75" style="212" customWidth="1"/>
    <col min="4117" max="4352" width="9" style="212"/>
    <col min="4353" max="4372" width="6.75" style="212" customWidth="1"/>
    <col min="4373" max="4608" width="9" style="212"/>
    <col min="4609" max="4628" width="6.75" style="212" customWidth="1"/>
    <col min="4629" max="4864" width="9" style="212"/>
    <col min="4865" max="4884" width="6.75" style="212" customWidth="1"/>
    <col min="4885" max="5120" width="9" style="212"/>
    <col min="5121" max="5140" width="6.75" style="212" customWidth="1"/>
    <col min="5141" max="5376" width="9" style="212"/>
    <col min="5377" max="5396" width="6.75" style="212" customWidth="1"/>
    <col min="5397" max="5632" width="9" style="212"/>
    <col min="5633" max="5652" width="6.75" style="212" customWidth="1"/>
    <col min="5653" max="5888" width="9" style="212"/>
    <col min="5889" max="5908" width="6.75" style="212" customWidth="1"/>
    <col min="5909" max="6144" width="9" style="212"/>
    <col min="6145" max="6164" width="6.75" style="212" customWidth="1"/>
    <col min="6165" max="6400" width="9" style="212"/>
    <col min="6401" max="6420" width="6.75" style="212" customWidth="1"/>
    <col min="6421" max="6656" width="9" style="212"/>
    <col min="6657" max="6676" width="6.75" style="212" customWidth="1"/>
    <col min="6677" max="6912" width="9" style="212"/>
    <col min="6913" max="6932" width="6.75" style="212" customWidth="1"/>
    <col min="6933" max="7168" width="9" style="212"/>
    <col min="7169" max="7188" width="6.75" style="212" customWidth="1"/>
    <col min="7189" max="7424" width="9" style="212"/>
    <col min="7425" max="7444" width="6.75" style="212" customWidth="1"/>
    <col min="7445" max="7680" width="9" style="212"/>
    <col min="7681" max="7700" width="6.75" style="212" customWidth="1"/>
    <col min="7701" max="7936" width="9" style="212"/>
    <col min="7937" max="7956" width="6.75" style="212" customWidth="1"/>
    <col min="7957" max="8192" width="9" style="212"/>
    <col min="8193" max="8212" width="6.75" style="212" customWidth="1"/>
    <col min="8213" max="8448" width="9" style="212"/>
    <col min="8449" max="8468" width="6.75" style="212" customWidth="1"/>
    <col min="8469" max="8704" width="9" style="212"/>
    <col min="8705" max="8724" width="6.75" style="212" customWidth="1"/>
    <col min="8725" max="8960" width="9" style="212"/>
    <col min="8961" max="8980" width="6.75" style="212" customWidth="1"/>
    <col min="8981" max="9216" width="9" style="212"/>
    <col min="9217" max="9236" width="6.75" style="212" customWidth="1"/>
    <col min="9237" max="9472" width="9" style="212"/>
    <col min="9473" max="9492" width="6.75" style="212" customWidth="1"/>
    <col min="9493" max="9728" width="9" style="212"/>
    <col min="9729" max="9748" width="6.75" style="212" customWidth="1"/>
    <col min="9749" max="9984" width="9" style="212"/>
    <col min="9985" max="10004" width="6.75" style="212" customWidth="1"/>
    <col min="10005" max="10240" width="9" style="212"/>
    <col min="10241" max="10260" width="6.75" style="212" customWidth="1"/>
    <col min="10261" max="10496" width="9" style="212"/>
    <col min="10497" max="10516" width="6.75" style="212" customWidth="1"/>
    <col min="10517" max="10752" width="9" style="212"/>
    <col min="10753" max="10772" width="6.75" style="212" customWidth="1"/>
    <col min="10773" max="11008" width="9" style="212"/>
    <col min="11009" max="11028" width="6.75" style="212" customWidth="1"/>
    <col min="11029" max="11264" width="9" style="212"/>
    <col min="11265" max="11284" width="6.75" style="212" customWidth="1"/>
    <col min="11285" max="11520" width="9" style="212"/>
    <col min="11521" max="11540" width="6.75" style="212" customWidth="1"/>
    <col min="11541" max="11776" width="9" style="212"/>
    <col min="11777" max="11796" width="6.75" style="212" customWidth="1"/>
    <col min="11797" max="12032" width="9" style="212"/>
    <col min="12033" max="12052" width="6.75" style="212" customWidth="1"/>
    <col min="12053" max="12288" width="9" style="212"/>
    <col min="12289" max="12308" width="6.75" style="212" customWidth="1"/>
    <col min="12309" max="12544" width="9" style="212"/>
    <col min="12545" max="12564" width="6.75" style="212" customWidth="1"/>
    <col min="12565" max="12800" width="9" style="212"/>
    <col min="12801" max="12820" width="6.75" style="212" customWidth="1"/>
    <col min="12821" max="13056" width="9" style="212"/>
    <col min="13057" max="13076" width="6.75" style="212" customWidth="1"/>
    <col min="13077" max="13312" width="9" style="212"/>
    <col min="13313" max="13332" width="6.75" style="212" customWidth="1"/>
    <col min="13333" max="13568" width="9" style="212"/>
    <col min="13569" max="13588" width="6.75" style="212" customWidth="1"/>
    <col min="13589" max="13824" width="9" style="212"/>
    <col min="13825" max="13844" width="6.75" style="212" customWidth="1"/>
    <col min="13845" max="14080" width="9" style="212"/>
    <col min="14081" max="14100" width="6.75" style="212" customWidth="1"/>
    <col min="14101" max="14336" width="9" style="212"/>
    <col min="14337" max="14356" width="6.75" style="212" customWidth="1"/>
    <col min="14357" max="14592" width="9" style="212"/>
    <col min="14593" max="14612" width="6.75" style="212" customWidth="1"/>
    <col min="14613" max="14848" width="9" style="212"/>
    <col min="14849" max="14868" width="6.75" style="212" customWidth="1"/>
    <col min="14869" max="15104" width="9" style="212"/>
    <col min="15105" max="15124" width="6.75" style="212" customWidth="1"/>
    <col min="15125" max="15360" width="9" style="212"/>
    <col min="15361" max="15380" width="6.75" style="212" customWidth="1"/>
    <col min="15381" max="15616" width="9" style="212"/>
    <col min="15617" max="15636" width="6.75" style="212" customWidth="1"/>
    <col min="15637" max="15872" width="9" style="212"/>
    <col min="15873" max="15892" width="6.75" style="212" customWidth="1"/>
    <col min="15893" max="16128" width="9" style="212"/>
    <col min="16129" max="16148" width="6.75" style="212" customWidth="1"/>
    <col min="16149" max="16384" width="9" style="212"/>
  </cols>
  <sheetData>
    <row r="1" spans="1:41" ht="16.5" customHeight="1">
      <c r="A1" s="210" t="s">
        <v>3766</v>
      </c>
      <c r="B1" s="210"/>
      <c r="C1" s="210"/>
      <c r="D1" s="210"/>
      <c r="E1" s="210"/>
      <c r="F1" s="210"/>
      <c r="G1" s="211"/>
      <c r="H1" s="211"/>
      <c r="I1" s="211"/>
      <c r="J1" s="211"/>
      <c r="K1" s="211"/>
      <c r="L1" s="211"/>
      <c r="M1" s="211"/>
      <c r="N1" s="211"/>
      <c r="O1" s="211"/>
      <c r="P1" s="211"/>
      <c r="Q1" s="211"/>
      <c r="R1" s="2283"/>
      <c r="S1" s="2283"/>
      <c r="T1" s="2283"/>
    </row>
    <row r="2" spans="1:41">
      <c r="A2" s="213"/>
      <c r="B2" s="213"/>
      <c r="C2" s="213"/>
      <c r="D2" s="213"/>
      <c r="E2" s="213"/>
      <c r="F2" s="213"/>
      <c r="G2" s="213"/>
      <c r="H2" s="213"/>
      <c r="I2" s="213"/>
      <c r="J2" s="213"/>
      <c r="K2" s="213"/>
      <c r="L2" s="213"/>
      <c r="M2" s="213"/>
      <c r="N2" s="213"/>
      <c r="O2" s="213"/>
      <c r="P2" s="213"/>
      <c r="Q2" s="213"/>
      <c r="R2" s="213"/>
      <c r="S2" s="213"/>
      <c r="T2" s="213"/>
    </row>
    <row r="3" spans="1:41" ht="22.5" customHeight="1">
      <c r="A3" s="2284" t="s">
        <v>3765</v>
      </c>
      <c r="B3" s="2284"/>
      <c r="C3" s="2284"/>
      <c r="D3" s="2284"/>
      <c r="E3" s="2284"/>
      <c r="F3" s="2284"/>
      <c r="G3" s="2284"/>
      <c r="H3" s="2284"/>
      <c r="I3" s="2284"/>
      <c r="J3" s="2284"/>
      <c r="K3" s="2284"/>
      <c r="L3" s="2284"/>
      <c r="M3" s="2284"/>
      <c r="N3" s="2284"/>
      <c r="O3" s="2284"/>
      <c r="P3" s="2284"/>
      <c r="Q3" s="2284"/>
      <c r="R3" s="2284"/>
      <c r="S3" s="2284"/>
      <c r="T3" s="2284"/>
      <c r="V3" s="2284"/>
      <c r="W3" s="2284"/>
      <c r="X3" s="2284"/>
      <c r="Y3" s="2284"/>
      <c r="Z3" s="2284"/>
      <c r="AA3" s="2284"/>
      <c r="AB3" s="2284"/>
      <c r="AC3" s="2284"/>
      <c r="AD3" s="2284"/>
      <c r="AE3" s="2284"/>
      <c r="AF3" s="2284"/>
      <c r="AG3" s="2284"/>
      <c r="AH3" s="2284"/>
      <c r="AI3" s="2284"/>
      <c r="AJ3" s="2284"/>
      <c r="AK3" s="2284"/>
      <c r="AL3" s="2284"/>
      <c r="AM3" s="2284"/>
      <c r="AN3" s="2284"/>
      <c r="AO3" s="2284"/>
    </row>
    <row r="4" spans="1:41" ht="30" customHeight="1">
      <c r="A4" s="214"/>
      <c r="B4" s="214"/>
      <c r="C4" s="214"/>
      <c r="D4" s="214"/>
      <c r="E4" s="214"/>
      <c r="F4" s="214"/>
      <c r="G4" s="214"/>
      <c r="H4" s="214"/>
      <c r="I4" s="214"/>
      <c r="J4" s="214"/>
      <c r="K4" s="214"/>
      <c r="L4" s="214"/>
      <c r="M4" s="214"/>
      <c r="N4" s="2285" t="s">
        <v>448</v>
      </c>
      <c r="O4" s="2285"/>
      <c r="P4" s="2285"/>
      <c r="Q4" s="2286"/>
      <c r="R4" s="2286"/>
      <c r="S4" s="2286"/>
      <c r="T4" s="2286"/>
      <c r="V4" s="215"/>
      <c r="W4" s="216"/>
      <c r="X4" s="215"/>
      <c r="Y4" s="215"/>
      <c r="Z4" s="215"/>
      <c r="AA4" s="215"/>
      <c r="AB4" s="215"/>
      <c r="AC4" s="215"/>
      <c r="AD4" s="215"/>
      <c r="AE4" s="215"/>
      <c r="AF4" s="215"/>
      <c r="AG4" s="215"/>
      <c r="AH4" s="215"/>
      <c r="AI4" s="215"/>
      <c r="AJ4" s="215"/>
      <c r="AK4" s="215"/>
      <c r="AL4" s="215"/>
      <c r="AM4" s="215"/>
      <c r="AN4" s="215"/>
      <c r="AO4" s="215"/>
    </row>
    <row r="5" spans="1:41" ht="30" customHeight="1">
      <c r="A5" s="214"/>
      <c r="B5" s="214"/>
      <c r="C5" s="214"/>
      <c r="D5" s="214"/>
      <c r="E5" s="214"/>
      <c r="F5" s="214"/>
      <c r="G5" s="214"/>
      <c r="H5" s="214"/>
      <c r="I5" s="214"/>
      <c r="J5" s="214"/>
      <c r="K5" s="214"/>
      <c r="L5" s="214"/>
      <c r="M5" s="214"/>
      <c r="N5" s="2281" t="s">
        <v>449</v>
      </c>
      <c r="O5" s="2281"/>
      <c r="P5" s="2281"/>
      <c r="Q5" s="2282"/>
      <c r="R5" s="2282"/>
      <c r="S5" s="2282"/>
      <c r="T5" s="2282"/>
      <c r="V5" s="215"/>
      <c r="W5" s="215"/>
      <c r="X5" s="215"/>
      <c r="Y5" s="215"/>
      <c r="Z5" s="215"/>
      <c r="AA5" s="215"/>
      <c r="AB5" s="215"/>
      <c r="AC5" s="215"/>
      <c r="AD5" s="215"/>
      <c r="AE5" s="215"/>
      <c r="AF5" s="215"/>
      <c r="AG5" s="215"/>
      <c r="AH5" s="215"/>
      <c r="AI5" s="215"/>
      <c r="AJ5" s="215"/>
      <c r="AK5" s="215"/>
      <c r="AL5" s="215"/>
      <c r="AM5" s="215"/>
      <c r="AN5" s="215"/>
      <c r="AO5" s="215"/>
    </row>
    <row r="6" spans="1:41" ht="12" customHeight="1">
      <c r="A6" s="214"/>
      <c r="B6" s="214"/>
      <c r="C6" s="214"/>
      <c r="D6" s="214"/>
      <c r="E6" s="214"/>
      <c r="F6" s="214"/>
      <c r="G6" s="214"/>
      <c r="H6" s="214"/>
      <c r="I6" s="214"/>
      <c r="J6" s="214"/>
      <c r="K6" s="214"/>
      <c r="L6" s="214"/>
      <c r="M6" s="214"/>
      <c r="N6" s="217"/>
      <c r="O6" s="217"/>
      <c r="P6" s="217"/>
      <c r="Q6" s="218"/>
      <c r="R6" s="218"/>
      <c r="S6" s="218"/>
      <c r="T6" s="218"/>
      <c r="V6" s="215"/>
      <c r="W6" s="215"/>
      <c r="X6" s="215"/>
      <c r="Y6" s="215"/>
      <c r="Z6" s="215"/>
      <c r="AA6" s="215"/>
      <c r="AB6" s="215"/>
      <c r="AC6" s="215"/>
      <c r="AD6" s="215"/>
      <c r="AE6" s="215"/>
      <c r="AF6" s="215"/>
      <c r="AG6" s="215"/>
      <c r="AH6" s="215"/>
      <c r="AI6" s="215"/>
      <c r="AJ6" s="215"/>
      <c r="AK6" s="215"/>
      <c r="AL6" s="215"/>
      <c r="AM6" s="215"/>
      <c r="AN6" s="215"/>
      <c r="AO6" s="215"/>
    </row>
    <row r="7" spans="1:41" s="220" customFormat="1" ht="20.25" customHeight="1">
      <c r="A7" s="219" t="s">
        <v>3767</v>
      </c>
      <c r="B7" s="219"/>
      <c r="C7" s="219"/>
      <c r="D7" s="219"/>
      <c r="E7" s="219"/>
      <c r="F7" s="219"/>
      <c r="G7" s="219"/>
      <c r="H7" s="219"/>
      <c r="I7" s="219"/>
      <c r="J7" s="219"/>
      <c r="K7" s="219"/>
      <c r="L7" s="219"/>
      <c r="M7" s="219"/>
      <c r="N7" s="219"/>
      <c r="O7" s="219"/>
      <c r="P7" s="219"/>
      <c r="Q7" s="219"/>
      <c r="R7" s="219"/>
      <c r="S7" s="219"/>
    </row>
    <row r="8" spans="1:41" s="220" customFormat="1" ht="14.25">
      <c r="A8" s="219" t="s">
        <v>744</v>
      </c>
      <c r="B8" s="219"/>
      <c r="C8" s="219"/>
      <c r="D8" s="219"/>
      <c r="E8" s="219"/>
      <c r="F8" s="219"/>
      <c r="G8" s="219"/>
      <c r="H8" s="219"/>
      <c r="I8" s="219"/>
      <c r="J8" s="219"/>
      <c r="K8" s="219"/>
      <c r="L8" s="219"/>
      <c r="M8" s="219"/>
      <c r="N8" s="219"/>
      <c r="O8" s="219"/>
      <c r="P8" s="219"/>
      <c r="Q8" s="219"/>
      <c r="R8" s="219"/>
      <c r="S8" s="219"/>
    </row>
    <row r="9" spans="1:41" s="220" customFormat="1" ht="12" customHeight="1">
      <c r="A9" s="219"/>
      <c r="B9" s="219"/>
      <c r="C9" s="219"/>
      <c r="D9" s="219"/>
      <c r="E9" s="219"/>
      <c r="F9" s="219"/>
      <c r="G9" s="219"/>
      <c r="H9" s="219"/>
      <c r="I9" s="219"/>
      <c r="J9" s="219"/>
      <c r="K9" s="219"/>
      <c r="L9" s="219"/>
      <c r="M9" s="219"/>
      <c r="N9" s="219"/>
      <c r="O9" s="219"/>
      <c r="P9" s="219"/>
      <c r="Q9" s="219"/>
      <c r="R9" s="219"/>
      <c r="S9" s="219"/>
    </row>
    <row r="10" spans="1:41" s="224" customFormat="1" ht="14.25">
      <c r="A10" s="221" t="s">
        <v>745</v>
      </c>
      <c r="B10" s="222"/>
      <c r="C10" s="222"/>
      <c r="D10" s="222"/>
      <c r="E10" s="222"/>
      <c r="F10" s="222"/>
      <c r="G10" s="222"/>
      <c r="H10" s="222"/>
      <c r="I10" s="222"/>
      <c r="J10" s="222"/>
      <c r="K10" s="222"/>
      <c r="L10" s="222"/>
      <c r="M10" s="222"/>
      <c r="N10" s="222"/>
      <c r="O10" s="222"/>
      <c r="P10" s="222"/>
      <c r="Q10" s="222"/>
      <c r="R10" s="222"/>
      <c r="S10" s="222"/>
      <c r="T10" s="223"/>
    </row>
    <row r="11" spans="1:41" s="224" customFormat="1" ht="14.25">
      <c r="A11" s="225" t="s">
        <v>746</v>
      </c>
      <c r="B11" s="226"/>
      <c r="C11" s="226"/>
      <c r="D11" s="226"/>
      <c r="E11" s="226"/>
      <c r="F11" s="226"/>
      <c r="G11" s="226"/>
      <c r="H11" s="226"/>
      <c r="I11" s="226"/>
      <c r="J11" s="226"/>
      <c r="K11" s="226"/>
      <c r="L11" s="226"/>
      <c r="M11" s="226"/>
      <c r="N11" s="226"/>
      <c r="O11" s="226"/>
      <c r="P11" s="226"/>
      <c r="Q11" s="226"/>
      <c r="R11" s="226"/>
      <c r="S11" s="226"/>
      <c r="T11" s="227"/>
    </row>
    <row r="12" spans="1:41" s="224" customFormat="1" ht="4.5" customHeight="1">
      <c r="A12" s="225"/>
      <c r="B12" s="226"/>
      <c r="C12" s="226"/>
      <c r="D12" s="226"/>
      <c r="E12" s="226"/>
      <c r="F12" s="226"/>
      <c r="G12" s="226"/>
      <c r="H12" s="226"/>
      <c r="I12" s="226"/>
      <c r="J12" s="226"/>
      <c r="K12" s="226"/>
      <c r="L12" s="226"/>
      <c r="M12" s="226"/>
      <c r="N12" s="226"/>
      <c r="O12" s="226"/>
      <c r="P12" s="226"/>
      <c r="Q12" s="226"/>
      <c r="R12" s="226"/>
      <c r="S12" s="226"/>
      <c r="T12" s="227"/>
    </row>
    <row r="13" spans="1:41" s="224" customFormat="1" ht="20.25" customHeight="1">
      <c r="A13" s="225"/>
      <c r="B13" s="228" t="s">
        <v>747</v>
      </c>
      <c r="C13" s="229"/>
      <c r="D13" s="229"/>
      <c r="E13" s="229"/>
      <c r="F13" s="229"/>
      <c r="G13" s="229"/>
      <c r="H13" s="229"/>
      <c r="I13" s="229"/>
      <c r="J13" s="230"/>
      <c r="K13" s="228" t="s">
        <v>748</v>
      </c>
      <c r="L13" s="229"/>
      <c r="M13" s="229"/>
      <c r="N13" s="229"/>
      <c r="O13" s="230"/>
      <c r="P13" s="229" t="s">
        <v>749</v>
      </c>
      <c r="Q13" s="2288"/>
      <c r="R13" s="2288"/>
      <c r="S13" s="2289"/>
      <c r="T13" s="227"/>
    </row>
    <row r="14" spans="1:41" s="224" customFormat="1" ht="20.25" customHeight="1">
      <c r="A14" s="225"/>
      <c r="B14" s="221" t="s">
        <v>750</v>
      </c>
      <c r="C14" s="222"/>
      <c r="D14" s="222"/>
      <c r="E14" s="222"/>
      <c r="F14" s="222"/>
      <c r="G14" s="222"/>
      <c r="H14" s="222"/>
      <c r="I14" s="222"/>
      <c r="J14" s="222"/>
      <c r="K14" s="222"/>
      <c r="L14" s="222"/>
      <c r="M14" s="222"/>
      <c r="N14" s="222"/>
      <c r="O14" s="222"/>
      <c r="P14" s="222"/>
      <c r="Q14" s="222"/>
      <c r="R14" s="222"/>
      <c r="S14" s="223"/>
      <c r="T14" s="227"/>
    </row>
    <row r="15" spans="1:41" s="224" customFormat="1" ht="20.25" customHeight="1">
      <c r="A15" s="225"/>
      <c r="B15" s="225"/>
      <c r="C15" s="221" t="s">
        <v>751</v>
      </c>
      <c r="D15" s="222"/>
      <c r="E15" s="222"/>
      <c r="F15" s="222"/>
      <c r="G15" s="222"/>
      <c r="H15" s="222"/>
      <c r="I15" s="222"/>
      <c r="J15" s="222" t="s">
        <v>752</v>
      </c>
      <c r="K15" s="222"/>
      <c r="L15" s="222"/>
      <c r="M15" s="222"/>
      <c r="N15" s="222"/>
      <c r="O15" s="222"/>
      <c r="P15" s="222"/>
      <c r="Q15" s="222"/>
      <c r="R15" s="222"/>
      <c r="S15" s="223"/>
      <c r="T15" s="227"/>
    </row>
    <row r="16" spans="1:41" s="224" customFormat="1" ht="20.25" customHeight="1">
      <c r="A16" s="225"/>
      <c r="B16" s="225"/>
      <c r="C16" s="225"/>
      <c r="D16" s="226"/>
      <c r="E16" s="226"/>
      <c r="F16" s="226"/>
      <c r="G16" s="226"/>
      <c r="H16" s="226"/>
      <c r="I16" s="226"/>
      <c r="J16" s="2290" t="s">
        <v>753</v>
      </c>
      <c r="K16" s="2290"/>
      <c r="L16" s="2290"/>
      <c r="M16" s="2290"/>
      <c r="N16" s="2290"/>
      <c r="O16" s="2290"/>
      <c r="P16" s="2290"/>
      <c r="Q16" s="2290"/>
      <c r="R16" s="2290"/>
      <c r="S16" s="2291"/>
      <c r="T16" s="227"/>
    </row>
    <row r="17" spans="1:20" s="224" customFormat="1" ht="20.25" customHeight="1">
      <c r="A17" s="225"/>
      <c r="B17" s="225"/>
      <c r="C17" s="225"/>
      <c r="D17" s="226"/>
      <c r="E17" s="226"/>
      <c r="F17" s="226"/>
      <c r="G17" s="226"/>
      <c r="H17" s="226"/>
      <c r="I17" s="226"/>
      <c r="J17" s="226" t="s">
        <v>754</v>
      </c>
      <c r="K17" s="226"/>
      <c r="L17" s="226"/>
      <c r="M17" s="226"/>
      <c r="N17" s="226"/>
      <c r="O17" s="226"/>
      <c r="P17" s="226"/>
      <c r="Q17" s="226"/>
      <c r="R17" s="226"/>
      <c r="S17" s="227"/>
      <c r="T17" s="227"/>
    </row>
    <row r="18" spans="1:20" s="224" customFormat="1" ht="20.25" customHeight="1">
      <c r="A18" s="225"/>
      <c r="B18" s="225"/>
      <c r="C18" s="225"/>
      <c r="D18" s="226"/>
      <c r="E18" s="226"/>
      <c r="F18" s="226"/>
      <c r="G18" s="226"/>
      <c r="H18" s="226"/>
      <c r="I18" s="226"/>
      <c r="J18" s="226" t="s">
        <v>755</v>
      </c>
      <c r="K18" s="226"/>
      <c r="L18" s="226"/>
      <c r="M18" s="226"/>
      <c r="N18" s="226"/>
      <c r="O18" s="226"/>
      <c r="P18" s="226"/>
      <c r="Q18" s="226"/>
      <c r="R18" s="226"/>
      <c r="S18" s="227"/>
      <c r="T18" s="227"/>
    </row>
    <row r="19" spans="1:20" s="224" customFormat="1" ht="20.25" customHeight="1">
      <c r="A19" s="225"/>
      <c r="B19" s="225"/>
      <c r="C19" s="231"/>
      <c r="D19" s="232"/>
      <c r="E19" s="232"/>
      <c r="F19" s="232"/>
      <c r="G19" s="232"/>
      <c r="H19" s="232"/>
      <c r="I19" s="232"/>
      <c r="J19" s="232" t="s">
        <v>756</v>
      </c>
      <c r="K19" s="232"/>
      <c r="L19" s="232"/>
      <c r="M19" s="232"/>
      <c r="N19" s="232"/>
      <c r="O19" s="232"/>
      <c r="P19" s="232"/>
      <c r="Q19" s="232"/>
      <c r="R19" s="232"/>
      <c r="S19" s="233"/>
      <c r="T19" s="227"/>
    </row>
    <row r="20" spans="1:20" s="224" customFormat="1" ht="20.25" customHeight="1">
      <c r="A20" s="225"/>
      <c r="B20" s="225"/>
      <c r="C20" s="2292" t="s">
        <v>757</v>
      </c>
      <c r="D20" s="2293"/>
      <c r="E20" s="2293"/>
      <c r="F20" s="2293"/>
      <c r="G20" s="2293"/>
      <c r="H20" s="2293"/>
      <c r="I20" s="2293"/>
      <c r="J20" s="222" t="s">
        <v>758</v>
      </c>
      <c r="K20" s="222"/>
      <c r="L20" s="222"/>
      <c r="M20" s="222"/>
      <c r="N20" s="222"/>
      <c r="O20" s="222"/>
      <c r="P20" s="222"/>
      <c r="Q20" s="222"/>
      <c r="R20" s="222"/>
      <c r="S20" s="223"/>
      <c r="T20" s="227"/>
    </row>
    <row r="21" spans="1:20" s="224" customFormat="1" ht="20.25" customHeight="1">
      <c r="A21" s="225"/>
      <c r="B21" s="225"/>
      <c r="C21" s="2294"/>
      <c r="D21" s="2295"/>
      <c r="E21" s="2295"/>
      <c r="F21" s="2295"/>
      <c r="G21" s="2295"/>
      <c r="H21" s="2295"/>
      <c r="I21" s="2295"/>
      <c r="J21" s="234" t="s">
        <v>759</v>
      </c>
      <c r="K21" s="234"/>
      <c r="L21" s="226"/>
      <c r="M21" s="226"/>
      <c r="N21" s="226"/>
      <c r="O21" s="226"/>
      <c r="P21" s="226"/>
      <c r="Q21" s="226"/>
      <c r="R21" s="226"/>
      <c r="S21" s="227"/>
      <c r="T21" s="227"/>
    </row>
    <row r="22" spans="1:20" s="224" customFormat="1" ht="20.25" customHeight="1">
      <c r="A22" s="225"/>
      <c r="B22" s="225"/>
      <c r="C22" s="225"/>
      <c r="D22" s="226"/>
      <c r="E22" s="226"/>
      <c r="F22" s="226"/>
      <c r="G22" s="226"/>
      <c r="H22" s="226"/>
      <c r="I22" s="226"/>
      <c r="J22" s="226" t="s">
        <v>755</v>
      </c>
      <c r="K22" s="226"/>
      <c r="L22" s="226"/>
      <c r="M22" s="226"/>
      <c r="N22" s="226"/>
      <c r="O22" s="226"/>
      <c r="P22" s="226"/>
      <c r="Q22" s="226"/>
      <c r="R22" s="226"/>
      <c r="S22" s="227"/>
      <c r="T22" s="227"/>
    </row>
    <row r="23" spans="1:20" s="224" customFormat="1" ht="20.25" customHeight="1">
      <c r="A23" s="225"/>
      <c r="B23" s="225"/>
      <c r="C23" s="231"/>
      <c r="D23" s="232"/>
      <c r="E23" s="232"/>
      <c r="F23" s="232"/>
      <c r="G23" s="232"/>
      <c r="H23" s="232"/>
      <c r="I23" s="232"/>
      <c r="J23" s="232" t="s">
        <v>756</v>
      </c>
      <c r="K23" s="232"/>
      <c r="L23" s="232"/>
      <c r="M23" s="232"/>
      <c r="N23" s="232"/>
      <c r="O23" s="232"/>
      <c r="P23" s="232"/>
      <c r="Q23" s="232"/>
      <c r="R23" s="232"/>
      <c r="S23" s="233"/>
      <c r="T23" s="227"/>
    </row>
    <row r="24" spans="1:20" s="224" customFormat="1" ht="20.25" customHeight="1">
      <c r="A24" s="225"/>
      <c r="B24" s="221" t="s">
        <v>760</v>
      </c>
      <c r="C24" s="222"/>
      <c r="D24" s="222"/>
      <c r="E24" s="222"/>
      <c r="F24" s="222"/>
      <c r="G24" s="222"/>
      <c r="H24" s="222"/>
      <c r="I24" s="222"/>
      <c r="J24" s="235"/>
      <c r="K24" s="2296" t="s">
        <v>761</v>
      </c>
      <c r="L24" s="2296"/>
      <c r="M24" s="2296"/>
      <c r="N24" s="2296"/>
      <c r="O24" s="2296"/>
      <c r="P24" s="2296"/>
      <c r="Q24" s="2296"/>
      <c r="R24" s="2296"/>
      <c r="S24" s="2297"/>
      <c r="T24" s="227"/>
    </row>
    <row r="25" spans="1:20" s="224" customFormat="1" ht="20.25" customHeight="1">
      <c r="A25" s="225"/>
      <c r="B25" s="225"/>
      <c r="C25" s="226"/>
      <c r="D25" s="226"/>
      <c r="E25" s="226"/>
      <c r="F25" s="226"/>
      <c r="G25" s="226"/>
      <c r="H25" s="226"/>
      <c r="I25" s="226"/>
      <c r="J25" s="234"/>
      <c r="K25" s="226" t="s">
        <v>762</v>
      </c>
      <c r="L25" s="226"/>
      <c r="M25" s="226"/>
      <c r="N25" s="226"/>
      <c r="O25" s="226"/>
      <c r="P25" s="226"/>
      <c r="Q25" s="226"/>
      <c r="R25" s="226"/>
      <c r="S25" s="227"/>
      <c r="T25" s="227"/>
    </row>
    <row r="26" spans="1:20" s="224" customFormat="1" ht="20.25" customHeight="1">
      <c r="A26" s="225"/>
      <c r="B26" s="231"/>
      <c r="C26" s="232"/>
      <c r="D26" s="232"/>
      <c r="E26" s="232"/>
      <c r="F26" s="232"/>
      <c r="G26" s="232"/>
      <c r="H26" s="232"/>
      <c r="I26" s="232"/>
      <c r="J26" s="236"/>
      <c r="K26" s="232" t="s">
        <v>763</v>
      </c>
      <c r="L26" s="232"/>
      <c r="M26" s="232"/>
      <c r="N26" s="232"/>
      <c r="O26" s="232"/>
      <c r="P26" s="232"/>
      <c r="Q26" s="232"/>
      <c r="R26" s="232"/>
      <c r="S26" s="233"/>
      <c r="T26" s="227"/>
    </row>
    <row r="27" spans="1:20" s="224" customFormat="1" ht="20.25" customHeight="1">
      <c r="A27" s="225"/>
      <c r="B27" s="221" t="s">
        <v>764</v>
      </c>
      <c r="C27" s="222"/>
      <c r="D27" s="222"/>
      <c r="E27" s="222"/>
      <c r="F27" s="222"/>
      <c r="G27" s="222"/>
      <c r="H27" s="222"/>
      <c r="I27" s="222"/>
      <c r="J27" s="222"/>
      <c r="K27" s="222" t="s">
        <v>765</v>
      </c>
      <c r="L27" s="222"/>
      <c r="M27" s="235"/>
      <c r="N27" s="222"/>
      <c r="O27" s="222"/>
      <c r="P27" s="222"/>
      <c r="Q27" s="222"/>
      <c r="R27" s="222"/>
      <c r="S27" s="223"/>
      <c r="T27" s="227"/>
    </row>
    <row r="28" spans="1:20" s="224" customFormat="1" ht="20.25" customHeight="1">
      <c r="A28" s="225"/>
      <c r="B28" s="225"/>
      <c r="C28" s="226"/>
      <c r="D28" s="226"/>
      <c r="E28" s="226"/>
      <c r="F28" s="226"/>
      <c r="G28" s="226"/>
      <c r="H28" s="226"/>
      <c r="I28" s="226"/>
      <c r="J28" s="226"/>
      <c r="K28" s="226" t="s">
        <v>766</v>
      </c>
      <c r="L28" s="226"/>
      <c r="M28" s="226"/>
      <c r="N28" s="226"/>
      <c r="O28" s="226"/>
      <c r="P28" s="226"/>
      <c r="Q28" s="226"/>
      <c r="R28" s="226"/>
      <c r="S28" s="227"/>
      <c r="T28" s="227"/>
    </row>
    <row r="29" spans="1:20" s="224" customFormat="1" ht="20.25" customHeight="1">
      <c r="A29" s="225"/>
      <c r="B29" s="221" t="s">
        <v>767</v>
      </c>
      <c r="C29" s="222"/>
      <c r="D29" s="222"/>
      <c r="E29" s="222"/>
      <c r="F29" s="222"/>
      <c r="G29" s="222"/>
      <c r="H29" s="222"/>
      <c r="I29" s="222"/>
      <c r="J29" s="222"/>
      <c r="K29" s="222"/>
      <c r="L29" s="222" t="s">
        <v>768</v>
      </c>
      <c r="M29" s="222"/>
      <c r="N29" s="222"/>
      <c r="O29" s="222"/>
      <c r="P29" s="222"/>
      <c r="Q29" s="222"/>
      <c r="R29" s="222"/>
      <c r="S29" s="223"/>
      <c r="T29" s="227"/>
    </row>
    <row r="30" spans="1:20" s="224" customFormat="1" ht="20.25" customHeight="1">
      <c r="A30" s="225"/>
      <c r="B30" s="231"/>
      <c r="C30" s="232"/>
      <c r="D30" s="232"/>
      <c r="E30" s="232"/>
      <c r="F30" s="232"/>
      <c r="G30" s="232"/>
      <c r="H30" s="232"/>
      <c r="I30" s="232"/>
      <c r="J30" s="232"/>
      <c r="K30" s="232"/>
      <c r="L30" s="2298" t="s">
        <v>769</v>
      </c>
      <c r="M30" s="2298"/>
      <c r="N30" s="2298"/>
      <c r="O30" s="2298"/>
      <c r="P30" s="2298"/>
      <c r="Q30" s="2298"/>
      <c r="R30" s="2298"/>
      <c r="S30" s="2299"/>
      <c r="T30" s="227"/>
    </row>
    <row r="31" spans="1:20" s="224" customFormat="1" ht="4.5" customHeight="1">
      <c r="A31" s="231"/>
      <c r="B31" s="232"/>
      <c r="C31" s="232"/>
      <c r="D31" s="232"/>
      <c r="E31" s="232"/>
      <c r="F31" s="232"/>
      <c r="G31" s="232"/>
      <c r="H31" s="232"/>
      <c r="I31" s="232"/>
      <c r="J31" s="232"/>
      <c r="K31" s="232"/>
      <c r="L31" s="232"/>
      <c r="M31" s="232"/>
      <c r="N31" s="232"/>
      <c r="O31" s="232"/>
      <c r="P31" s="232"/>
      <c r="Q31" s="232"/>
      <c r="R31" s="232"/>
      <c r="S31" s="232"/>
      <c r="T31" s="233"/>
    </row>
    <row r="32" spans="1:20" s="224" customFormat="1" ht="23.25" customHeight="1">
      <c r="A32" s="221" t="s">
        <v>770</v>
      </c>
      <c r="B32" s="222"/>
      <c r="C32" s="222"/>
      <c r="D32" s="222"/>
      <c r="E32" s="222"/>
      <c r="F32" s="222"/>
      <c r="G32" s="222"/>
      <c r="H32" s="222"/>
      <c r="I32" s="222"/>
      <c r="J32" s="222"/>
      <c r="K32" s="222"/>
      <c r="L32" s="222"/>
      <c r="M32" s="222"/>
      <c r="N32" s="222"/>
      <c r="O32" s="222"/>
      <c r="P32" s="222"/>
      <c r="Q32" s="222"/>
      <c r="R32" s="222"/>
      <c r="S32" s="222"/>
      <c r="T32" s="223"/>
    </row>
    <row r="33" spans="1:20" s="224" customFormat="1" ht="23.25" customHeight="1">
      <c r="A33" s="225"/>
      <c r="B33" s="226" t="s">
        <v>771</v>
      </c>
      <c r="C33" s="226"/>
      <c r="D33" s="226"/>
      <c r="E33" s="226"/>
      <c r="F33" s="226"/>
      <c r="G33" s="226"/>
      <c r="H33" s="226"/>
      <c r="I33" s="226"/>
      <c r="J33" s="226"/>
      <c r="K33" s="226"/>
      <c r="L33" s="226"/>
      <c r="M33" s="226"/>
      <c r="N33" s="226"/>
      <c r="O33" s="226"/>
      <c r="P33" s="226"/>
      <c r="Q33" s="226"/>
      <c r="R33" s="226"/>
      <c r="S33" s="226"/>
      <c r="T33" s="227"/>
    </row>
    <row r="34" spans="1:20" s="224" customFormat="1" ht="23.25" customHeight="1">
      <c r="A34" s="225"/>
      <c r="B34" s="221" t="s">
        <v>772</v>
      </c>
      <c r="C34" s="2300" t="s">
        <v>773</v>
      </c>
      <c r="D34" s="2300"/>
      <c r="E34" s="2300"/>
      <c r="F34" s="2300"/>
      <c r="G34" s="2300"/>
      <c r="H34" s="2300"/>
      <c r="I34" s="2300"/>
      <c r="J34" s="2300"/>
      <c r="K34" s="2300"/>
      <c r="L34" s="2300"/>
      <c r="M34" s="2300"/>
      <c r="N34" s="222" t="s">
        <v>774</v>
      </c>
      <c r="O34" s="222"/>
      <c r="P34" s="222"/>
      <c r="Q34" s="222"/>
      <c r="R34" s="222"/>
      <c r="S34" s="223"/>
      <c r="T34" s="227"/>
    </row>
    <row r="35" spans="1:20" s="224" customFormat="1" ht="23.25" customHeight="1">
      <c r="A35" s="225"/>
      <c r="B35" s="225"/>
      <c r="C35" s="226" t="s">
        <v>775</v>
      </c>
      <c r="D35" s="226"/>
      <c r="E35" s="226"/>
      <c r="F35" s="226"/>
      <c r="G35" s="226"/>
      <c r="H35" s="234"/>
      <c r="I35" s="226"/>
      <c r="J35" s="226"/>
      <c r="K35" s="226"/>
      <c r="L35" s="226"/>
      <c r="M35" s="226"/>
      <c r="N35" s="226" t="s">
        <v>776</v>
      </c>
      <c r="O35" s="226"/>
      <c r="P35" s="226"/>
      <c r="Q35" s="226"/>
      <c r="R35" s="226"/>
      <c r="S35" s="227"/>
      <c r="T35" s="227"/>
    </row>
    <row r="36" spans="1:20" s="224" customFormat="1" ht="23.25" customHeight="1">
      <c r="A36" s="225"/>
      <c r="B36" s="231"/>
      <c r="C36" s="232"/>
      <c r="D36" s="232"/>
      <c r="E36" s="232"/>
      <c r="F36" s="232"/>
      <c r="G36" s="232"/>
      <c r="H36" s="236"/>
      <c r="I36" s="232"/>
      <c r="J36" s="232"/>
      <c r="K36" s="232"/>
      <c r="L36" s="232"/>
      <c r="M36" s="232"/>
      <c r="N36" s="232" t="s">
        <v>777</v>
      </c>
      <c r="O36" s="232"/>
      <c r="P36" s="232"/>
      <c r="Q36" s="232"/>
      <c r="R36" s="232"/>
      <c r="S36" s="233"/>
      <c r="T36" s="227"/>
    </row>
    <row r="37" spans="1:20" s="224" customFormat="1" ht="23.25" customHeight="1">
      <c r="A37" s="225"/>
      <c r="B37" s="221" t="s">
        <v>778</v>
      </c>
      <c r="C37" s="2287" t="s">
        <v>779</v>
      </c>
      <c r="D37" s="2287"/>
      <c r="E37" s="2287"/>
      <c r="F37" s="2287"/>
      <c r="G37" s="2287"/>
      <c r="H37" s="2287"/>
      <c r="I37" s="2287"/>
      <c r="J37" s="2287"/>
      <c r="K37" s="2287"/>
      <c r="L37" s="2287"/>
      <c r="M37" s="2287"/>
      <c r="N37" s="222" t="s">
        <v>780</v>
      </c>
      <c r="O37" s="222"/>
      <c r="P37" s="222"/>
      <c r="Q37" s="222"/>
      <c r="R37" s="222"/>
      <c r="S37" s="223"/>
      <c r="T37" s="227"/>
    </row>
    <row r="38" spans="1:20" s="224" customFormat="1" ht="23.25" customHeight="1">
      <c r="A38" s="225"/>
      <c r="B38" s="231"/>
      <c r="C38" s="232"/>
      <c r="D38" s="232"/>
      <c r="E38" s="232"/>
      <c r="F38" s="232"/>
      <c r="G38" s="232"/>
      <c r="H38" s="236"/>
      <c r="I38" s="232"/>
      <c r="J38" s="232"/>
      <c r="K38" s="232"/>
      <c r="L38" s="232"/>
      <c r="M38" s="232"/>
      <c r="N38" s="232" t="s">
        <v>781</v>
      </c>
      <c r="O38" s="232"/>
      <c r="P38" s="232"/>
      <c r="Q38" s="232"/>
      <c r="R38" s="232"/>
      <c r="S38" s="233"/>
      <c r="T38" s="227"/>
    </row>
    <row r="39" spans="1:20" s="224" customFormat="1" ht="23.25" customHeight="1">
      <c r="A39" s="225"/>
      <c r="B39" s="228" t="s">
        <v>782</v>
      </c>
      <c r="C39" s="229"/>
      <c r="D39" s="229"/>
      <c r="E39" s="229"/>
      <c r="F39" s="229"/>
      <c r="G39" s="229"/>
      <c r="H39" s="237"/>
      <c r="I39" s="229"/>
      <c r="J39" s="229"/>
      <c r="K39" s="229"/>
      <c r="L39" s="229"/>
      <c r="M39" s="229"/>
      <c r="N39" s="229"/>
      <c r="O39" s="229"/>
      <c r="P39" s="229"/>
      <c r="Q39" s="229"/>
      <c r="R39" s="229"/>
      <c r="S39" s="238"/>
      <c r="T39" s="227"/>
    </row>
    <row r="40" spans="1:20" s="224" customFormat="1" ht="22.5" customHeight="1">
      <c r="A40" s="225"/>
      <c r="B40" s="221" t="s">
        <v>783</v>
      </c>
      <c r="C40" s="222"/>
      <c r="D40" s="222"/>
      <c r="E40" s="222"/>
      <c r="F40" s="222"/>
      <c r="G40" s="222"/>
      <c r="H40" s="235"/>
      <c r="I40" s="222"/>
      <c r="J40" s="222"/>
      <c r="K40" s="222"/>
      <c r="L40" s="222"/>
      <c r="M40" s="222"/>
      <c r="N40" s="222"/>
      <c r="O40" s="222"/>
      <c r="P40" s="222"/>
      <c r="Q40" s="222"/>
      <c r="R40" s="222"/>
      <c r="S40" s="223"/>
      <c r="T40" s="227"/>
    </row>
    <row r="41" spans="1:20" s="224" customFormat="1" ht="23.25" customHeight="1">
      <c r="A41" s="225"/>
      <c r="B41" s="221" t="s">
        <v>784</v>
      </c>
      <c r="C41" s="222"/>
      <c r="D41" s="222"/>
      <c r="E41" s="222"/>
      <c r="F41" s="222"/>
      <c r="G41" s="222"/>
      <c r="H41" s="235"/>
      <c r="I41" s="222"/>
      <c r="J41" s="222"/>
      <c r="K41" s="222"/>
      <c r="L41" s="222"/>
      <c r="M41" s="222"/>
      <c r="N41" s="222" t="s">
        <v>785</v>
      </c>
      <c r="O41" s="222"/>
      <c r="P41" s="222"/>
      <c r="Q41" s="222"/>
      <c r="R41" s="222"/>
      <c r="S41" s="223"/>
      <c r="T41" s="227"/>
    </row>
    <row r="42" spans="1:20" s="224" customFormat="1" ht="23.25" customHeight="1">
      <c r="A42" s="225"/>
      <c r="B42" s="221" t="s">
        <v>786</v>
      </c>
      <c r="C42" s="222"/>
      <c r="D42" s="222"/>
      <c r="E42" s="222"/>
      <c r="F42" s="222"/>
      <c r="G42" s="222"/>
      <c r="H42" s="235"/>
      <c r="I42" s="222"/>
      <c r="J42" s="222"/>
      <c r="K42" s="222"/>
      <c r="L42" s="222"/>
      <c r="M42" s="222"/>
      <c r="N42" s="222" t="s">
        <v>787</v>
      </c>
      <c r="O42" s="222"/>
      <c r="P42" s="222"/>
      <c r="Q42" s="222"/>
      <c r="R42" s="222"/>
      <c r="S42" s="223"/>
      <c r="T42" s="227"/>
    </row>
    <row r="43" spans="1:20" s="224" customFormat="1" ht="23.25" customHeight="1">
      <c r="A43" s="225"/>
      <c r="B43" s="231"/>
      <c r="C43" s="232"/>
      <c r="D43" s="232"/>
      <c r="E43" s="232"/>
      <c r="F43" s="232"/>
      <c r="G43" s="232"/>
      <c r="H43" s="236"/>
      <c r="I43" s="232"/>
      <c r="J43" s="232"/>
      <c r="K43" s="232"/>
      <c r="L43" s="232"/>
      <c r="M43" s="232"/>
      <c r="N43" s="232" t="s">
        <v>788</v>
      </c>
      <c r="O43" s="232"/>
      <c r="P43" s="232"/>
      <c r="Q43" s="232"/>
      <c r="R43" s="232"/>
      <c r="S43" s="233"/>
      <c r="T43" s="227"/>
    </row>
    <row r="44" spans="1:20" s="224" customFormat="1" ht="23.25" customHeight="1">
      <c r="A44" s="225"/>
      <c r="B44" s="231" t="s">
        <v>789</v>
      </c>
      <c r="C44" s="232"/>
      <c r="D44" s="232"/>
      <c r="E44" s="232"/>
      <c r="F44" s="232"/>
      <c r="G44" s="232"/>
      <c r="H44" s="236"/>
      <c r="I44" s="232"/>
      <c r="J44" s="232"/>
      <c r="K44" s="232"/>
      <c r="L44" s="232"/>
      <c r="M44" s="232"/>
      <c r="N44" s="232"/>
      <c r="O44" s="232"/>
      <c r="P44" s="232"/>
      <c r="Q44" s="232"/>
      <c r="R44" s="232"/>
      <c r="S44" s="233"/>
      <c r="T44" s="227"/>
    </row>
    <row r="45" spans="1:20" s="224" customFormat="1" ht="3.75" customHeight="1">
      <c r="A45" s="231"/>
      <c r="B45" s="232"/>
      <c r="C45" s="232"/>
      <c r="D45" s="232"/>
      <c r="E45" s="232"/>
      <c r="F45" s="232"/>
      <c r="G45" s="232"/>
      <c r="H45" s="232"/>
      <c r="I45" s="232"/>
      <c r="J45" s="232"/>
      <c r="K45" s="232"/>
      <c r="L45" s="232"/>
      <c r="M45" s="232"/>
      <c r="N45" s="232"/>
      <c r="O45" s="232"/>
      <c r="P45" s="232"/>
      <c r="Q45" s="232"/>
      <c r="R45" s="232"/>
      <c r="S45" s="232"/>
      <c r="T45" s="233"/>
    </row>
    <row r="46" spans="1:20" s="224" customFormat="1" ht="10.5" customHeight="1">
      <c r="A46" s="226"/>
      <c r="B46" s="226"/>
      <c r="C46" s="226"/>
      <c r="D46" s="226"/>
      <c r="E46" s="226"/>
      <c r="F46" s="226"/>
      <c r="G46" s="226"/>
      <c r="H46" s="226"/>
      <c r="I46" s="226"/>
      <c r="J46" s="226"/>
      <c r="K46" s="226"/>
      <c r="L46" s="226"/>
      <c r="M46" s="226"/>
      <c r="N46" s="226"/>
      <c r="O46" s="226"/>
      <c r="P46" s="226"/>
      <c r="Q46" s="226"/>
      <c r="R46" s="226"/>
      <c r="S46" s="226"/>
      <c r="T46" s="226"/>
    </row>
    <row r="47" spans="1:20" s="220" customFormat="1" ht="18" customHeight="1">
      <c r="A47" s="220" t="s">
        <v>399</v>
      </c>
    </row>
    <row r="48" spans="1:20" s="220" customFormat="1" ht="17.25" customHeight="1">
      <c r="A48" s="224" t="s">
        <v>790</v>
      </c>
      <c r="B48" s="224"/>
      <c r="C48" s="224"/>
      <c r="D48" s="224"/>
      <c r="E48" s="224"/>
      <c r="F48" s="224"/>
      <c r="G48" s="224"/>
      <c r="H48" s="224"/>
      <c r="I48" s="224"/>
      <c r="J48" s="224"/>
      <c r="K48" s="224"/>
      <c r="L48" s="224"/>
      <c r="M48" s="224"/>
      <c r="N48" s="224"/>
      <c r="O48" s="224"/>
      <c r="P48" s="224"/>
      <c r="Q48" s="224"/>
      <c r="R48" s="224"/>
      <c r="S48" s="224"/>
      <c r="T48" s="224"/>
    </row>
    <row r="49" spans="1:1" s="220" customFormat="1" ht="14.25">
      <c r="A49" s="1228" t="s">
        <v>791</v>
      </c>
    </row>
    <row r="50" spans="1:1" s="220" customFormat="1" ht="14.25"/>
  </sheetData>
  <mergeCells count="14">
    <mergeCell ref="C37:M37"/>
    <mergeCell ref="Q13:S13"/>
    <mergeCell ref="J16:S16"/>
    <mergeCell ref="C20:I21"/>
    <mergeCell ref="K24:S24"/>
    <mergeCell ref="L30:S30"/>
    <mergeCell ref="C34:M34"/>
    <mergeCell ref="N5:P5"/>
    <mergeCell ref="Q5:T5"/>
    <mergeCell ref="R1:T1"/>
    <mergeCell ref="A3:T3"/>
    <mergeCell ref="V3:AO3"/>
    <mergeCell ref="N4:P4"/>
    <mergeCell ref="Q4:T4"/>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8</xdr:col>
                    <xdr:colOff>514350</xdr:colOff>
                    <xdr:row>13</xdr:row>
                    <xdr:rowOff>238125</xdr:rowOff>
                  </from>
                  <to>
                    <xdr:col>9</xdr:col>
                    <xdr:colOff>238125</xdr:colOff>
                    <xdr:row>15</xdr:row>
                    <xdr:rowOff>28575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8</xdr:col>
                    <xdr:colOff>504825</xdr:colOff>
                    <xdr:row>14</xdr:row>
                    <xdr:rowOff>228600</xdr:rowOff>
                  </from>
                  <to>
                    <xdr:col>9</xdr:col>
                    <xdr:colOff>238125</xdr:colOff>
                    <xdr:row>16</xdr:row>
                    <xdr:rowOff>9525</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8</xdr:col>
                    <xdr:colOff>514350</xdr:colOff>
                    <xdr:row>15</xdr:row>
                    <xdr:rowOff>228600</xdr:rowOff>
                  </from>
                  <to>
                    <xdr:col>9</xdr:col>
                    <xdr:colOff>238125</xdr:colOff>
                    <xdr:row>17</xdr:row>
                    <xdr:rowOff>9525</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8</xdr:col>
                    <xdr:colOff>514350</xdr:colOff>
                    <xdr:row>16</xdr:row>
                    <xdr:rowOff>219075</xdr:rowOff>
                  </from>
                  <to>
                    <xdr:col>9</xdr:col>
                    <xdr:colOff>238125</xdr:colOff>
                    <xdr:row>18</xdr:row>
                    <xdr:rowOff>9525</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8</xdr:col>
                    <xdr:colOff>514350</xdr:colOff>
                    <xdr:row>18</xdr:row>
                    <xdr:rowOff>219075</xdr:rowOff>
                  </from>
                  <to>
                    <xdr:col>9</xdr:col>
                    <xdr:colOff>238125</xdr:colOff>
                    <xdr:row>20</xdr:row>
                    <xdr:rowOff>9525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8</xdr:col>
                    <xdr:colOff>514350</xdr:colOff>
                    <xdr:row>19</xdr:row>
                    <xdr:rowOff>228600</xdr:rowOff>
                  </from>
                  <to>
                    <xdr:col>9</xdr:col>
                    <xdr:colOff>238125</xdr:colOff>
                    <xdr:row>21</xdr:row>
                    <xdr:rowOff>9525</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9</xdr:col>
                    <xdr:colOff>9525</xdr:colOff>
                    <xdr:row>21</xdr:row>
                    <xdr:rowOff>0</xdr:rowOff>
                  </from>
                  <to>
                    <xdr:col>9</xdr:col>
                    <xdr:colOff>247650</xdr:colOff>
                    <xdr:row>22</xdr:row>
                    <xdr:rowOff>47625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10</xdr:col>
                    <xdr:colOff>19050</xdr:colOff>
                    <xdr:row>25</xdr:row>
                    <xdr:rowOff>238125</xdr:rowOff>
                  </from>
                  <to>
                    <xdr:col>10</xdr:col>
                    <xdr:colOff>266700</xdr:colOff>
                    <xdr:row>27</xdr:row>
                    <xdr:rowOff>28575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10</xdr:col>
                    <xdr:colOff>19050</xdr:colOff>
                    <xdr:row>26</xdr:row>
                    <xdr:rowOff>238125</xdr:rowOff>
                  </from>
                  <to>
                    <xdr:col>10</xdr:col>
                    <xdr:colOff>266700</xdr:colOff>
                    <xdr:row>28</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11</xdr:col>
                    <xdr:colOff>9525</xdr:colOff>
                    <xdr:row>27</xdr:row>
                    <xdr:rowOff>219075</xdr:rowOff>
                  </from>
                  <to>
                    <xdr:col>11</xdr:col>
                    <xdr:colOff>247650</xdr:colOff>
                    <xdr:row>29</xdr:row>
                    <xdr:rowOff>9525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xdr:col>
                    <xdr:colOff>9525</xdr:colOff>
                    <xdr:row>32</xdr:row>
                    <xdr:rowOff>295275</xdr:rowOff>
                  </from>
                  <to>
                    <xdr:col>1</xdr:col>
                    <xdr:colOff>247650</xdr:colOff>
                    <xdr:row>34</xdr:row>
                    <xdr:rowOff>9525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xdr:col>
                    <xdr:colOff>9525</xdr:colOff>
                    <xdr:row>43</xdr:row>
                    <xdr:rowOff>9525</xdr:rowOff>
                  </from>
                  <to>
                    <xdr:col>1</xdr:col>
                    <xdr:colOff>247650</xdr:colOff>
                    <xdr:row>44</xdr:row>
                    <xdr:rowOff>28575</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13</xdr:col>
                    <xdr:colOff>9525</xdr:colOff>
                    <xdr:row>32</xdr:row>
                    <xdr:rowOff>295275</xdr:rowOff>
                  </from>
                  <to>
                    <xdr:col>13</xdr:col>
                    <xdr:colOff>247650</xdr:colOff>
                    <xdr:row>34</xdr:row>
                    <xdr:rowOff>9525</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13</xdr:col>
                    <xdr:colOff>9525</xdr:colOff>
                    <xdr:row>33</xdr:row>
                    <xdr:rowOff>285750</xdr:rowOff>
                  </from>
                  <to>
                    <xdr:col>13</xdr:col>
                    <xdr:colOff>247650</xdr:colOff>
                    <xdr:row>35</xdr:row>
                    <xdr:rowOff>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13</xdr:col>
                    <xdr:colOff>19050</xdr:colOff>
                    <xdr:row>34</xdr:row>
                    <xdr:rowOff>276225</xdr:rowOff>
                  </from>
                  <to>
                    <xdr:col>13</xdr:col>
                    <xdr:colOff>266700</xdr:colOff>
                    <xdr:row>35</xdr:row>
                    <xdr:rowOff>285750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13</xdr:col>
                    <xdr:colOff>19050</xdr:colOff>
                    <xdr:row>35</xdr:row>
                    <xdr:rowOff>276225</xdr:rowOff>
                  </from>
                  <to>
                    <xdr:col>13</xdr:col>
                    <xdr:colOff>266700</xdr:colOff>
                    <xdr:row>36</xdr:row>
                    <xdr:rowOff>276225</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13</xdr:col>
                    <xdr:colOff>19050</xdr:colOff>
                    <xdr:row>36</xdr:row>
                    <xdr:rowOff>285750</xdr:rowOff>
                  </from>
                  <to>
                    <xdr:col>13</xdr:col>
                    <xdr:colOff>266700</xdr:colOff>
                    <xdr:row>38</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13</xdr:col>
                    <xdr:colOff>19050</xdr:colOff>
                    <xdr:row>39</xdr:row>
                    <xdr:rowOff>285750</xdr:rowOff>
                  </from>
                  <to>
                    <xdr:col>13</xdr:col>
                    <xdr:colOff>266700</xdr:colOff>
                    <xdr:row>41</xdr:row>
                    <xdr:rowOff>9525</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13</xdr:col>
                    <xdr:colOff>19050</xdr:colOff>
                    <xdr:row>41</xdr:row>
                    <xdr:rowOff>9525</xdr:rowOff>
                  </from>
                  <to>
                    <xdr:col>13</xdr:col>
                    <xdr:colOff>266700</xdr:colOff>
                    <xdr:row>42</xdr:row>
                    <xdr:rowOff>28575</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13</xdr:col>
                    <xdr:colOff>19050</xdr:colOff>
                    <xdr:row>41</xdr:row>
                    <xdr:rowOff>285750</xdr:rowOff>
                  </from>
                  <to>
                    <xdr:col>13</xdr:col>
                    <xdr:colOff>266700</xdr:colOff>
                    <xdr:row>43</xdr:row>
                    <xdr:rowOff>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1</xdr:col>
                    <xdr:colOff>9525</xdr:colOff>
                    <xdr:row>36</xdr:row>
                    <xdr:rowOff>0</xdr:rowOff>
                  </from>
                  <to>
                    <xdr:col>1</xdr:col>
                    <xdr:colOff>247650</xdr:colOff>
                    <xdr:row>37</xdr:row>
                    <xdr:rowOff>9525</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1</xdr:col>
                    <xdr:colOff>9525</xdr:colOff>
                    <xdr:row>38</xdr:row>
                    <xdr:rowOff>0</xdr:rowOff>
                  </from>
                  <to>
                    <xdr:col>1</xdr:col>
                    <xdr:colOff>247650</xdr:colOff>
                    <xdr:row>39</xdr:row>
                    <xdr:rowOff>9525</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1</xdr:col>
                    <xdr:colOff>9525</xdr:colOff>
                    <xdr:row>39</xdr:row>
                    <xdr:rowOff>0</xdr:rowOff>
                  </from>
                  <to>
                    <xdr:col>1</xdr:col>
                    <xdr:colOff>247650</xdr:colOff>
                    <xdr:row>40</xdr:row>
                    <xdr:rowOff>19050</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xdr:col>
                    <xdr:colOff>9525</xdr:colOff>
                    <xdr:row>41</xdr:row>
                    <xdr:rowOff>0</xdr:rowOff>
                  </from>
                  <to>
                    <xdr:col>1</xdr:col>
                    <xdr:colOff>247650</xdr:colOff>
                    <xdr:row>42</xdr:row>
                    <xdr:rowOff>9525</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xdr:col>
                    <xdr:colOff>9525</xdr:colOff>
                    <xdr:row>40</xdr:row>
                    <xdr:rowOff>0</xdr:rowOff>
                  </from>
                  <to>
                    <xdr:col>1</xdr:col>
                    <xdr:colOff>247650</xdr:colOff>
                    <xdr:row>41</xdr:row>
                    <xdr:rowOff>9525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W223"/>
  <sheetViews>
    <sheetView zoomScaleNormal="100" zoomScaleSheetLayoutView="110" workbookViewId="0">
      <selection activeCell="E1" sqref="E1"/>
    </sheetView>
  </sheetViews>
  <sheetFormatPr defaultRowHeight="18.75"/>
  <cols>
    <col min="1" max="1" width="3.375" style="1" customWidth="1"/>
    <col min="2" max="2" width="9.25" style="1" customWidth="1"/>
    <col min="3" max="4" width="3.125" style="1" customWidth="1"/>
    <col min="5" max="5" width="12.5" style="1" customWidth="1"/>
    <col min="6" max="6" width="3.75" style="1" customWidth="1"/>
    <col min="7" max="7" width="8.75" style="1" customWidth="1"/>
    <col min="8" max="8" width="19.875" style="1" customWidth="1"/>
    <col min="9" max="9" width="8.5" style="1" customWidth="1"/>
    <col min="10" max="10" width="8.375" style="1" customWidth="1"/>
  </cols>
  <sheetData>
    <row r="1" spans="1:10" ht="15" customHeight="1">
      <c r="A1" s="239" t="s">
        <v>3768</v>
      </c>
      <c r="B1" s="239"/>
      <c r="C1" s="239"/>
      <c r="D1" s="239"/>
      <c r="E1" s="239"/>
      <c r="F1" s="239"/>
      <c r="G1" s="239"/>
      <c r="H1" s="239"/>
      <c r="I1" s="239"/>
      <c r="J1" s="240"/>
    </row>
    <row r="2" spans="1:10" ht="15" customHeight="1">
      <c r="A2" s="239"/>
      <c r="B2" s="239"/>
      <c r="C2" s="239"/>
      <c r="D2" s="239"/>
      <c r="E2" s="239"/>
      <c r="F2" s="239"/>
      <c r="G2" s="239"/>
      <c r="H2" s="239"/>
      <c r="I2" s="239"/>
      <c r="J2" s="240"/>
    </row>
    <row r="3" spans="1:10">
      <c r="A3" s="2301" t="s">
        <v>792</v>
      </c>
      <c r="B3" s="2301"/>
      <c r="C3" s="2301"/>
      <c r="D3" s="2301"/>
      <c r="E3" s="2301"/>
      <c r="F3" s="2301"/>
      <c r="G3" s="2301"/>
      <c r="H3" s="2301"/>
      <c r="I3" s="2301"/>
      <c r="J3" s="2301"/>
    </row>
    <row r="4" spans="1:10" ht="7.5" customHeight="1">
      <c r="A4" s="2302"/>
      <c r="B4" s="2302"/>
      <c r="C4" s="2302"/>
      <c r="D4" s="2302"/>
      <c r="E4" s="2302"/>
      <c r="F4" s="2302"/>
      <c r="G4" s="2302"/>
      <c r="H4" s="2302"/>
      <c r="I4" s="2302"/>
      <c r="J4" s="2302"/>
    </row>
    <row r="5" spans="1:10" ht="30" customHeight="1">
      <c r="F5" s="2303" t="s">
        <v>448</v>
      </c>
      <c r="G5" s="2303"/>
      <c r="H5" s="2304"/>
      <c r="I5" s="2304"/>
      <c r="J5" s="2304"/>
    </row>
    <row r="6" spans="1:10" ht="21.75" customHeight="1">
      <c r="F6" s="2305" t="s">
        <v>449</v>
      </c>
      <c r="G6" s="2305"/>
      <c r="H6" s="2306"/>
      <c r="I6" s="2306"/>
      <c r="J6" s="2306"/>
    </row>
    <row r="7" spans="1:10" ht="3.75" customHeight="1"/>
    <row r="8" spans="1:10">
      <c r="A8" s="1" t="s">
        <v>793</v>
      </c>
    </row>
    <row r="9" spans="1:10">
      <c r="A9" s="2307" t="s">
        <v>794</v>
      </c>
      <c r="B9" s="2308"/>
      <c r="C9" s="2308"/>
      <c r="D9" s="2308"/>
      <c r="E9" s="2309"/>
      <c r="F9" s="98" t="s">
        <v>721</v>
      </c>
    </row>
    <row r="10" spans="1:10" ht="12" customHeight="1"/>
    <row r="11" spans="1:10">
      <c r="A11" s="2310" t="s">
        <v>795</v>
      </c>
      <c r="B11" s="2311"/>
      <c r="C11" s="2311"/>
      <c r="D11" s="2311"/>
      <c r="E11" s="2311"/>
      <c r="F11" s="2311"/>
      <c r="G11" s="2311"/>
      <c r="H11" s="2311"/>
      <c r="I11" s="2311"/>
      <c r="J11" s="2311"/>
    </row>
    <row r="12" spans="1:10">
      <c r="A12" s="2311"/>
      <c r="B12" s="2311"/>
      <c r="C12" s="2311"/>
      <c r="D12" s="2311"/>
      <c r="E12" s="2311"/>
      <c r="F12" s="2311"/>
      <c r="G12" s="2311"/>
      <c r="H12" s="2311"/>
      <c r="I12" s="2311"/>
      <c r="J12" s="2311"/>
    </row>
    <row r="13" spans="1:10">
      <c r="A13" s="56"/>
      <c r="B13" s="49" t="s">
        <v>796</v>
      </c>
      <c r="C13" s="49"/>
      <c r="D13" s="49"/>
      <c r="E13" s="49"/>
      <c r="F13" s="49"/>
      <c r="G13" s="49"/>
      <c r="H13" s="49"/>
      <c r="I13" s="49"/>
      <c r="J13" s="53"/>
    </row>
    <row r="14" spans="1:10">
      <c r="A14" s="4"/>
      <c r="B14" s="2312" t="s">
        <v>797</v>
      </c>
      <c r="C14" s="2312"/>
      <c r="D14" s="2312"/>
      <c r="E14" s="2312"/>
      <c r="F14" s="2312"/>
      <c r="G14" s="2312"/>
      <c r="H14" s="2312"/>
      <c r="I14" s="2312"/>
      <c r="J14" s="2313"/>
    </row>
    <row r="15" spans="1:10">
      <c r="A15" s="57"/>
      <c r="B15" s="2314"/>
      <c r="C15" s="2314"/>
      <c r="D15" s="2314"/>
      <c r="E15" s="2314"/>
      <c r="F15" s="2314"/>
      <c r="G15" s="2314"/>
      <c r="H15" s="2314"/>
      <c r="I15" s="2314"/>
      <c r="J15" s="2315"/>
    </row>
    <row r="16" spans="1:10" ht="18.75" customHeight="1">
      <c r="A16" s="2316" t="s">
        <v>798</v>
      </c>
      <c r="B16" s="2317"/>
      <c r="C16" s="56" t="s">
        <v>799</v>
      </c>
      <c r="D16" s="49"/>
      <c r="E16" s="49"/>
      <c r="F16" s="49"/>
      <c r="G16" s="49"/>
      <c r="H16" s="49"/>
      <c r="I16" s="49"/>
      <c r="J16" s="53"/>
    </row>
    <row r="17" spans="1:10">
      <c r="A17" s="2318"/>
      <c r="B17" s="2319"/>
      <c r="C17" s="4"/>
      <c r="D17" s="46"/>
      <c r="E17" s="46" t="s">
        <v>800</v>
      </c>
      <c r="F17" s="46"/>
      <c r="G17" s="46"/>
      <c r="H17" s="46"/>
      <c r="I17" s="46"/>
      <c r="J17" s="54"/>
    </row>
    <row r="18" spans="1:10">
      <c r="A18" s="2318"/>
      <c r="B18" s="2319"/>
      <c r="C18" s="4"/>
      <c r="D18" s="46"/>
      <c r="E18" s="2312" t="s">
        <v>801</v>
      </c>
      <c r="F18" s="2312"/>
      <c r="G18" s="2312"/>
      <c r="H18" s="2312"/>
      <c r="I18" s="2312"/>
      <c r="J18" s="2313"/>
    </row>
    <row r="19" spans="1:10">
      <c r="A19" s="2318"/>
      <c r="B19" s="2319"/>
      <c r="C19" s="57"/>
      <c r="D19" s="47"/>
      <c r="E19" s="2314"/>
      <c r="F19" s="2314"/>
      <c r="G19" s="2314"/>
      <c r="H19" s="2314"/>
      <c r="I19" s="2314"/>
      <c r="J19" s="2315"/>
    </row>
    <row r="20" spans="1:10" ht="27" customHeight="1">
      <c r="A20" s="2318"/>
      <c r="B20" s="2319"/>
      <c r="C20" s="2316" t="s">
        <v>802</v>
      </c>
      <c r="D20" s="2322"/>
      <c r="E20" s="2322"/>
      <c r="F20" s="2322"/>
      <c r="G20" s="2322"/>
      <c r="H20" s="2322"/>
      <c r="I20" s="2322"/>
      <c r="J20" s="2323"/>
    </row>
    <row r="21" spans="1:10" ht="27" customHeight="1">
      <c r="A21" s="2318"/>
      <c r="B21" s="2319"/>
      <c r="C21" s="2324"/>
      <c r="D21" s="2325"/>
      <c r="E21" s="2325"/>
      <c r="F21" s="2325"/>
      <c r="G21" s="2325"/>
      <c r="H21" s="2325"/>
      <c r="I21" s="2325"/>
      <c r="J21" s="2326"/>
    </row>
    <row r="22" spans="1:10" ht="18.75" customHeight="1">
      <c r="A22" s="2318"/>
      <c r="B22" s="2319"/>
      <c r="C22" s="2327" t="s">
        <v>803</v>
      </c>
      <c r="D22" s="2328"/>
      <c r="E22" s="2333" t="s">
        <v>804</v>
      </c>
      <c r="F22" s="2334"/>
      <c r="G22" s="2335"/>
      <c r="H22" s="56"/>
      <c r="I22" s="49"/>
      <c r="J22" s="53"/>
    </row>
    <row r="23" spans="1:10" ht="18.75" customHeight="1">
      <c r="A23" s="2318"/>
      <c r="B23" s="2319"/>
      <c r="C23" s="2329"/>
      <c r="D23" s="2330"/>
      <c r="E23" s="2336" t="s">
        <v>805</v>
      </c>
      <c r="F23" s="2337"/>
      <c r="G23" s="2338"/>
      <c r="H23" s="2343"/>
      <c r="I23" s="2344"/>
      <c r="J23" s="54" t="s">
        <v>806</v>
      </c>
    </row>
    <row r="24" spans="1:10" ht="18.75" customHeight="1">
      <c r="A24" s="2318"/>
      <c r="B24" s="2319"/>
      <c r="C24" s="2329"/>
      <c r="D24" s="2330"/>
      <c r="E24" s="2340" t="s">
        <v>807</v>
      </c>
      <c r="F24" s="2341"/>
      <c r="G24" s="2342"/>
      <c r="H24" s="57" t="s">
        <v>808</v>
      </c>
      <c r="I24" s="47"/>
      <c r="J24" s="55" t="s">
        <v>809</v>
      </c>
    </row>
    <row r="25" spans="1:10" ht="18.75" customHeight="1">
      <c r="A25" s="2318"/>
      <c r="B25" s="2319"/>
      <c r="C25" s="2329"/>
      <c r="D25" s="2330"/>
      <c r="E25" s="99"/>
      <c r="F25" s="100"/>
      <c r="G25" s="101"/>
      <c r="H25" s="49"/>
      <c r="I25" s="49"/>
      <c r="J25" s="53" t="s">
        <v>806</v>
      </c>
    </row>
    <row r="26" spans="1:10" ht="18.75" customHeight="1">
      <c r="A26" s="2318"/>
      <c r="B26" s="2319"/>
      <c r="C26" s="2329"/>
      <c r="D26" s="2330"/>
      <c r="E26" s="4" t="s">
        <v>810</v>
      </c>
      <c r="F26" s="46"/>
      <c r="G26" s="54"/>
      <c r="H26" s="46" t="s">
        <v>808</v>
      </c>
      <c r="I26" s="46"/>
      <c r="J26" s="54" t="s">
        <v>809</v>
      </c>
    </row>
    <row r="27" spans="1:10" ht="18.75" customHeight="1">
      <c r="A27" s="2318"/>
      <c r="B27" s="2319"/>
      <c r="C27" s="2329"/>
      <c r="D27" s="2330"/>
      <c r="E27" s="4" t="s">
        <v>811</v>
      </c>
      <c r="F27" s="46"/>
      <c r="G27" s="54"/>
      <c r="H27" s="2348" t="s">
        <v>812</v>
      </c>
      <c r="I27" s="2348"/>
      <c r="J27" s="2319"/>
    </row>
    <row r="28" spans="1:10" ht="18.75" customHeight="1">
      <c r="A28" s="2318"/>
      <c r="B28" s="2319"/>
      <c r="C28" s="2329"/>
      <c r="D28" s="2330"/>
      <c r="E28" s="4" t="s">
        <v>813</v>
      </c>
      <c r="F28" s="46"/>
      <c r="G28" s="54"/>
      <c r="H28" s="2348"/>
      <c r="I28" s="2348"/>
      <c r="J28" s="2319"/>
    </row>
    <row r="29" spans="1:10" ht="18.75" customHeight="1">
      <c r="A29" s="2318"/>
      <c r="B29" s="2319"/>
      <c r="C29" s="2329"/>
      <c r="D29" s="2330"/>
      <c r="E29" s="57"/>
      <c r="F29" s="47"/>
      <c r="G29" s="55"/>
      <c r="H29" s="2349"/>
      <c r="I29" s="2349"/>
      <c r="J29" s="2321"/>
    </row>
    <row r="30" spans="1:10" ht="18.75" customHeight="1">
      <c r="A30" s="2318"/>
      <c r="B30" s="2319"/>
      <c r="C30" s="2329"/>
      <c r="D30" s="2330"/>
      <c r="E30" s="242" t="s">
        <v>814</v>
      </c>
      <c r="F30" s="49"/>
      <c r="G30" s="53"/>
      <c r="H30" s="56"/>
      <c r="I30" s="49"/>
      <c r="J30" s="53"/>
    </row>
    <row r="31" spans="1:10" ht="18.75" customHeight="1">
      <c r="A31" s="2318"/>
      <c r="B31" s="2319"/>
      <c r="C31" s="2329"/>
      <c r="D31" s="2330"/>
      <c r="E31" s="243" t="s">
        <v>815</v>
      </c>
      <c r="F31" s="46"/>
      <c r="G31" s="54"/>
      <c r="H31" s="2343"/>
      <c r="I31" s="2344"/>
      <c r="J31" s="54" t="s">
        <v>806</v>
      </c>
    </row>
    <row r="32" spans="1:10" ht="18.75" customHeight="1">
      <c r="A32" s="2318"/>
      <c r="B32" s="2319"/>
      <c r="C32" s="2329"/>
      <c r="D32" s="2330"/>
      <c r="E32" s="244" t="s">
        <v>816</v>
      </c>
      <c r="F32" s="47"/>
      <c r="G32" s="55"/>
      <c r="H32" s="57" t="s">
        <v>808</v>
      </c>
      <c r="I32" s="47"/>
      <c r="J32" s="55" t="s">
        <v>809</v>
      </c>
    </row>
    <row r="33" spans="1:10" ht="18.75" customHeight="1">
      <c r="A33" s="2318"/>
      <c r="B33" s="2319"/>
      <c r="C33" s="2329"/>
      <c r="D33" s="2330"/>
      <c r="E33" s="2316" t="s">
        <v>817</v>
      </c>
      <c r="F33" s="2322"/>
      <c r="G33" s="2323"/>
      <c r="H33" s="56"/>
      <c r="I33" s="49"/>
      <c r="J33" s="53"/>
    </row>
    <row r="34" spans="1:10" ht="18.75" customHeight="1">
      <c r="A34" s="2318"/>
      <c r="B34" s="2319"/>
      <c r="C34" s="2329"/>
      <c r="D34" s="2330"/>
      <c r="E34" s="2350"/>
      <c r="F34" s="2351"/>
      <c r="G34" s="2352"/>
      <c r="H34" s="2343"/>
      <c r="I34" s="2344"/>
      <c r="J34" s="54" t="s">
        <v>806</v>
      </c>
    </row>
    <row r="35" spans="1:10" ht="18.75" customHeight="1">
      <c r="A35" s="2318"/>
      <c r="B35" s="2319"/>
      <c r="C35" s="2329"/>
      <c r="D35" s="2330"/>
      <c r="E35" s="2324"/>
      <c r="F35" s="2325"/>
      <c r="G35" s="2326"/>
      <c r="H35" s="57" t="s">
        <v>808</v>
      </c>
      <c r="I35" s="47"/>
      <c r="J35" s="55" t="s">
        <v>809</v>
      </c>
    </row>
    <row r="36" spans="1:10" ht="18.75" customHeight="1">
      <c r="A36" s="2318"/>
      <c r="B36" s="2319"/>
      <c r="C36" s="2329"/>
      <c r="D36" s="2330"/>
      <c r="E36" s="2339" t="s">
        <v>818</v>
      </c>
      <c r="F36" s="2334"/>
      <c r="G36" s="2335"/>
      <c r="H36" s="56"/>
      <c r="I36" s="49"/>
      <c r="J36" s="53"/>
    </row>
    <row r="37" spans="1:10" ht="18.75" customHeight="1">
      <c r="A37" s="2318"/>
      <c r="B37" s="2319"/>
      <c r="C37" s="2329"/>
      <c r="D37" s="2330"/>
      <c r="E37" s="2336"/>
      <c r="F37" s="2337"/>
      <c r="G37" s="2338"/>
      <c r="H37" s="2343"/>
      <c r="I37" s="2344"/>
      <c r="J37" s="54" t="s">
        <v>806</v>
      </c>
    </row>
    <row r="38" spans="1:10" ht="18.75" customHeight="1">
      <c r="A38" s="2320"/>
      <c r="B38" s="2321"/>
      <c r="C38" s="2331"/>
      <c r="D38" s="2332"/>
      <c r="E38" s="2340"/>
      <c r="F38" s="2341"/>
      <c r="G38" s="2342"/>
      <c r="H38" s="57" t="s">
        <v>808</v>
      </c>
      <c r="I38" s="47"/>
      <c r="J38" s="55" t="s">
        <v>809</v>
      </c>
    </row>
    <row r="39" spans="1:10" ht="18" customHeight="1">
      <c r="A39" s="1" t="s">
        <v>3768</v>
      </c>
      <c r="B39" s="245"/>
      <c r="C39" s="246"/>
      <c r="D39" s="246"/>
      <c r="E39" s="92"/>
      <c r="F39" s="92"/>
      <c r="G39" s="92"/>
      <c r="H39" s="46"/>
      <c r="I39" s="46"/>
      <c r="J39" s="247"/>
    </row>
    <row r="40" spans="1:10" ht="24.75" customHeight="1">
      <c r="A40" s="245"/>
      <c r="B40" s="245"/>
      <c r="C40" s="246"/>
      <c r="D40" s="246"/>
      <c r="E40" s="92"/>
      <c r="F40" s="2303" t="s">
        <v>448</v>
      </c>
      <c r="G40" s="2303"/>
      <c r="H40" s="2345">
        <f>H5</f>
        <v>0</v>
      </c>
      <c r="I40" s="2345"/>
      <c r="J40" s="2345"/>
    </row>
    <row r="41" spans="1:10" ht="18.75" customHeight="1">
      <c r="A41" s="245"/>
      <c r="B41" s="245"/>
      <c r="C41" s="246"/>
      <c r="D41" s="246"/>
      <c r="E41" s="92"/>
      <c r="F41" s="2346" t="s">
        <v>449</v>
      </c>
      <c r="G41" s="2346"/>
      <c r="H41" s="2347">
        <f>H6</f>
        <v>0</v>
      </c>
      <c r="I41" s="2347"/>
      <c r="J41" s="2347"/>
    </row>
    <row r="42" spans="1:10" ht="6" customHeight="1">
      <c r="A42" s="245"/>
      <c r="B42" s="245"/>
      <c r="C42" s="246"/>
      <c r="D42" s="246"/>
      <c r="E42" s="92"/>
      <c r="F42" s="248"/>
      <c r="G42" s="249"/>
      <c r="H42" s="250"/>
      <c r="I42" s="250"/>
      <c r="J42" s="250"/>
    </row>
    <row r="43" spans="1:10" ht="18.75" customHeight="1">
      <c r="A43" s="2353"/>
      <c r="B43" s="2354"/>
      <c r="C43" s="251"/>
      <c r="D43" s="252"/>
      <c r="E43" s="2339" t="s">
        <v>819</v>
      </c>
      <c r="F43" s="2334"/>
      <c r="G43" s="2335"/>
      <c r="H43" s="56"/>
      <c r="I43" s="49"/>
      <c r="J43" s="53"/>
    </row>
    <row r="44" spans="1:10" ht="18.75" customHeight="1">
      <c r="A44" s="2355"/>
      <c r="B44" s="2356"/>
      <c r="C44" s="253"/>
      <c r="D44" s="254"/>
      <c r="E44" s="2336"/>
      <c r="F44" s="2337"/>
      <c r="G44" s="2338"/>
      <c r="H44" s="2343"/>
      <c r="I44" s="2344"/>
      <c r="J44" s="54" t="s">
        <v>806</v>
      </c>
    </row>
    <row r="45" spans="1:10" ht="18.75" customHeight="1">
      <c r="A45" s="2355"/>
      <c r="B45" s="2356"/>
      <c r="C45" s="253"/>
      <c r="D45" s="254"/>
      <c r="E45" s="2340"/>
      <c r="F45" s="2341"/>
      <c r="G45" s="2342"/>
      <c r="H45" s="57" t="s">
        <v>808</v>
      </c>
      <c r="I45" s="47"/>
      <c r="J45" s="55" t="s">
        <v>809</v>
      </c>
    </row>
    <row r="46" spans="1:10" ht="18.75" customHeight="1">
      <c r="A46" s="2355"/>
      <c r="B46" s="2356"/>
      <c r="C46" s="253"/>
      <c r="D46" s="254"/>
      <c r="E46" s="2339" t="s">
        <v>820</v>
      </c>
      <c r="F46" s="2334"/>
      <c r="G46" s="2335"/>
      <c r="H46" s="56"/>
      <c r="I46" s="49"/>
      <c r="J46" s="53"/>
    </row>
    <row r="47" spans="1:10" ht="18.75" customHeight="1">
      <c r="A47" s="2355"/>
      <c r="B47" s="2356"/>
      <c r="C47" s="253"/>
      <c r="D47" s="254"/>
      <c r="E47" s="2336"/>
      <c r="F47" s="2337"/>
      <c r="G47" s="2338"/>
      <c r="H47" s="2343"/>
      <c r="I47" s="2344"/>
      <c r="J47" s="54" t="s">
        <v>806</v>
      </c>
    </row>
    <row r="48" spans="1:10" ht="18.75" customHeight="1">
      <c r="A48" s="2355"/>
      <c r="B48" s="2356"/>
      <c r="C48" s="255"/>
      <c r="D48" s="256"/>
      <c r="E48" s="2340"/>
      <c r="F48" s="2341"/>
      <c r="G48" s="2342"/>
      <c r="H48" s="57" t="s">
        <v>808</v>
      </c>
      <c r="I48" s="47"/>
      <c r="J48" s="55" t="s">
        <v>809</v>
      </c>
    </row>
    <row r="49" spans="1:10">
      <c r="A49" s="2355"/>
      <c r="B49" s="2356"/>
      <c r="C49" s="2327" t="s">
        <v>821</v>
      </c>
      <c r="D49" s="2328"/>
      <c r="E49" s="2339" t="s">
        <v>822</v>
      </c>
      <c r="F49" s="2334"/>
      <c r="G49" s="2335"/>
      <c r="H49" s="56"/>
      <c r="I49" s="49"/>
      <c r="J49" s="53"/>
    </row>
    <row r="50" spans="1:10">
      <c r="A50" s="2355"/>
      <c r="B50" s="2356"/>
      <c r="C50" s="2329"/>
      <c r="D50" s="2330"/>
      <c r="E50" s="2336"/>
      <c r="F50" s="2337"/>
      <c r="G50" s="2338"/>
      <c r="H50" s="2343"/>
      <c r="I50" s="2344"/>
      <c r="J50" s="54" t="s">
        <v>806</v>
      </c>
    </row>
    <row r="51" spans="1:10">
      <c r="A51" s="2355"/>
      <c r="B51" s="2356"/>
      <c r="C51" s="2329"/>
      <c r="D51" s="2330"/>
      <c r="E51" s="2340"/>
      <c r="F51" s="2341"/>
      <c r="G51" s="2342"/>
      <c r="H51" s="57" t="s">
        <v>808</v>
      </c>
      <c r="I51" s="47"/>
      <c r="J51" s="55" t="s">
        <v>809</v>
      </c>
    </row>
    <row r="52" spans="1:10">
      <c r="A52" s="2355"/>
      <c r="B52" s="2356"/>
      <c r="C52" s="2329"/>
      <c r="D52" s="2330"/>
      <c r="E52" s="2339" t="s">
        <v>823</v>
      </c>
      <c r="F52" s="2334"/>
      <c r="G52" s="2335"/>
      <c r="H52" s="56"/>
      <c r="I52" s="49"/>
      <c r="J52" s="53"/>
    </row>
    <row r="53" spans="1:10">
      <c r="A53" s="2355"/>
      <c r="B53" s="2356"/>
      <c r="C53" s="2329"/>
      <c r="D53" s="2330"/>
      <c r="E53" s="2336"/>
      <c r="F53" s="2337"/>
      <c r="G53" s="2338"/>
      <c r="H53" s="2343"/>
      <c r="I53" s="2344"/>
      <c r="J53" s="54" t="s">
        <v>806</v>
      </c>
    </row>
    <row r="54" spans="1:10">
      <c r="A54" s="2357"/>
      <c r="B54" s="2358"/>
      <c r="C54" s="2331"/>
      <c r="D54" s="2332"/>
      <c r="E54" s="2340"/>
      <c r="F54" s="2341"/>
      <c r="G54" s="2342"/>
      <c r="H54" s="57" t="s">
        <v>808</v>
      </c>
      <c r="I54" s="47"/>
      <c r="J54" s="55" t="s">
        <v>809</v>
      </c>
    </row>
    <row r="55" spans="1:10">
      <c r="A55" s="2339" t="s">
        <v>824</v>
      </c>
      <c r="B55" s="2359"/>
      <c r="C55" s="257" t="s">
        <v>825</v>
      </c>
      <c r="D55" s="258"/>
      <c r="E55" s="258"/>
      <c r="F55" s="258"/>
      <c r="G55" s="258"/>
      <c r="H55" s="258"/>
      <c r="I55" s="258"/>
      <c r="J55" s="259"/>
    </row>
    <row r="56" spans="1:10">
      <c r="A56" s="2360"/>
      <c r="B56" s="2313"/>
      <c r="C56" s="260"/>
      <c r="D56" s="261" t="s">
        <v>826</v>
      </c>
      <c r="E56" s="261"/>
      <c r="F56" s="261"/>
      <c r="G56" s="261"/>
      <c r="H56" s="261"/>
      <c r="I56" s="261"/>
      <c r="J56" s="262"/>
    </row>
    <row r="57" spans="1:10">
      <c r="A57" s="2360"/>
      <c r="B57" s="2313"/>
      <c r="C57" s="4"/>
      <c r="D57" s="2312" t="s">
        <v>827</v>
      </c>
      <c r="E57" s="2312"/>
      <c r="F57" s="2312"/>
      <c r="G57" s="2312"/>
      <c r="H57" s="2312"/>
      <c r="I57" s="2312"/>
      <c r="J57" s="2313"/>
    </row>
    <row r="58" spans="1:10">
      <c r="A58" s="2361"/>
      <c r="B58" s="2315"/>
      <c r="C58" s="57"/>
      <c r="D58" s="2314"/>
      <c r="E58" s="2314"/>
      <c r="F58" s="2314"/>
      <c r="G58" s="2314"/>
      <c r="H58" s="2314"/>
      <c r="I58" s="2314"/>
      <c r="J58" s="2315"/>
    </row>
    <row r="59" spans="1:10">
      <c r="A59" s="2339" t="s">
        <v>828</v>
      </c>
      <c r="B59" s="2359"/>
      <c r="C59" s="56" t="s">
        <v>829</v>
      </c>
      <c r="D59" s="49"/>
      <c r="E59" s="49"/>
      <c r="F59" s="49"/>
      <c r="G59" s="49"/>
      <c r="H59" s="49"/>
      <c r="I59" s="49"/>
      <c r="J59" s="53"/>
    </row>
    <row r="60" spans="1:10">
      <c r="A60" s="2360"/>
      <c r="B60" s="2313"/>
      <c r="C60" s="4"/>
      <c r="D60" s="46" t="s">
        <v>830</v>
      </c>
      <c r="E60" s="46"/>
      <c r="F60" s="46"/>
      <c r="G60" s="46"/>
      <c r="H60" s="46"/>
      <c r="I60" s="46"/>
      <c r="J60" s="54"/>
    </row>
    <row r="61" spans="1:10">
      <c r="A61" s="2360"/>
      <c r="B61" s="2313"/>
      <c r="C61" s="4"/>
      <c r="D61" s="46" t="s">
        <v>831</v>
      </c>
      <c r="E61" s="46"/>
      <c r="F61" s="46"/>
      <c r="G61" s="46"/>
      <c r="H61" s="46"/>
      <c r="I61" s="46"/>
      <c r="J61" s="54"/>
    </row>
    <row r="62" spans="1:10">
      <c r="A62" s="2360"/>
      <c r="B62" s="2313"/>
      <c r="C62" s="263"/>
      <c r="D62" s="264"/>
      <c r="E62" s="2365"/>
      <c r="F62" s="2365"/>
      <c r="G62" s="264" t="s">
        <v>832</v>
      </c>
      <c r="H62" s="264" t="s">
        <v>808</v>
      </c>
      <c r="I62" s="265"/>
      <c r="J62" s="266" t="s">
        <v>809</v>
      </c>
    </row>
    <row r="63" spans="1:10">
      <c r="A63" s="2360"/>
      <c r="B63" s="2313"/>
      <c r="C63" s="2366" t="s">
        <v>833</v>
      </c>
      <c r="D63" s="2367"/>
      <c r="E63" s="2367"/>
      <c r="F63" s="2367"/>
      <c r="G63" s="2367"/>
      <c r="H63" s="2367"/>
      <c r="I63" s="2367"/>
      <c r="J63" s="2368"/>
    </row>
    <row r="64" spans="1:10">
      <c r="A64" s="2360"/>
      <c r="B64" s="2313"/>
      <c r="C64" s="2336" t="s">
        <v>834</v>
      </c>
      <c r="D64" s="2337"/>
      <c r="E64" s="2337"/>
      <c r="F64" s="2337"/>
      <c r="G64" s="2337"/>
      <c r="H64" s="2337"/>
      <c r="I64" s="2337"/>
      <c r="J64" s="267" t="s">
        <v>835</v>
      </c>
    </row>
    <row r="65" spans="1:10" ht="33" customHeight="1">
      <c r="A65" s="2360"/>
      <c r="B65" s="2313"/>
      <c r="C65" s="4"/>
      <c r="D65" s="2312" t="s">
        <v>836</v>
      </c>
      <c r="E65" s="2312"/>
      <c r="F65" s="2312"/>
      <c r="G65" s="2312"/>
      <c r="H65" s="2312"/>
      <c r="I65" s="2312"/>
      <c r="J65" s="2313"/>
    </row>
    <row r="66" spans="1:10">
      <c r="A66" s="2361"/>
      <c r="B66" s="2315"/>
      <c r="C66" s="57"/>
      <c r="D66" s="47" t="s">
        <v>837</v>
      </c>
      <c r="E66" s="47"/>
      <c r="F66" s="47"/>
      <c r="G66" s="47"/>
      <c r="H66" s="268"/>
      <c r="I66" s="268"/>
      <c r="J66" s="55" t="s">
        <v>832</v>
      </c>
    </row>
    <row r="67" spans="1:10">
      <c r="A67" s="2339" t="s">
        <v>838</v>
      </c>
      <c r="B67" s="2359"/>
      <c r="C67" s="125" t="s">
        <v>839</v>
      </c>
      <c r="D67" s="62"/>
      <c r="E67" s="62"/>
      <c r="F67" s="62"/>
      <c r="G67" s="62"/>
      <c r="H67" s="62"/>
      <c r="I67" s="62"/>
      <c r="J67" s="124"/>
    </row>
    <row r="68" spans="1:10">
      <c r="A68" s="2360"/>
      <c r="B68" s="2313"/>
      <c r="C68" s="257"/>
      <c r="D68" s="258" t="s">
        <v>840</v>
      </c>
      <c r="E68" s="258"/>
      <c r="F68" s="258"/>
      <c r="G68" s="258"/>
      <c r="H68" s="258"/>
      <c r="I68" s="257"/>
      <c r="J68" s="269" t="s">
        <v>721</v>
      </c>
    </row>
    <row r="69" spans="1:10">
      <c r="A69" s="2360"/>
      <c r="B69" s="2313"/>
      <c r="C69" s="260"/>
      <c r="D69" s="261" t="s">
        <v>841</v>
      </c>
      <c r="E69" s="261"/>
      <c r="F69" s="261"/>
      <c r="G69" s="261"/>
      <c r="H69" s="261"/>
      <c r="I69" s="260"/>
      <c r="J69" s="270" t="s">
        <v>721</v>
      </c>
    </row>
    <row r="70" spans="1:10">
      <c r="A70" s="2360"/>
      <c r="B70" s="2313"/>
      <c r="C70" s="260"/>
      <c r="D70" s="261" t="s">
        <v>842</v>
      </c>
      <c r="E70" s="261"/>
      <c r="F70" s="261"/>
      <c r="G70" s="261"/>
      <c r="H70" s="261"/>
      <c r="I70" s="260"/>
      <c r="J70" s="270" t="s">
        <v>721</v>
      </c>
    </row>
    <row r="71" spans="1:10">
      <c r="A71" s="2360"/>
      <c r="B71" s="2313"/>
      <c r="C71" s="260"/>
      <c r="D71" s="261" t="s">
        <v>843</v>
      </c>
      <c r="E71" s="261"/>
      <c r="F71" s="261"/>
      <c r="G71" s="261"/>
      <c r="H71" s="261"/>
      <c r="I71" s="260"/>
      <c r="J71" s="270" t="s">
        <v>721</v>
      </c>
    </row>
    <row r="72" spans="1:10">
      <c r="A72" s="2360"/>
      <c r="B72" s="2313"/>
      <c r="C72" s="260"/>
      <c r="D72" s="261" t="s">
        <v>844</v>
      </c>
      <c r="E72" s="261"/>
      <c r="F72" s="261"/>
      <c r="G72" s="261"/>
      <c r="H72" s="261"/>
      <c r="I72" s="260"/>
      <c r="J72" s="270" t="s">
        <v>721</v>
      </c>
    </row>
    <row r="73" spans="1:10">
      <c r="A73" s="2360"/>
      <c r="B73" s="2313"/>
      <c r="C73" s="260"/>
      <c r="D73" s="261" t="s">
        <v>845</v>
      </c>
      <c r="E73" s="261"/>
      <c r="F73" s="261"/>
      <c r="G73" s="261"/>
      <c r="H73" s="261"/>
      <c r="I73" s="260"/>
      <c r="J73" s="270" t="s">
        <v>721</v>
      </c>
    </row>
    <row r="74" spans="1:10">
      <c r="A74" s="2360"/>
      <c r="B74" s="2313"/>
      <c r="C74" s="260"/>
      <c r="D74" s="261" t="s">
        <v>846</v>
      </c>
      <c r="E74" s="261"/>
      <c r="F74" s="261"/>
      <c r="G74" s="261"/>
      <c r="H74" s="261"/>
      <c r="I74" s="260"/>
      <c r="J74" s="270" t="s">
        <v>721</v>
      </c>
    </row>
    <row r="75" spans="1:10">
      <c r="A75" s="2361"/>
      <c r="B75" s="2315"/>
      <c r="C75" s="271"/>
      <c r="D75" s="272" t="s">
        <v>847</v>
      </c>
      <c r="E75" s="272"/>
      <c r="F75" s="272"/>
      <c r="G75" s="272"/>
      <c r="H75" s="272"/>
      <c r="I75" s="271"/>
      <c r="J75" s="273" t="s">
        <v>721</v>
      </c>
    </row>
    <row r="76" spans="1:10">
      <c r="A76" s="2362" t="s">
        <v>848</v>
      </c>
      <c r="B76" s="2363"/>
      <c r="C76" s="62"/>
      <c r="D76" s="274" t="s">
        <v>849</v>
      </c>
      <c r="E76" s="62"/>
      <c r="F76" s="62"/>
      <c r="G76" s="62"/>
      <c r="H76" s="62"/>
      <c r="I76" s="62"/>
      <c r="J76" s="275"/>
    </row>
    <row r="78" spans="1:10" ht="14.25" customHeight="1">
      <c r="A78" s="1" t="s">
        <v>3768</v>
      </c>
      <c r="B78" s="245"/>
      <c r="C78" s="246"/>
      <c r="D78" s="246"/>
      <c r="E78" s="92"/>
      <c r="F78" s="92"/>
      <c r="G78" s="92"/>
      <c r="H78" s="46"/>
      <c r="I78" s="46"/>
      <c r="J78" s="247"/>
    </row>
    <row r="79" spans="1:10">
      <c r="A79" s="245"/>
      <c r="B79" s="245"/>
      <c r="C79" s="246"/>
      <c r="D79" s="246"/>
      <c r="E79" s="92"/>
      <c r="F79" s="2364" t="s">
        <v>448</v>
      </c>
      <c r="G79" s="2364"/>
      <c r="H79" s="2345">
        <f>H5</f>
        <v>0</v>
      </c>
      <c r="I79" s="2345"/>
      <c r="J79" s="2345"/>
    </row>
    <row r="80" spans="1:10">
      <c r="A80" s="245"/>
      <c r="B80" s="245"/>
      <c r="C80" s="246"/>
      <c r="D80" s="246"/>
      <c r="E80" s="92"/>
      <c r="F80" s="2305" t="s">
        <v>449</v>
      </c>
      <c r="G80" s="2305"/>
      <c r="H80" s="2347">
        <f>H6</f>
        <v>0</v>
      </c>
      <c r="I80" s="2347"/>
      <c r="J80" s="2347"/>
    </row>
    <row r="81" spans="1:10" ht="4.5" customHeight="1"/>
    <row r="82" spans="1:10" ht="17.25" customHeight="1">
      <c r="A82" s="2339" t="s">
        <v>850</v>
      </c>
      <c r="B82" s="2359"/>
      <c r="C82" s="276"/>
      <c r="D82" s="277"/>
      <c r="E82" s="277"/>
      <c r="F82" s="277"/>
      <c r="G82" s="277"/>
      <c r="H82" s="277"/>
      <c r="I82" s="277"/>
      <c r="J82" s="50"/>
    </row>
    <row r="83" spans="1:10" ht="17.25" customHeight="1">
      <c r="A83" s="2360"/>
      <c r="B83" s="2313"/>
      <c r="C83" s="59"/>
      <c r="D83" s="58"/>
      <c r="E83" s="278" t="s">
        <v>496</v>
      </c>
      <c r="F83" s="58"/>
      <c r="G83" s="58"/>
      <c r="H83" s="58" t="s">
        <v>851</v>
      </c>
      <c r="I83" s="58"/>
      <c r="J83" s="51"/>
    </row>
    <row r="84" spans="1:10" ht="17.25" customHeight="1">
      <c r="A84" s="2361"/>
      <c r="B84" s="2315"/>
      <c r="C84" s="60"/>
      <c r="D84" s="268"/>
      <c r="E84" s="268"/>
      <c r="F84" s="268"/>
      <c r="G84" s="268"/>
      <c r="H84" s="268"/>
      <c r="I84" s="268"/>
      <c r="J84" s="52"/>
    </row>
    <row r="85" spans="1:10">
      <c r="A85" s="2339" t="s">
        <v>852</v>
      </c>
      <c r="B85" s="2359"/>
      <c r="C85" s="276"/>
      <c r="D85" s="277"/>
      <c r="E85" s="277"/>
      <c r="F85" s="277"/>
      <c r="G85" s="277"/>
      <c r="H85" s="277"/>
      <c r="I85" s="277"/>
      <c r="J85" s="50"/>
    </row>
    <row r="86" spans="1:10">
      <c r="A86" s="2360"/>
      <c r="B86" s="2313"/>
      <c r="C86" s="59"/>
      <c r="D86" s="58"/>
      <c r="E86" s="278" t="s">
        <v>496</v>
      </c>
      <c r="F86" s="58"/>
      <c r="G86" s="58"/>
      <c r="H86" s="58" t="s">
        <v>851</v>
      </c>
      <c r="I86" s="58"/>
      <c r="J86" s="51"/>
    </row>
    <row r="87" spans="1:10" ht="21.75" customHeight="1">
      <c r="A87" s="2361"/>
      <c r="B87" s="2315"/>
      <c r="C87" s="60"/>
      <c r="D87" s="268"/>
      <c r="E87" s="268"/>
      <c r="F87" s="268"/>
      <c r="G87" s="268"/>
      <c r="H87" s="268"/>
      <c r="I87" s="268"/>
      <c r="J87" s="52"/>
    </row>
    <row r="88" spans="1:10">
      <c r="A88" s="2339" t="s">
        <v>853</v>
      </c>
      <c r="B88" s="2359"/>
      <c r="C88" s="257"/>
      <c r="D88" s="258" t="s">
        <v>854</v>
      </c>
      <c r="E88" s="258"/>
      <c r="F88" s="258"/>
      <c r="G88" s="258"/>
      <c r="H88" s="258"/>
      <c r="I88" s="258"/>
      <c r="J88" s="259"/>
    </row>
    <row r="89" spans="1:10">
      <c r="A89" s="2360"/>
      <c r="B89" s="2313"/>
      <c r="C89" s="260"/>
      <c r="D89" s="261" t="s">
        <v>855</v>
      </c>
      <c r="E89" s="261"/>
      <c r="F89" s="261"/>
      <c r="G89" s="261"/>
      <c r="H89" s="261"/>
      <c r="I89" s="261"/>
      <c r="J89" s="262"/>
    </row>
    <row r="90" spans="1:10">
      <c r="A90" s="2361"/>
      <c r="B90" s="2315"/>
      <c r="C90" s="271"/>
      <c r="D90" s="272" t="s">
        <v>856</v>
      </c>
      <c r="E90" s="272"/>
      <c r="F90" s="272"/>
      <c r="G90" s="272"/>
      <c r="H90" s="272"/>
      <c r="I90" s="272"/>
      <c r="J90" s="279"/>
    </row>
    <row r="91" spans="1:10" ht="17.25" customHeight="1">
      <c r="A91" s="2339" t="s">
        <v>857</v>
      </c>
      <c r="B91" s="2359"/>
      <c r="C91" s="276" t="s">
        <v>803</v>
      </c>
      <c r="D91" s="2378" t="s">
        <v>858</v>
      </c>
      <c r="E91" s="2378"/>
      <c r="F91" s="2378"/>
      <c r="G91" s="2378"/>
      <c r="H91" s="2378"/>
      <c r="I91" s="2378"/>
      <c r="J91" s="2359"/>
    </row>
    <row r="92" spans="1:10" ht="17.25" customHeight="1">
      <c r="A92" s="2360"/>
      <c r="B92" s="2313"/>
      <c r="C92" s="59"/>
      <c r="D92" s="2312"/>
      <c r="E92" s="2312"/>
      <c r="F92" s="2312"/>
      <c r="G92" s="2312"/>
      <c r="H92" s="2312"/>
      <c r="I92" s="2312"/>
      <c r="J92" s="2313"/>
    </row>
    <row r="93" spans="1:10" ht="17.25" customHeight="1">
      <c r="A93" s="2360"/>
      <c r="B93" s="2313"/>
      <c r="C93" s="59"/>
      <c r="D93" s="58" t="s">
        <v>859</v>
      </c>
      <c r="E93" s="58"/>
      <c r="F93" s="2337"/>
      <c r="G93" s="2337"/>
      <c r="H93" s="2337"/>
      <c r="I93" s="58"/>
      <c r="J93" s="51"/>
    </row>
    <row r="94" spans="1:10" ht="17.25" customHeight="1">
      <c r="A94" s="2360"/>
      <c r="B94" s="2313"/>
      <c r="C94" s="60"/>
      <c r="D94" s="268" t="s">
        <v>860</v>
      </c>
      <c r="E94" s="268"/>
      <c r="F94" s="2341"/>
      <c r="G94" s="2341"/>
      <c r="H94" s="2341"/>
      <c r="I94" s="268"/>
      <c r="J94" s="52"/>
    </row>
    <row r="95" spans="1:10">
      <c r="A95" s="2360"/>
      <c r="B95" s="2313"/>
      <c r="C95" s="56" t="s">
        <v>821</v>
      </c>
      <c r="D95" s="2378" t="s">
        <v>861</v>
      </c>
      <c r="E95" s="2378"/>
      <c r="F95" s="2378"/>
      <c r="G95" s="2378"/>
      <c r="H95" s="2378"/>
      <c r="I95" s="2378"/>
      <c r="J95" s="2359"/>
    </row>
    <row r="96" spans="1:10">
      <c r="A96" s="2360"/>
      <c r="B96" s="2313"/>
      <c r="C96" s="57"/>
      <c r="D96" s="2314"/>
      <c r="E96" s="2314"/>
      <c r="F96" s="2314"/>
      <c r="G96" s="2314"/>
      <c r="H96" s="2314"/>
      <c r="I96" s="2314"/>
      <c r="J96" s="2315"/>
    </row>
    <row r="97" spans="1:10">
      <c r="A97" s="2360"/>
      <c r="B97" s="2313"/>
      <c r="C97" s="56" t="s">
        <v>862</v>
      </c>
      <c r="D97" s="280" t="s">
        <v>863</v>
      </c>
      <c r="E97" s="49"/>
      <c r="F97" s="49"/>
      <c r="G97" s="49"/>
      <c r="H97" s="49"/>
      <c r="I97" s="49"/>
      <c r="J97" s="53"/>
    </row>
    <row r="98" spans="1:10">
      <c r="A98" s="2360"/>
      <c r="B98" s="2313"/>
      <c r="C98" s="57"/>
      <c r="D98" s="281" t="s">
        <v>864</v>
      </c>
      <c r="E98" s="47"/>
      <c r="F98" s="47"/>
      <c r="G98" s="47"/>
      <c r="H98" s="47"/>
      <c r="I98" s="47"/>
      <c r="J98" s="55"/>
    </row>
    <row r="99" spans="1:10">
      <c r="A99" s="2360"/>
      <c r="B99" s="2313"/>
      <c r="C99" s="4" t="s">
        <v>865</v>
      </c>
      <c r="D99" s="2379" t="s">
        <v>866</v>
      </c>
      <c r="E99" s="2379"/>
      <c r="F99" s="2379"/>
      <c r="G99" s="2379"/>
      <c r="H99" s="2379"/>
      <c r="I99" s="2379"/>
      <c r="J99" s="2380"/>
    </row>
    <row r="100" spans="1:10">
      <c r="A100" s="2360"/>
      <c r="B100" s="2313"/>
      <c r="C100" s="4"/>
      <c r="D100" s="282" t="s">
        <v>867</v>
      </c>
      <c r="E100" s="46"/>
      <c r="F100" s="46"/>
      <c r="G100" s="46"/>
      <c r="H100" s="2381"/>
      <c r="I100" s="2381"/>
      <c r="J100" s="2382"/>
    </row>
    <row r="101" spans="1:10">
      <c r="A101" s="2360"/>
      <c r="B101" s="2313"/>
      <c r="C101" s="4"/>
      <c r="D101" s="282" t="s">
        <v>868</v>
      </c>
      <c r="E101" s="46"/>
      <c r="F101" s="46"/>
      <c r="G101" s="46"/>
      <c r="H101" s="2369"/>
      <c r="I101" s="2369"/>
      <c r="J101" s="2370"/>
    </row>
    <row r="102" spans="1:10">
      <c r="A102" s="2360"/>
      <c r="B102" s="2313"/>
      <c r="C102" s="56" t="s">
        <v>869</v>
      </c>
      <c r="D102" s="280" t="s">
        <v>870</v>
      </c>
      <c r="E102" s="49"/>
      <c r="F102" s="49"/>
      <c r="G102" s="49"/>
      <c r="H102" s="49"/>
      <c r="I102" s="49"/>
      <c r="J102" s="53"/>
    </row>
    <row r="103" spans="1:10">
      <c r="A103" s="2361"/>
      <c r="B103" s="2315"/>
      <c r="C103" s="57"/>
      <c r="D103" s="2371" t="s">
        <v>871</v>
      </c>
      <c r="E103" s="2371"/>
      <c r="F103" s="2371"/>
      <c r="G103" s="2371"/>
      <c r="H103" s="2341" t="s">
        <v>872</v>
      </c>
      <c r="I103" s="2341"/>
      <c r="J103" s="55"/>
    </row>
    <row r="104" spans="1:10">
      <c r="A104" s="2339" t="s">
        <v>873</v>
      </c>
      <c r="B104" s="2359"/>
      <c r="C104" s="257" t="s">
        <v>874</v>
      </c>
      <c r="D104" s="258"/>
      <c r="E104" s="258"/>
      <c r="F104" s="258"/>
      <c r="G104" s="258"/>
      <c r="H104" s="258"/>
      <c r="I104" s="258"/>
      <c r="J104" s="259"/>
    </row>
    <row r="105" spans="1:10">
      <c r="A105" s="2360"/>
      <c r="B105" s="2313"/>
      <c r="C105" s="2343"/>
      <c r="D105" s="46" t="s">
        <v>875</v>
      </c>
      <c r="E105" s="46"/>
      <c r="F105" s="46"/>
      <c r="G105" s="46"/>
      <c r="H105" s="46"/>
      <c r="I105" s="46"/>
      <c r="J105" s="54"/>
    </row>
    <row r="106" spans="1:10">
      <c r="A106" s="2360"/>
      <c r="B106" s="2313"/>
      <c r="C106" s="2372"/>
      <c r="D106" s="264" t="s">
        <v>876</v>
      </c>
      <c r="E106" s="264"/>
      <c r="F106" s="264"/>
      <c r="G106" s="264"/>
      <c r="H106" s="264"/>
      <c r="I106" s="264"/>
      <c r="J106" s="266"/>
    </row>
    <row r="107" spans="1:10" ht="5.25" customHeight="1">
      <c r="A107" s="2360"/>
      <c r="B107" s="2313"/>
      <c r="C107" s="89"/>
      <c r="D107" s="46"/>
      <c r="E107" s="46"/>
      <c r="F107" s="46"/>
      <c r="G107" s="46"/>
      <c r="H107" s="46"/>
      <c r="I107" s="46"/>
      <c r="J107" s="54"/>
    </row>
    <row r="108" spans="1:10" ht="17.25" customHeight="1">
      <c r="A108" s="2360"/>
      <c r="B108" s="2313"/>
      <c r="C108" s="4"/>
      <c r="D108" s="2373" t="s">
        <v>877</v>
      </c>
      <c r="E108" s="2374"/>
      <c r="F108" s="2374"/>
      <c r="G108" s="2374"/>
      <c r="H108" s="2374"/>
      <c r="I108" s="2374"/>
      <c r="J108" s="2375"/>
    </row>
    <row r="109" spans="1:10">
      <c r="A109" s="2360"/>
      <c r="B109" s="2313"/>
      <c r="C109" s="4"/>
      <c r="D109" s="2376"/>
      <c r="E109" s="2312"/>
      <c r="F109" s="2312"/>
      <c r="G109" s="2312"/>
      <c r="H109" s="2312"/>
      <c r="I109" s="2312"/>
      <c r="J109" s="2313"/>
    </row>
    <row r="110" spans="1:10">
      <c r="A110" s="2360"/>
      <c r="B110" s="2313"/>
      <c r="C110" s="4"/>
      <c r="D110" s="2377"/>
      <c r="E110" s="2337"/>
      <c r="F110" s="2337"/>
      <c r="G110" s="2337"/>
      <c r="H110" s="2337"/>
      <c r="I110" s="2337"/>
      <c r="J110" s="2338"/>
    </row>
    <row r="111" spans="1:10">
      <c r="A111" s="2360"/>
      <c r="B111" s="2313"/>
      <c r="C111" s="4"/>
      <c r="D111" s="283" t="s">
        <v>878</v>
      </c>
      <c r="E111" s="46"/>
      <c r="F111" s="46"/>
      <c r="G111" s="46"/>
      <c r="H111" s="2337"/>
      <c r="I111" s="2337"/>
      <c r="J111" s="2338"/>
    </row>
    <row r="112" spans="1:10">
      <c r="A112" s="2360"/>
      <c r="B112" s="2313"/>
      <c r="C112" s="4"/>
      <c r="D112" s="284"/>
      <c r="E112" s="285"/>
      <c r="F112" s="285"/>
      <c r="G112" s="285"/>
      <c r="H112" s="285"/>
      <c r="I112" s="285"/>
      <c r="J112" s="286"/>
    </row>
    <row r="113" spans="1:23" ht="3.75" customHeight="1">
      <c r="A113" s="2360"/>
      <c r="B113" s="2313"/>
      <c r="C113" s="263"/>
      <c r="D113" s="264"/>
      <c r="E113" s="264"/>
      <c r="F113" s="264"/>
      <c r="G113" s="264"/>
      <c r="H113" s="264"/>
      <c r="I113" s="264"/>
      <c r="J113" s="266"/>
    </row>
    <row r="114" spans="1:23">
      <c r="A114" s="2360"/>
      <c r="B114" s="2313"/>
      <c r="C114" s="57"/>
      <c r="D114" s="47" t="s">
        <v>879</v>
      </c>
      <c r="E114" s="47"/>
      <c r="F114" s="47"/>
      <c r="G114" s="47"/>
      <c r="H114" s="47"/>
      <c r="I114" s="47"/>
      <c r="J114" s="55"/>
    </row>
    <row r="115" spans="1:23">
      <c r="A115" s="2360"/>
      <c r="B115" s="2313"/>
      <c r="C115" s="257" t="s">
        <v>880</v>
      </c>
      <c r="D115" s="258"/>
      <c r="E115" s="258"/>
      <c r="F115" s="258"/>
      <c r="G115" s="258"/>
      <c r="H115" s="258"/>
      <c r="I115" s="258"/>
      <c r="J115" s="259"/>
    </row>
    <row r="116" spans="1:23">
      <c r="A116" s="2360"/>
      <c r="B116" s="2313"/>
      <c r="C116" s="263"/>
      <c r="D116" s="264" t="s">
        <v>881</v>
      </c>
      <c r="E116" s="264"/>
      <c r="F116" s="264"/>
      <c r="G116" s="264"/>
      <c r="H116" s="287" t="s">
        <v>496</v>
      </c>
      <c r="I116" s="264"/>
      <c r="J116" s="266" t="s">
        <v>497</v>
      </c>
    </row>
    <row r="117" spans="1:23">
      <c r="A117" s="2360"/>
      <c r="B117" s="2313"/>
      <c r="C117" s="260"/>
      <c r="D117" s="261" t="s">
        <v>882</v>
      </c>
      <c r="E117" s="261"/>
      <c r="F117" s="261"/>
      <c r="G117" s="261"/>
      <c r="H117" s="287" t="s">
        <v>496</v>
      </c>
      <c r="I117" s="261"/>
      <c r="J117" s="266" t="s">
        <v>497</v>
      </c>
    </row>
    <row r="118" spans="1:23">
      <c r="A118" s="2360"/>
      <c r="B118" s="2313"/>
      <c r="C118" s="260"/>
      <c r="D118" s="261" t="s">
        <v>883</v>
      </c>
      <c r="E118" s="261"/>
      <c r="F118" s="261"/>
      <c r="G118" s="261"/>
      <c r="H118" s="287" t="s">
        <v>496</v>
      </c>
      <c r="I118" s="261"/>
      <c r="J118" s="266" t="s">
        <v>497</v>
      </c>
    </row>
    <row r="119" spans="1:23">
      <c r="A119" s="2360"/>
      <c r="B119" s="2313"/>
      <c r="C119" s="260"/>
      <c r="D119" s="261" t="s">
        <v>884</v>
      </c>
      <c r="E119" s="261"/>
      <c r="F119" s="261"/>
      <c r="G119" s="261"/>
      <c r="H119" s="287" t="s">
        <v>496</v>
      </c>
      <c r="I119" s="261"/>
      <c r="J119" s="266" t="s">
        <v>497</v>
      </c>
    </row>
    <row r="120" spans="1:23">
      <c r="A120" s="2360"/>
      <c r="B120" s="2313"/>
      <c r="C120" s="260"/>
      <c r="D120" s="261" t="s">
        <v>885</v>
      </c>
      <c r="E120" s="261"/>
      <c r="F120" s="261"/>
      <c r="G120" s="261"/>
      <c r="H120" s="287" t="s">
        <v>496</v>
      </c>
      <c r="I120" s="261"/>
      <c r="J120" s="266" t="s">
        <v>497</v>
      </c>
    </row>
    <row r="121" spans="1:23">
      <c r="A121" s="2360"/>
      <c r="B121" s="2313"/>
      <c r="C121" s="260"/>
      <c r="D121" s="261" t="s">
        <v>886</v>
      </c>
      <c r="E121" s="261"/>
      <c r="F121" s="261"/>
      <c r="G121" s="261"/>
      <c r="H121" s="287" t="s">
        <v>496</v>
      </c>
      <c r="I121" s="261"/>
      <c r="J121" s="266" t="s">
        <v>887</v>
      </c>
    </row>
    <row r="122" spans="1:23">
      <c r="A122" s="2361"/>
      <c r="B122" s="2315"/>
      <c r="C122" s="271"/>
      <c r="D122" s="272" t="s">
        <v>888</v>
      </c>
      <c r="E122" s="272"/>
      <c r="F122" s="272"/>
      <c r="G122" s="272"/>
      <c r="H122" s="288" t="s">
        <v>496</v>
      </c>
      <c r="I122" s="272"/>
      <c r="J122" s="55" t="s">
        <v>887</v>
      </c>
    </row>
    <row r="123" spans="1:23">
      <c r="A123" s="1" t="s">
        <v>3768</v>
      </c>
      <c r="B123" s="245"/>
      <c r="C123" s="246"/>
      <c r="D123" s="246"/>
      <c r="E123" s="92"/>
      <c r="F123" s="92"/>
      <c r="G123" s="92"/>
      <c r="H123" s="46"/>
      <c r="I123" s="46"/>
      <c r="J123" s="247"/>
      <c r="M123" s="1"/>
      <c r="N123" s="245"/>
      <c r="O123" s="246"/>
      <c r="P123" s="246"/>
      <c r="Q123" s="92"/>
      <c r="R123" s="92"/>
      <c r="S123" s="92"/>
      <c r="T123" s="46"/>
      <c r="U123" s="46"/>
      <c r="V123" s="247"/>
    </row>
    <row r="124" spans="1:23">
      <c r="A124" s="245"/>
      <c r="B124" s="245"/>
      <c r="C124" s="246"/>
      <c r="D124" s="246"/>
      <c r="E124" s="92"/>
      <c r="F124" s="2303" t="s">
        <v>448</v>
      </c>
      <c r="G124" s="2303"/>
      <c r="H124" s="2345">
        <f>H5</f>
        <v>0</v>
      </c>
      <c r="I124" s="2345"/>
      <c r="J124" s="2345"/>
      <c r="M124" s="245"/>
      <c r="N124" s="245"/>
      <c r="O124" s="246"/>
      <c r="P124" s="246"/>
      <c r="Q124" s="92"/>
      <c r="R124" s="2383"/>
      <c r="S124" s="2383"/>
      <c r="T124" s="2384">
        <f>T5</f>
        <v>0</v>
      </c>
      <c r="U124" s="2384"/>
      <c r="V124" s="2384"/>
      <c r="W124" s="45"/>
    </row>
    <row r="125" spans="1:23">
      <c r="A125" s="245"/>
      <c r="B125" s="245"/>
      <c r="C125" s="246"/>
      <c r="D125" s="246"/>
      <c r="E125" s="92"/>
      <c r="F125" s="2346" t="s">
        <v>449</v>
      </c>
      <c r="G125" s="2346"/>
      <c r="H125" s="2347">
        <f>H6</f>
        <v>0</v>
      </c>
      <c r="I125" s="2347"/>
      <c r="J125" s="2347"/>
      <c r="M125" s="245"/>
      <c r="N125" s="245"/>
      <c r="O125" s="246"/>
      <c r="P125" s="246"/>
      <c r="Q125" s="92"/>
      <c r="R125" s="2385"/>
      <c r="S125" s="2385"/>
      <c r="T125" s="2384">
        <f>T6</f>
        <v>0</v>
      </c>
      <c r="U125" s="2384"/>
      <c r="V125" s="2384"/>
      <c r="W125" s="45"/>
    </row>
    <row r="126" spans="1:23" ht="5.25" customHeight="1"/>
    <row r="127" spans="1:23">
      <c r="A127" s="2339" t="s">
        <v>889</v>
      </c>
      <c r="B127" s="2359"/>
      <c r="C127" s="257"/>
      <c r="D127" s="258" t="s">
        <v>890</v>
      </c>
      <c r="E127" s="258"/>
      <c r="F127" s="258"/>
      <c r="G127" s="258"/>
      <c r="H127" s="258"/>
      <c r="I127" s="258"/>
      <c r="J127" s="259"/>
    </row>
    <row r="128" spans="1:23">
      <c r="A128" s="2360"/>
      <c r="B128" s="2313"/>
      <c r="C128" s="4"/>
      <c r="D128" s="46" t="s">
        <v>891</v>
      </c>
      <c r="E128" s="46"/>
      <c r="F128" s="46"/>
      <c r="G128" s="46"/>
      <c r="H128" s="46"/>
      <c r="I128" s="46"/>
      <c r="J128" s="54"/>
    </row>
    <row r="129" spans="1:21">
      <c r="A129" s="2360"/>
      <c r="B129" s="2313"/>
      <c r="C129" s="4" t="s">
        <v>892</v>
      </c>
      <c r="D129" s="46"/>
      <c r="E129" s="46"/>
      <c r="F129" s="46"/>
      <c r="G129" s="46"/>
      <c r="H129" s="46"/>
      <c r="I129" s="46"/>
      <c r="J129" s="54"/>
      <c r="L129" s="245"/>
      <c r="M129" s="246"/>
      <c r="N129" s="246"/>
      <c r="O129" s="92"/>
      <c r="P129" s="92"/>
      <c r="Q129" s="92"/>
      <c r="R129" s="46"/>
      <c r="S129" s="46"/>
      <c r="T129" s="247"/>
    </row>
    <row r="130" spans="1:21">
      <c r="A130" s="2360"/>
      <c r="B130" s="2313"/>
      <c r="C130" s="2336"/>
      <c r="D130" s="2337"/>
      <c r="E130" s="2337"/>
      <c r="F130" s="2337"/>
      <c r="G130" s="2337"/>
      <c r="H130" s="2337"/>
      <c r="I130" s="2337"/>
      <c r="J130" s="2338"/>
      <c r="L130" s="1"/>
      <c r="M130" s="245"/>
      <c r="N130" s="246"/>
      <c r="O130" s="246"/>
      <c r="P130" s="92"/>
      <c r="Q130" s="92"/>
      <c r="R130" s="92"/>
      <c r="S130" s="46"/>
      <c r="T130" s="46"/>
      <c r="U130" s="247"/>
    </row>
    <row r="131" spans="1:21">
      <c r="A131" s="2360"/>
      <c r="B131" s="2313"/>
      <c r="C131" s="4" t="s">
        <v>893</v>
      </c>
      <c r="D131" s="46"/>
      <c r="E131" s="46"/>
      <c r="F131" s="46"/>
      <c r="G131" s="46"/>
      <c r="H131" s="2337" t="s">
        <v>894</v>
      </c>
      <c r="I131" s="2337"/>
      <c r="J131" s="2338"/>
      <c r="L131" s="245"/>
      <c r="M131" s="245"/>
      <c r="N131" s="246"/>
      <c r="O131" s="246"/>
      <c r="P131" s="92"/>
      <c r="Q131" s="2383"/>
      <c r="R131" s="2383"/>
      <c r="S131" s="2384">
        <f>S12</f>
        <v>0</v>
      </c>
      <c r="T131" s="2384"/>
      <c r="U131" s="2384"/>
    </row>
    <row r="132" spans="1:21">
      <c r="A132" s="2360"/>
      <c r="B132" s="2313"/>
      <c r="C132" s="4"/>
      <c r="D132" s="46"/>
      <c r="E132" s="46"/>
      <c r="F132" s="46"/>
      <c r="G132" s="46"/>
      <c r="H132" s="2337" t="s">
        <v>895</v>
      </c>
      <c r="I132" s="2337"/>
      <c r="J132" s="2338"/>
      <c r="L132" s="245"/>
      <c r="M132" s="245"/>
      <c r="N132" s="246"/>
      <c r="O132" s="246"/>
      <c r="P132" s="92"/>
      <c r="Q132" s="2385"/>
      <c r="R132" s="2385"/>
      <c r="S132" s="2384">
        <f>S13</f>
        <v>0</v>
      </c>
      <c r="T132" s="2384"/>
      <c r="U132" s="2384"/>
    </row>
    <row r="133" spans="1:21" ht="33" customHeight="1">
      <c r="A133" s="2360"/>
      <c r="B133" s="2313"/>
      <c r="C133" s="2360" t="s">
        <v>896</v>
      </c>
      <c r="D133" s="2312"/>
      <c r="E133" s="2312"/>
      <c r="F133" s="2312"/>
      <c r="G133" s="2312"/>
      <c r="H133" s="2312"/>
      <c r="I133" s="2312"/>
      <c r="J133" s="2313"/>
    </row>
    <row r="134" spans="1:21" ht="18" customHeight="1">
      <c r="A134" s="2360"/>
      <c r="B134" s="2313"/>
      <c r="C134" s="2336"/>
      <c r="D134" s="2337"/>
      <c r="E134" s="2337"/>
      <c r="F134" s="2337"/>
      <c r="G134" s="2337"/>
      <c r="H134" s="2337"/>
      <c r="I134" s="2337"/>
      <c r="J134" s="2338"/>
    </row>
    <row r="135" spans="1:21" ht="18" customHeight="1">
      <c r="A135" s="2360"/>
      <c r="B135" s="2313"/>
      <c r="C135" s="2336"/>
      <c r="D135" s="2337"/>
      <c r="E135" s="2337"/>
      <c r="F135" s="2337"/>
      <c r="G135" s="2337"/>
      <c r="H135" s="2337"/>
      <c r="I135" s="2337"/>
      <c r="J135" s="2338"/>
    </row>
    <row r="136" spans="1:21" ht="53.25" customHeight="1">
      <c r="A136" s="2360"/>
      <c r="B136" s="2313"/>
      <c r="C136" s="2360" t="s">
        <v>897</v>
      </c>
      <c r="D136" s="2312"/>
      <c r="E136" s="2312"/>
      <c r="F136" s="2312"/>
      <c r="G136" s="2312"/>
      <c r="H136" s="2312"/>
      <c r="I136" s="2312"/>
      <c r="J136" s="2313"/>
    </row>
    <row r="137" spans="1:21" ht="16.5" customHeight="1">
      <c r="A137" s="2360"/>
      <c r="B137" s="2313"/>
      <c r="C137" s="2343"/>
      <c r="D137" s="2344"/>
      <c r="E137" s="2344"/>
      <c r="F137" s="2344"/>
      <c r="G137" s="2344"/>
      <c r="H137" s="2344"/>
      <c r="I137" s="2344"/>
      <c r="J137" s="2389"/>
    </row>
    <row r="138" spans="1:21" ht="16.5" customHeight="1">
      <c r="A138" s="2361"/>
      <c r="B138" s="2315"/>
      <c r="C138" s="2390"/>
      <c r="D138" s="2391"/>
      <c r="E138" s="2391"/>
      <c r="F138" s="2391"/>
      <c r="G138" s="2391"/>
      <c r="H138" s="2391"/>
      <c r="I138" s="2391"/>
      <c r="J138" s="2392"/>
    </row>
    <row r="139" spans="1:21">
      <c r="A139" s="2339" t="s">
        <v>898</v>
      </c>
      <c r="B139" s="2359"/>
      <c r="C139" s="62" t="s">
        <v>899</v>
      </c>
      <c r="D139" s="62"/>
      <c r="E139" s="62"/>
      <c r="F139" s="62"/>
      <c r="G139" s="62"/>
      <c r="H139" s="62"/>
      <c r="I139" s="62"/>
      <c r="J139" s="124"/>
    </row>
    <row r="140" spans="1:21">
      <c r="A140" s="2360"/>
      <c r="B140" s="2313"/>
      <c r="C140" s="49"/>
      <c r="D140" s="2378" t="s">
        <v>900</v>
      </c>
      <c r="E140" s="2378"/>
      <c r="F140" s="2378"/>
      <c r="G140" s="2378"/>
      <c r="H140" s="2378"/>
      <c r="I140" s="2378"/>
      <c r="J140" s="2359"/>
    </row>
    <row r="141" spans="1:21">
      <c r="A141" s="2360"/>
      <c r="B141" s="2313"/>
      <c r="C141" s="47"/>
      <c r="D141" s="2314"/>
      <c r="E141" s="2314"/>
      <c r="F141" s="2314"/>
      <c r="G141" s="2314"/>
      <c r="H141" s="2314"/>
      <c r="I141" s="2314"/>
      <c r="J141" s="2315"/>
    </row>
    <row r="142" spans="1:21">
      <c r="A142" s="2360"/>
      <c r="B142" s="2313"/>
      <c r="C142" s="258"/>
      <c r="D142" s="258" t="s">
        <v>901</v>
      </c>
      <c r="E142" s="258"/>
      <c r="F142" s="258"/>
      <c r="G142" s="258"/>
      <c r="H142" s="258"/>
      <c r="I142" s="258"/>
      <c r="J142" s="259"/>
    </row>
    <row r="143" spans="1:21">
      <c r="A143" s="2360"/>
      <c r="B143" s="2313"/>
      <c r="C143" s="261"/>
      <c r="D143" s="261" t="s">
        <v>902</v>
      </c>
      <c r="E143" s="261"/>
      <c r="F143" s="261"/>
      <c r="G143" s="261"/>
      <c r="H143" s="289" t="s">
        <v>496</v>
      </c>
      <c r="I143" s="261"/>
      <c r="J143" s="262" t="s">
        <v>903</v>
      </c>
    </row>
    <row r="144" spans="1:21">
      <c r="A144" s="2360"/>
      <c r="B144" s="2313"/>
      <c r="C144" s="290"/>
      <c r="D144" s="2393" t="s">
        <v>904</v>
      </c>
      <c r="E144" s="2393"/>
      <c r="F144" s="2393"/>
      <c r="G144" s="2393"/>
      <c r="H144" s="2393"/>
      <c r="I144" s="2393"/>
      <c r="J144" s="2394"/>
    </row>
    <row r="145" spans="1:10">
      <c r="A145" s="2360"/>
      <c r="B145" s="2313"/>
      <c r="C145" s="46"/>
      <c r="D145" s="2393"/>
      <c r="E145" s="2393"/>
      <c r="F145" s="2393"/>
      <c r="G145" s="2393"/>
      <c r="H145" s="2393"/>
      <c r="I145" s="2393"/>
      <c r="J145" s="2394"/>
    </row>
    <row r="146" spans="1:10">
      <c r="A146" s="2360"/>
      <c r="B146" s="2313"/>
      <c r="C146" s="264"/>
      <c r="D146" s="2393"/>
      <c r="E146" s="2393"/>
      <c r="F146" s="2393"/>
      <c r="G146" s="2393"/>
      <c r="H146" s="2393"/>
      <c r="I146" s="2393"/>
      <c r="J146" s="2394"/>
    </row>
    <row r="147" spans="1:10">
      <c r="A147" s="2360"/>
      <c r="B147" s="2313"/>
      <c r="C147" s="261"/>
      <c r="D147" s="261" t="s">
        <v>496</v>
      </c>
      <c r="E147" s="261"/>
      <c r="F147" s="289" t="s">
        <v>835</v>
      </c>
      <c r="G147" s="261" t="s">
        <v>721</v>
      </c>
      <c r="H147" s="261"/>
      <c r="I147" s="261"/>
      <c r="J147" s="262"/>
    </row>
    <row r="148" spans="1:10">
      <c r="A148" s="2360"/>
      <c r="B148" s="2313"/>
      <c r="C148" s="290"/>
      <c r="D148" s="291" t="s">
        <v>505</v>
      </c>
      <c r="E148" s="2395" t="s">
        <v>905</v>
      </c>
      <c r="F148" s="2395"/>
      <c r="G148" s="2395"/>
      <c r="H148" s="290"/>
      <c r="I148" s="290" t="s">
        <v>906</v>
      </c>
      <c r="J148" s="292"/>
    </row>
    <row r="149" spans="1:10">
      <c r="A149" s="2360"/>
      <c r="B149" s="2313"/>
      <c r="C149" s="49"/>
      <c r="D149" s="2378" t="s">
        <v>907</v>
      </c>
      <c r="E149" s="2378"/>
      <c r="F149" s="2378"/>
      <c r="G149" s="2378"/>
      <c r="H149" s="2378"/>
      <c r="I149" s="2378"/>
      <c r="J149" s="2359"/>
    </row>
    <row r="150" spans="1:10">
      <c r="A150" s="2360"/>
      <c r="B150" s="2313"/>
      <c r="C150" s="47"/>
      <c r="D150" s="2314"/>
      <c r="E150" s="2314"/>
      <c r="F150" s="2314"/>
      <c r="G150" s="2314"/>
      <c r="H150" s="2314"/>
      <c r="I150" s="2314"/>
      <c r="J150" s="2315"/>
    </row>
    <row r="151" spans="1:10">
      <c r="A151" s="2361"/>
      <c r="B151" s="2315"/>
      <c r="C151" s="62"/>
      <c r="D151" s="62" t="s">
        <v>908</v>
      </c>
      <c r="E151" s="62"/>
      <c r="F151" s="62"/>
      <c r="G151" s="62"/>
      <c r="H151" s="62"/>
      <c r="I151" s="62"/>
      <c r="J151" s="124"/>
    </row>
    <row r="152" spans="1:10">
      <c r="A152" s="2339" t="s">
        <v>909</v>
      </c>
      <c r="B152" s="2359"/>
      <c r="C152" s="125" t="s">
        <v>910</v>
      </c>
      <c r="D152" s="62"/>
      <c r="E152" s="62"/>
      <c r="F152" s="62"/>
      <c r="G152" s="62"/>
      <c r="H152" s="62"/>
      <c r="I152" s="62"/>
      <c r="J152" s="124"/>
    </row>
    <row r="153" spans="1:10">
      <c r="A153" s="2360"/>
      <c r="B153" s="2313"/>
      <c r="C153" s="49"/>
      <c r="D153" s="49" t="s">
        <v>911</v>
      </c>
      <c r="E153" s="49"/>
      <c r="F153" s="49"/>
      <c r="G153" s="49"/>
      <c r="H153" s="49"/>
      <c r="I153" s="49"/>
      <c r="J153" s="53"/>
    </row>
    <row r="154" spans="1:10">
      <c r="A154" s="2360"/>
      <c r="B154" s="2313"/>
      <c r="C154" s="47"/>
      <c r="D154" s="47"/>
      <c r="E154" s="47"/>
      <c r="F154" s="47" t="s">
        <v>496</v>
      </c>
      <c r="G154" s="47"/>
      <c r="H154" s="2341" t="s">
        <v>912</v>
      </c>
      <c r="I154" s="2341"/>
      <c r="J154" s="2342"/>
    </row>
    <row r="155" spans="1:10">
      <c r="A155" s="2360"/>
      <c r="B155" s="2313"/>
      <c r="C155" s="49"/>
      <c r="D155" s="2386" t="s">
        <v>913</v>
      </c>
      <c r="E155" s="2386"/>
      <c r="F155" s="2386"/>
      <c r="G155" s="2386"/>
      <c r="H155" s="2386"/>
      <c r="I155" s="2386"/>
      <c r="J155" s="2387"/>
    </row>
    <row r="156" spans="1:10">
      <c r="A156" s="2360"/>
      <c r="B156" s="2313"/>
      <c r="C156" s="2388" t="s">
        <v>914</v>
      </c>
      <c r="D156" s="2388"/>
      <c r="E156" s="2388"/>
      <c r="F156" s="2388"/>
      <c r="G156" s="2388"/>
      <c r="H156" s="2388"/>
      <c r="I156" s="268"/>
      <c r="J156" s="97" t="s">
        <v>915</v>
      </c>
    </row>
    <row r="157" spans="1:10">
      <c r="A157" s="2360"/>
      <c r="B157" s="2313"/>
      <c r="C157" s="49"/>
      <c r="D157" s="49" t="s">
        <v>916</v>
      </c>
      <c r="E157" s="49"/>
      <c r="F157" s="49"/>
      <c r="G157" s="49"/>
      <c r="H157" s="49"/>
      <c r="I157" s="49"/>
      <c r="J157" s="53"/>
    </row>
    <row r="158" spans="1:10">
      <c r="A158" s="2360"/>
      <c r="B158" s="2313"/>
      <c r="C158" s="46"/>
      <c r="D158" s="46"/>
      <c r="E158" s="46" t="s">
        <v>917</v>
      </c>
      <c r="F158" s="46"/>
      <c r="G158" s="46"/>
      <c r="H158" s="46"/>
      <c r="I158" s="46"/>
      <c r="J158" s="54"/>
    </row>
    <row r="159" spans="1:10">
      <c r="A159" s="2361"/>
      <c r="B159" s="2315"/>
      <c r="C159" s="47"/>
      <c r="D159" s="47"/>
      <c r="E159" s="47" t="s">
        <v>918</v>
      </c>
      <c r="F159" s="47"/>
      <c r="G159" s="47"/>
      <c r="H159" s="47"/>
      <c r="I159" s="47"/>
      <c r="J159" s="55"/>
    </row>
    <row r="160" spans="1:10">
      <c r="A160" s="2339" t="s">
        <v>919</v>
      </c>
      <c r="B160" s="2359"/>
      <c r="C160" s="257"/>
      <c r="D160" s="258" t="s">
        <v>920</v>
      </c>
      <c r="E160" s="258"/>
      <c r="F160" s="258"/>
      <c r="G160" s="258"/>
      <c r="H160" s="258"/>
      <c r="I160" s="258"/>
      <c r="J160" s="259"/>
    </row>
    <row r="161" spans="1:18">
      <c r="A161" s="2361"/>
      <c r="B161" s="2315"/>
      <c r="C161" s="271"/>
      <c r="D161" s="272" t="s">
        <v>921</v>
      </c>
      <c r="E161" s="272"/>
      <c r="F161" s="272"/>
      <c r="G161" s="272"/>
      <c r="H161" s="272"/>
      <c r="I161" s="272"/>
      <c r="J161" s="279"/>
    </row>
    <row r="162" spans="1:18">
      <c r="A162" s="1" t="s">
        <v>3768</v>
      </c>
      <c r="B162" s="245"/>
      <c r="C162" s="246"/>
      <c r="D162" s="246"/>
      <c r="E162" s="92"/>
      <c r="F162" s="92"/>
      <c r="G162" s="92"/>
      <c r="H162" s="46"/>
      <c r="I162" s="46"/>
      <c r="J162" s="247"/>
    </row>
    <row r="163" spans="1:18">
      <c r="A163" s="245"/>
      <c r="B163" s="245"/>
      <c r="C163" s="246"/>
      <c r="D163" s="246"/>
      <c r="E163" s="92"/>
      <c r="F163" s="2303" t="s">
        <v>448</v>
      </c>
      <c r="G163" s="2303"/>
      <c r="H163" s="2345">
        <f>H5</f>
        <v>0</v>
      </c>
      <c r="I163" s="2345"/>
      <c r="J163" s="2345"/>
    </row>
    <row r="164" spans="1:18">
      <c r="A164" s="245"/>
      <c r="B164" s="245"/>
      <c r="C164" s="246"/>
      <c r="D164" s="246"/>
      <c r="E164" s="92"/>
      <c r="F164" s="2346" t="s">
        <v>449</v>
      </c>
      <c r="G164" s="2346"/>
      <c r="H164" s="2347">
        <f>H6</f>
        <v>0</v>
      </c>
      <c r="I164" s="2347"/>
      <c r="J164" s="2347"/>
    </row>
    <row r="165" spans="1:18" ht="7.5" customHeight="1"/>
    <row r="166" spans="1:18">
      <c r="A166" s="2333"/>
      <c r="B166" s="2335"/>
      <c r="C166" s="2402"/>
      <c r="D166" s="2404" t="s">
        <v>922</v>
      </c>
      <c r="E166" s="2404"/>
      <c r="F166" s="2404"/>
      <c r="G166" s="2404"/>
      <c r="H166" s="2404"/>
      <c r="I166" s="2404"/>
      <c r="J166" s="2405"/>
    </row>
    <row r="167" spans="1:18">
      <c r="A167" s="2336"/>
      <c r="B167" s="2338"/>
      <c r="C167" s="2403"/>
      <c r="D167" s="2406"/>
      <c r="E167" s="2406"/>
      <c r="F167" s="2406"/>
      <c r="G167" s="2406"/>
      <c r="H167" s="2406"/>
      <c r="I167" s="2406"/>
      <c r="J167" s="2407"/>
    </row>
    <row r="168" spans="1:18" ht="18" customHeight="1">
      <c r="A168" s="2336"/>
      <c r="B168" s="2338"/>
      <c r="C168" s="293"/>
      <c r="D168" s="46"/>
      <c r="E168" s="2408" t="s">
        <v>923</v>
      </c>
      <c r="F168" s="2408"/>
      <c r="G168" s="2408"/>
      <c r="H168" s="2408"/>
      <c r="I168" s="2408"/>
      <c r="J168" s="2409"/>
      <c r="K168" s="294"/>
    </row>
    <row r="169" spans="1:18" ht="18" customHeight="1">
      <c r="A169" s="2336"/>
      <c r="B169" s="2338"/>
      <c r="C169" s="293"/>
      <c r="D169" s="295"/>
      <c r="E169" s="2396" t="s">
        <v>924</v>
      </c>
      <c r="F169" s="2396"/>
      <c r="G169" s="2396"/>
      <c r="H169" s="2396"/>
      <c r="I169" s="2396"/>
      <c r="J169" s="2410"/>
    </row>
    <row r="170" spans="1:18" ht="18" customHeight="1">
      <c r="A170" s="2336"/>
      <c r="B170" s="2338"/>
      <c r="C170" s="296"/>
      <c r="D170" s="297"/>
      <c r="E170" s="2411" t="s">
        <v>925</v>
      </c>
      <c r="F170" s="2411"/>
      <c r="G170" s="2411"/>
      <c r="H170" s="2411"/>
      <c r="I170" s="2411"/>
      <c r="J170" s="2412"/>
      <c r="L170" s="2396"/>
      <c r="M170" s="2396"/>
      <c r="N170" s="2396"/>
      <c r="O170" s="2396"/>
      <c r="P170" s="2396"/>
      <c r="Q170" s="2396"/>
      <c r="R170" s="2396"/>
    </row>
    <row r="171" spans="1:18">
      <c r="A171" s="2336"/>
      <c r="B171" s="2338"/>
      <c r="C171" s="260"/>
      <c r="D171" s="261" t="s">
        <v>926</v>
      </c>
      <c r="E171" s="261"/>
      <c r="F171" s="261"/>
      <c r="G171" s="261"/>
      <c r="H171" s="261"/>
      <c r="I171" s="261"/>
      <c r="J171" s="262"/>
    </row>
    <row r="172" spans="1:18">
      <c r="A172" s="2340"/>
      <c r="B172" s="2342"/>
      <c r="C172" s="2397" t="s">
        <v>927</v>
      </c>
      <c r="D172" s="2398"/>
      <c r="E172" s="2398"/>
      <c r="F172" s="2398"/>
      <c r="G172" s="2398"/>
      <c r="H172" s="2398"/>
      <c r="I172" s="2398"/>
      <c r="J172" s="279" t="s">
        <v>928</v>
      </c>
    </row>
    <row r="173" spans="1:18">
      <c r="A173" s="2333" t="s">
        <v>929</v>
      </c>
      <c r="B173" s="2335"/>
      <c r="C173" s="56" t="s">
        <v>930</v>
      </c>
      <c r="D173" s="49"/>
      <c r="E173" s="49"/>
      <c r="F173" s="49"/>
      <c r="G173" s="49"/>
      <c r="H173" s="49"/>
      <c r="I173" s="49"/>
      <c r="J173" s="53"/>
    </row>
    <row r="174" spans="1:18">
      <c r="A174" s="2336"/>
      <c r="B174" s="2338"/>
      <c r="C174" s="4"/>
      <c r="D174" s="46" t="s">
        <v>931</v>
      </c>
      <c r="E174" s="46"/>
      <c r="F174" s="46"/>
      <c r="G174" s="46"/>
      <c r="H174" s="46"/>
      <c r="I174" s="46"/>
      <c r="J174" s="54"/>
    </row>
    <row r="175" spans="1:18" ht="38.25" customHeight="1">
      <c r="A175" s="2336"/>
      <c r="B175" s="2338"/>
      <c r="C175" s="4"/>
      <c r="D175" s="46" t="s">
        <v>932</v>
      </c>
      <c r="E175" s="46"/>
      <c r="F175" s="46"/>
      <c r="G175" s="46"/>
      <c r="H175" s="2399" t="s">
        <v>933</v>
      </c>
      <c r="I175" s="2400"/>
      <c r="J175" s="2401"/>
    </row>
    <row r="176" spans="1:18">
      <c r="A176" s="2336"/>
      <c r="B176" s="2338"/>
      <c r="C176" s="4"/>
      <c r="D176" s="46" t="s">
        <v>496</v>
      </c>
      <c r="E176" s="2337"/>
      <c r="F176" s="2337"/>
      <c r="G176" s="2337"/>
      <c r="H176" s="2337"/>
      <c r="I176" s="2337"/>
      <c r="J176" s="54" t="s">
        <v>835</v>
      </c>
    </row>
    <row r="177" spans="1:10">
      <c r="A177" s="2336"/>
      <c r="B177" s="2338"/>
      <c r="C177" s="4"/>
      <c r="D177" s="46" t="s">
        <v>934</v>
      </c>
      <c r="E177" s="46"/>
      <c r="F177" s="46"/>
      <c r="G177" s="46"/>
      <c r="H177" s="46"/>
      <c r="I177" s="46"/>
      <c r="J177" s="54"/>
    </row>
    <row r="178" spans="1:10">
      <c r="A178" s="2340"/>
      <c r="B178" s="2342"/>
      <c r="C178" s="57"/>
      <c r="D178" s="47" t="s">
        <v>935</v>
      </c>
      <c r="E178" s="47"/>
      <c r="F178" s="2341" t="s">
        <v>936</v>
      </c>
      <c r="G178" s="2341"/>
      <c r="H178" s="2341"/>
      <c r="I178" s="47"/>
      <c r="J178" s="55"/>
    </row>
    <row r="179" spans="1:10" ht="24.75" customHeight="1">
      <c r="A179" s="2339" t="s">
        <v>937</v>
      </c>
      <c r="B179" s="2359"/>
      <c r="C179" s="2415"/>
      <c r="D179" s="2334" t="s">
        <v>938</v>
      </c>
      <c r="E179" s="2334"/>
      <c r="F179" s="2334"/>
      <c r="G179" s="2334"/>
      <c r="H179" s="2334"/>
      <c r="I179" s="2334"/>
      <c r="J179" s="2335"/>
    </row>
    <row r="180" spans="1:10" ht="28.5" customHeight="1">
      <c r="A180" s="2361"/>
      <c r="B180" s="2315"/>
      <c r="C180" s="2390"/>
      <c r="D180" s="2341"/>
      <c r="E180" s="2341"/>
      <c r="F180" s="2341"/>
      <c r="G180" s="2341"/>
      <c r="H180" s="2341"/>
      <c r="I180" s="2341"/>
      <c r="J180" s="2342"/>
    </row>
    <row r="181" spans="1:10">
      <c r="A181" s="102"/>
      <c r="B181" s="102"/>
      <c r="C181" s="90"/>
      <c r="D181" s="92"/>
      <c r="E181" s="92"/>
      <c r="F181" s="92"/>
      <c r="G181" s="92"/>
      <c r="H181" s="92"/>
      <c r="I181" s="92"/>
      <c r="J181" s="92"/>
    </row>
    <row r="182" spans="1:10" ht="19.5" customHeight="1">
      <c r="A182" s="2348" t="s">
        <v>939</v>
      </c>
      <c r="B182" s="2348"/>
      <c r="C182" s="2348"/>
      <c r="D182" s="2348"/>
      <c r="E182" s="2348"/>
      <c r="F182" s="2348"/>
      <c r="G182" s="2348"/>
      <c r="H182" s="2348"/>
      <c r="I182" s="2348"/>
      <c r="J182" s="2348"/>
    </row>
    <row r="183" spans="1:10" ht="19.5" customHeight="1">
      <c r="A183" s="2348"/>
      <c r="B183" s="2348"/>
      <c r="C183" s="2348"/>
      <c r="D183" s="2348"/>
      <c r="E183" s="2348"/>
      <c r="F183" s="2348"/>
      <c r="G183" s="2348"/>
      <c r="H183" s="2348"/>
      <c r="I183" s="2348"/>
      <c r="J183" s="2348"/>
    </row>
    <row r="184" spans="1:10">
      <c r="A184" s="2416" t="s">
        <v>940</v>
      </c>
      <c r="B184" s="2417"/>
      <c r="C184" s="2418"/>
      <c r="D184" s="2419" t="s">
        <v>941</v>
      </c>
      <c r="E184" s="2420"/>
      <c r="F184" s="2420"/>
      <c r="G184" s="2420"/>
      <c r="H184" s="2420"/>
      <c r="I184" s="103"/>
      <c r="J184" s="298" t="s">
        <v>903</v>
      </c>
    </row>
    <row r="185" spans="1:10">
      <c r="A185" s="2339" t="s">
        <v>942</v>
      </c>
      <c r="B185" s="2378"/>
      <c r="C185" s="2359"/>
      <c r="D185" s="2415"/>
      <c r="E185" s="2334" t="s">
        <v>943</v>
      </c>
      <c r="F185" s="2334"/>
      <c r="G185" s="2334"/>
      <c r="H185" s="2334"/>
      <c r="I185" s="2334"/>
      <c r="J185" s="2335"/>
    </row>
    <row r="186" spans="1:10">
      <c r="A186" s="2361"/>
      <c r="B186" s="2314"/>
      <c r="C186" s="2315"/>
      <c r="D186" s="2390"/>
      <c r="E186" s="2341"/>
      <c r="F186" s="2341"/>
      <c r="G186" s="2341"/>
      <c r="H186" s="2341"/>
      <c r="I186" s="2341"/>
      <c r="J186" s="2342"/>
    </row>
    <row r="187" spans="1:10">
      <c r="A187" s="2339" t="s">
        <v>944</v>
      </c>
      <c r="B187" s="2378"/>
      <c r="C187" s="2359"/>
      <c r="D187" s="2339" t="s">
        <v>945</v>
      </c>
      <c r="E187" s="2378"/>
      <c r="F187" s="2378"/>
      <c r="G187" s="2378"/>
      <c r="H187" s="2378"/>
      <c r="I187" s="2378"/>
      <c r="J187" s="2359"/>
    </row>
    <row r="188" spans="1:10">
      <c r="A188" s="2360"/>
      <c r="B188" s="2312"/>
      <c r="C188" s="2313"/>
      <c r="D188" s="2361"/>
      <c r="E188" s="2314"/>
      <c r="F188" s="2314"/>
      <c r="G188" s="2314"/>
      <c r="H188" s="2314"/>
      <c r="I188" s="2314"/>
      <c r="J188" s="2315"/>
    </row>
    <row r="189" spans="1:10">
      <c r="A189" s="2360"/>
      <c r="B189" s="2312"/>
      <c r="C189" s="2313"/>
      <c r="D189" s="99"/>
      <c r="E189" s="100" t="s">
        <v>946</v>
      </c>
      <c r="F189" s="100"/>
      <c r="G189" s="100"/>
      <c r="H189" s="100" t="s">
        <v>947</v>
      </c>
      <c r="I189" s="100" t="s">
        <v>496</v>
      </c>
      <c r="J189" s="101" t="s">
        <v>948</v>
      </c>
    </row>
    <row r="190" spans="1:10">
      <c r="A190" s="2360"/>
      <c r="B190" s="2312"/>
      <c r="C190" s="2313"/>
      <c r="D190" s="94"/>
      <c r="E190" s="92" t="s">
        <v>949</v>
      </c>
      <c r="F190" s="92"/>
      <c r="G190" s="92"/>
      <c r="H190" s="92" t="s">
        <v>947</v>
      </c>
      <c r="I190" s="92" t="s">
        <v>496</v>
      </c>
      <c r="J190" s="95" t="s">
        <v>948</v>
      </c>
    </row>
    <row r="191" spans="1:10">
      <c r="A191" s="2360"/>
      <c r="B191" s="2312"/>
      <c r="C191" s="2313"/>
      <c r="D191" s="94"/>
      <c r="E191" s="92" t="s">
        <v>950</v>
      </c>
      <c r="F191" s="92"/>
      <c r="G191" s="92"/>
      <c r="H191" s="92" t="s">
        <v>947</v>
      </c>
      <c r="I191" s="92" t="s">
        <v>496</v>
      </c>
      <c r="J191" s="95" t="s">
        <v>948</v>
      </c>
    </row>
    <row r="192" spans="1:10">
      <c r="A192" s="2360"/>
      <c r="B192" s="2312"/>
      <c r="C192" s="2313"/>
      <c r="D192" s="94"/>
      <c r="E192" s="92" t="s">
        <v>549</v>
      </c>
      <c r="F192" s="92"/>
      <c r="G192" s="92"/>
      <c r="H192" s="92" t="s">
        <v>947</v>
      </c>
      <c r="I192" s="92" t="s">
        <v>496</v>
      </c>
      <c r="J192" s="95" t="s">
        <v>948</v>
      </c>
    </row>
    <row r="193" spans="1:10">
      <c r="A193" s="2360"/>
      <c r="B193" s="2312"/>
      <c r="C193" s="2313"/>
      <c r="D193" s="94"/>
      <c r="E193" s="299" t="s">
        <v>951</v>
      </c>
      <c r="F193" s="92"/>
      <c r="G193" s="92"/>
      <c r="H193" s="92" t="s">
        <v>947</v>
      </c>
      <c r="I193" s="92" t="s">
        <v>496</v>
      </c>
      <c r="J193" s="95" t="s">
        <v>948</v>
      </c>
    </row>
    <row r="194" spans="1:10">
      <c r="A194" s="2361"/>
      <c r="B194" s="2314"/>
      <c r="C194" s="2315"/>
      <c r="D194" s="96"/>
      <c r="E194" s="93" t="s">
        <v>952</v>
      </c>
      <c r="F194" s="93"/>
      <c r="G194" s="93"/>
      <c r="H194" s="93" t="s">
        <v>947</v>
      </c>
      <c r="I194" s="93" t="s">
        <v>496</v>
      </c>
      <c r="J194" s="97" t="s">
        <v>948</v>
      </c>
    </row>
    <row r="195" spans="1:10" ht="14.25" customHeight="1"/>
    <row r="196" spans="1:10" ht="14.25" customHeight="1"/>
    <row r="197" spans="1:10" ht="14.25" customHeight="1"/>
    <row r="198" spans="1:10" ht="14.25" customHeight="1"/>
    <row r="199" spans="1:10" ht="14.25" customHeight="1"/>
    <row r="200" spans="1:10" ht="14.25" customHeight="1"/>
    <row r="201" spans="1:10" ht="14.25" customHeight="1"/>
    <row r="202" spans="1:10" ht="14.25" customHeight="1"/>
    <row r="203" spans="1:10" ht="14.25" customHeight="1"/>
    <row r="204" spans="1:10" ht="14.25" customHeight="1"/>
    <row r="205" spans="1:10">
      <c r="A205" s="2302" t="s">
        <v>953</v>
      </c>
      <c r="B205" s="2302"/>
      <c r="C205" s="2302"/>
    </row>
    <row r="206" spans="1:10">
      <c r="A206" s="2413" t="s">
        <v>954</v>
      </c>
      <c r="B206" s="2414"/>
      <c r="C206" s="2414"/>
      <c r="D206" s="2414"/>
      <c r="E206" s="2414"/>
      <c r="F206" s="2414"/>
      <c r="G206" s="2414"/>
      <c r="H206" s="2414"/>
      <c r="I206" s="2414"/>
      <c r="J206" s="2414"/>
    </row>
    <row r="207" spans="1:10">
      <c r="A207" s="2414"/>
      <c r="B207" s="2414"/>
      <c r="C207" s="2414"/>
      <c r="D207" s="2414"/>
      <c r="E207" s="2414"/>
      <c r="F207" s="2414"/>
      <c r="G207" s="2414"/>
      <c r="H207" s="2414"/>
      <c r="I207" s="2414"/>
      <c r="J207" s="2414"/>
    </row>
    <row r="208" spans="1:10">
      <c r="A208" s="2414"/>
      <c r="B208" s="2414"/>
      <c r="C208" s="2414"/>
      <c r="D208" s="2414"/>
      <c r="E208" s="2414"/>
      <c r="F208" s="2414"/>
      <c r="G208" s="2414"/>
      <c r="H208" s="2414"/>
      <c r="I208" s="2414"/>
      <c r="J208" s="2414"/>
    </row>
    <row r="209" spans="1:10">
      <c r="A209" s="2414"/>
      <c r="B209" s="2414"/>
      <c r="C209" s="2414"/>
      <c r="D209" s="2414"/>
      <c r="E209" s="2414"/>
      <c r="F209" s="2414"/>
      <c r="G209" s="2414"/>
      <c r="H209" s="2414"/>
      <c r="I209" s="2414"/>
      <c r="J209" s="2414"/>
    </row>
    <row r="210" spans="1:10">
      <c r="A210" s="2414"/>
      <c r="B210" s="2414"/>
      <c r="C210" s="2414"/>
      <c r="D210" s="2414"/>
      <c r="E210" s="2414"/>
      <c r="F210" s="2414"/>
      <c r="G210" s="2414"/>
      <c r="H210" s="2414"/>
      <c r="I210" s="2414"/>
      <c r="J210" s="2414"/>
    </row>
    <row r="211" spans="1:10">
      <c r="A211" s="2414"/>
      <c r="B211" s="2414"/>
      <c r="C211" s="2414"/>
      <c r="D211" s="2414"/>
      <c r="E211" s="2414"/>
      <c r="F211" s="2414"/>
      <c r="G211" s="2414"/>
      <c r="H211" s="2414"/>
      <c r="I211" s="2414"/>
      <c r="J211" s="2414"/>
    </row>
    <row r="212" spans="1:10">
      <c r="A212" s="2414"/>
      <c r="B212" s="2414"/>
      <c r="C212" s="2414"/>
      <c r="D212" s="2414"/>
      <c r="E212" s="2414"/>
      <c r="F212" s="2414"/>
      <c r="G212" s="2414"/>
      <c r="H212" s="2414"/>
      <c r="I212" s="2414"/>
      <c r="J212" s="2414"/>
    </row>
    <row r="213" spans="1:10">
      <c r="A213" s="2414"/>
      <c r="B213" s="2414"/>
      <c r="C213" s="2414"/>
      <c r="D213" s="2414"/>
      <c r="E213" s="2414"/>
      <c r="F213" s="2414"/>
      <c r="G213" s="2414"/>
      <c r="H213" s="2414"/>
      <c r="I213" s="2414"/>
      <c r="J213" s="2414"/>
    </row>
    <row r="214" spans="1:10">
      <c r="A214" s="2414"/>
      <c r="B214" s="2414"/>
      <c r="C214" s="2414"/>
      <c r="D214" s="2414"/>
      <c r="E214" s="2414"/>
      <c r="F214" s="2414"/>
      <c r="G214" s="2414"/>
      <c r="H214" s="2414"/>
      <c r="I214" s="2414"/>
      <c r="J214" s="2414"/>
    </row>
    <row r="215" spans="1:10">
      <c r="A215" s="2414"/>
      <c r="B215" s="2414"/>
      <c r="C215" s="2414"/>
      <c r="D215" s="2414"/>
      <c r="E215" s="2414"/>
      <c r="F215" s="2414"/>
      <c r="G215" s="2414"/>
      <c r="H215" s="2414"/>
      <c r="I215" s="2414"/>
      <c r="J215" s="2414"/>
    </row>
    <row r="216" spans="1:10">
      <c r="A216" s="2414"/>
      <c r="B216" s="2414"/>
      <c r="C216" s="2414"/>
      <c r="D216" s="2414"/>
      <c r="E216" s="2414"/>
      <c r="F216" s="2414"/>
      <c r="G216" s="2414"/>
      <c r="H216" s="2414"/>
      <c r="I216" s="2414"/>
      <c r="J216" s="2414"/>
    </row>
    <row r="217" spans="1:10">
      <c r="A217" s="2414"/>
      <c r="B217" s="2414"/>
      <c r="C217" s="2414"/>
      <c r="D217" s="2414"/>
      <c r="E217" s="2414"/>
      <c r="F217" s="2414"/>
      <c r="G217" s="2414"/>
      <c r="H217" s="2414"/>
      <c r="I217" s="2414"/>
      <c r="J217" s="2414"/>
    </row>
    <row r="218" spans="1:10">
      <c r="A218" s="2414"/>
      <c r="B218" s="2414"/>
      <c r="C218" s="2414"/>
      <c r="D218" s="2414"/>
      <c r="E218" s="2414"/>
      <c r="F218" s="2414"/>
      <c r="G218" s="2414"/>
      <c r="H218" s="2414"/>
      <c r="I218" s="2414"/>
      <c r="J218" s="2414"/>
    </row>
    <row r="219" spans="1:10">
      <c r="A219" s="2414"/>
      <c r="B219" s="2414"/>
      <c r="C219" s="2414"/>
      <c r="D219" s="2414"/>
      <c r="E219" s="2414"/>
      <c r="F219" s="2414"/>
      <c r="G219" s="2414"/>
      <c r="H219" s="2414"/>
      <c r="I219" s="2414"/>
      <c r="J219" s="2414"/>
    </row>
    <row r="220" spans="1:10">
      <c r="A220" s="2414"/>
      <c r="B220" s="2414"/>
      <c r="C220" s="2414"/>
      <c r="D220" s="2414"/>
      <c r="E220" s="2414"/>
      <c r="F220" s="2414"/>
      <c r="G220" s="2414"/>
      <c r="H220" s="2414"/>
      <c r="I220" s="2414"/>
      <c r="J220" s="2414"/>
    </row>
    <row r="221" spans="1:10">
      <c r="A221" s="2414"/>
      <c r="B221" s="2414"/>
      <c r="C221" s="2414"/>
      <c r="D221" s="2414"/>
      <c r="E221" s="2414"/>
      <c r="F221" s="2414"/>
      <c r="G221" s="2414"/>
      <c r="H221" s="2414"/>
      <c r="I221" s="2414"/>
      <c r="J221" s="2414"/>
    </row>
    <row r="222" spans="1:10">
      <c r="A222" s="2414"/>
      <c r="B222" s="2414"/>
      <c r="C222" s="2414"/>
      <c r="D222" s="2414"/>
      <c r="E222" s="2414"/>
      <c r="F222" s="2414"/>
      <c r="G222" s="2414"/>
      <c r="H222" s="2414"/>
      <c r="I222" s="2414"/>
      <c r="J222" s="2414"/>
    </row>
    <row r="223" spans="1:10">
      <c r="A223" s="2414"/>
      <c r="B223" s="2414"/>
      <c r="C223" s="2414"/>
      <c r="D223" s="2414"/>
      <c r="E223" s="2414"/>
      <c r="F223" s="2414"/>
      <c r="G223" s="2414"/>
      <c r="H223" s="2414"/>
      <c r="I223" s="2414"/>
      <c r="J223" s="2414"/>
    </row>
  </sheetData>
  <mergeCells count="129">
    <mergeCell ref="A206:J223"/>
    <mergeCell ref="A185:C186"/>
    <mergeCell ref="D185:D186"/>
    <mergeCell ref="E185:J186"/>
    <mergeCell ref="A187:C194"/>
    <mergeCell ref="D187:J188"/>
    <mergeCell ref="A205:C205"/>
    <mergeCell ref="A179:B180"/>
    <mergeCell ref="C179:C180"/>
    <mergeCell ref="D179:J180"/>
    <mergeCell ref="A182:J183"/>
    <mergeCell ref="A184:C184"/>
    <mergeCell ref="D184:H184"/>
    <mergeCell ref="L170:R170"/>
    <mergeCell ref="C172:G172"/>
    <mergeCell ref="H172:I172"/>
    <mergeCell ref="A173:B178"/>
    <mergeCell ref="H175:J175"/>
    <mergeCell ref="E176:I176"/>
    <mergeCell ref="F178:H178"/>
    <mergeCell ref="F164:G164"/>
    <mergeCell ref="H164:J164"/>
    <mergeCell ref="A166:B172"/>
    <mergeCell ref="C166:C167"/>
    <mergeCell ref="D166:J167"/>
    <mergeCell ref="E168:J168"/>
    <mergeCell ref="E169:J169"/>
    <mergeCell ref="E170:J170"/>
    <mergeCell ref="A152:B159"/>
    <mergeCell ref="H154:J154"/>
    <mergeCell ref="D155:J155"/>
    <mergeCell ref="C156:H156"/>
    <mergeCell ref="A160:B161"/>
    <mergeCell ref="F163:G163"/>
    <mergeCell ref="H163:J163"/>
    <mergeCell ref="C136:J136"/>
    <mergeCell ref="C137:J138"/>
    <mergeCell ref="A139:B151"/>
    <mergeCell ref="D140:J141"/>
    <mergeCell ref="D144:J146"/>
    <mergeCell ref="E148:G148"/>
    <mergeCell ref="D149:J150"/>
    <mergeCell ref="A127:B138"/>
    <mergeCell ref="C130:J130"/>
    <mergeCell ref="H131:J131"/>
    <mergeCell ref="Q131:R131"/>
    <mergeCell ref="S131:U131"/>
    <mergeCell ref="H132:J132"/>
    <mergeCell ref="Q132:R132"/>
    <mergeCell ref="S132:U132"/>
    <mergeCell ref="C133:J133"/>
    <mergeCell ref="C134:J135"/>
    <mergeCell ref="F124:G124"/>
    <mergeCell ref="H124:J124"/>
    <mergeCell ref="R124:S124"/>
    <mergeCell ref="T124:V124"/>
    <mergeCell ref="F125:G125"/>
    <mergeCell ref="H125:J125"/>
    <mergeCell ref="R125:S125"/>
    <mergeCell ref="T125:V125"/>
    <mergeCell ref="H101:J101"/>
    <mergeCell ref="D103:G103"/>
    <mergeCell ref="H103:I103"/>
    <mergeCell ref="A104:B122"/>
    <mergeCell ref="C105:C106"/>
    <mergeCell ref="D108:J109"/>
    <mergeCell ref="D110:J110"/>
    <mergeCell ref="H111:J111"/>
    <mergeCell ref="A82:B84"/>
    <mergeCell ref="A85:B87"/>
    <mergeCell ref="A88:B90"/>
    <mergeCell ref="A91:B103"/>
    <mergeCell ref="D91:J92"/>
    <mergeCell ref="F93:H93"/>
    <mergeCell ref="F94:H94"/>
    <mergeCell ref="D95:J96"/>
    <mergeCell ref="D99:J99"/>
    <mergeCell ref="H100:J100"/>
    <mergeCell ref="A67:B75"/>
    <mergeCell ref="A76:B76"/>
    <mergeCell ref="F79:G79"/>
    <mergeCell ref="H79:J79"/>
    <mergeCell ref="F80:G80"/>
    <mergeCell ref="H80:J80"/>
    <mergeCell ref="A55:B58"/>
    <mergeCell ref="D57:J58"/>
    <mergeCell ref="A59:B66"/>
    <mergeCell ref="E62:F62"/>
    <mergeCell ref="C63:J63"/>
    <mergeCell ref="C64:I64"/>
    <mergeCell ref="D65:J65"/>
    <mergeCell ref="A43:B54"/>
    <mergeCell ref="E43:G45"/>
    <mergeCell ref="H44:I44"/>
    <mergeCell ref="E46:G48"/>
    <mergeCell ref="H47:I47"/>
    <mergeCell ref="C49:D54"/>
    <mergeCell ref="E49:G51"/>
    <mergeCell ref="H50:I50"/>
    <mergeCell ref="E52:G54"/>
    <mergeCell ref="H53:I53"/>
    <mergeCell ref="F40:G40"/>
    <mergeCell ref="H40:J40"/>
    <mergeCell ref="F41:G41"/>
    <mergeCell ref="H41:J41"/>
    <mergeCell ref="H23:I23"/>
    <mergeCell ref="E24:G24"/>
    <mergeCell ref="H27:J29"/>
    <mergeCell ref="H31:I31"/>
    <mergeCell ref="E33:G35"/>
    <mergeCell ref="H34:I34"/>
    <mergeCell ref="B14:J15"/>
    <mergeCell ref="A16:B38"/>
    <mergeCell ref="E18:J19"/>
    <mergeCell ref="C20:J21"/>
    <mergeCell ref="C22:D38"/>
    <mergeCell ref="E22:G22"/>
    <mergeCell ref="E23:G23"/>
    <mergeCell ref="E36:G38"/>
    <mergeCell ref="H37:I37"/>
    <mergeCell ref="A3:J3"/>
    <mergeCell ref="A4:J4"/>
    <mergeCell ref="F5:G5"/>
    <mergeCell ref="H5:J5"/>
    <mergeCell ref="F6:G6"/>
    <mergeCell ref="H6:J6"/>
    <mergeCell ref="A9:C9"/>
    <mergeCell ref="D9:E9"/>
    <mergeCell ref="A11:J12"/>
  </mergeCells>
  <phoneticPr fontId="1"/>
  <pageMargins left="0.70866141732283472" right="0.70866141732283472" top="0.74803149606299213" bottom="0.74803149606299213" header="0.31496062992125984" footer="0.31496062992125984"/>
  <pageSetup paperSize="9" scale="95" orientation="portrait" r:id="rId1"/>
  <headerFooter>
    <oddFooter>&amp;C&amp;P</oddFooter>
  </headerFooter>
  <rowBreaks count="4" manualBreakCount="4">
    <brk id="38" max="16383" man="1"/>
    <brk id="77" max="9" man="1"/>
    <brk id="122" max="9" man="1"/>
    <brk id="1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0</xdr:col>
                    <xdr:colOff>19050</xdr:colOff>
                    <xdr:row>11</xdr:row>
                    <xdr:rowOff>238125</xdr:rowOff>
                  </from>
                  <to>
                    <xdr:col>1</xdr:col>
                    <xdr:colOff>9525</xdr:colOff>
                    <xdr:row>13</xdr:row>
                    <xdr:rowOff>9525</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0</xdr:col>
                    <xdr:colOff>19050</xdr:colOff>
                    <xdr:row>13</xdr:row>
                    <xdr:rowOff>0</xdr:rowOff>
                  </from>
                  <to>
                    <xdr:col>1</xdr:col>
                    <xdr:colOff>9525</xdr:colOff>
                    <xdr:row>14</xdr:row>
                    <xdr:rowOff>9525</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3</xdr:col>
                    <xdr:colOff>19050</xdr:colOff>
                    <xdr:row>16</xdr:row>
                    <xdr:rowOff>0</xdr:rowOff>
                  </from>
                  <to>
                    <xdr:col>4</xdr:col>
                    <xdr:colOff>28575</xdr:colOff>
                    <xdr:row>17</xdr:row>
                    <xdr:rowOff>9525</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xdr:col>
                    <xdr:colOff>19050</xdr:colOff>
                    <xdr:row>17</xdr:row>
                    <xdr:rowOff>0</xdr:rowOff>
                  </from>
                  <to>
                    <xdr:col>4</xdr:col>
                    <xdr:colOff>28575</xdr:colOff>
                    <xdr:row>18</xdr:row>
                    <xdr:rowOff>9525</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xdr:col>
                    <xdr:colOff>19050</xdr:colOff>
                    <xdr:row>55</xdr:row>
                    <xdr:rowOff>0</xdr:rowOff>
                  </from>
                  <to>
                    <xdr:col>3</xdr:col>
                    <xdr:colOff>28575</xdr:colOff>
                    <xdr:row>56</xdr:row>
                    <xdr:rowOff>9525</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2</xdr:col>
                    <xdr:colOff>19050</xdr:colOff>
                    <xdr:row>56</xdr:row>
                    <xdr:rowOff>0</xdr:rowOff>
                  </from>
                  <to>
                    <xdr:col>3</xdr:col>
                    <xdr:colOff>28575</xdr:colOff>
                    <xdr:row>57</xdr:row>
                    <xdr:rowOff>9525</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19050</xdr:colOff>
                    <xdr:row>59</xdr:row>
                    <xdr:rowOff>0</xdr:rowOff>
                  </from>
                  <to>
                    <xdr:col>3</xdr:col>
                    <xdr:colOff>28575</xdr:colOff>
                    <xdr:row>60</xdr:row>
                    <xdr:rowOff>9525</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2</xdr:col>
                    <xdr:colOff>19050</xdr:colOff>
                    <xdr:row>60</xdr:row>
                    <xdr:rowOff>0</xdr:rowOff>
                  </from>
                  <to>
                    <xdr:col>3</xdr:col>
                    <xdr:colOff>28575</xdr:colOff>
                    <xdr:row>61</xdr:row>
                    <xdr:rowOff>9525</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7</xdr:col>
                    <xdr:colOff>952500</xdr:colOff>
                    <xdr:row>61</xdr:row>
                    <xdr:rowOff>228600</xdr:rowOff>
                  </from>
                  <to>
                    <xdr:col>7</xdr:col>
                    <xdr:colOff>1200150</xdr:colOff>
                    <xdr:row>63</xdr:row>
                    <xdr:rowOff>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8</xdr:col>
                    <xdr:colOff>142875</xdr:colOff>
                    <xdr:row>61</xdr:row>
                    <xdr:rowOff>238125</xdr:rowOff>
                  </from>
                  <to>
                    <xdr:col>8</xdr:col>
                    <xdr:colOff>390525</xdr:colOff>
                    <xdr:row>63</xdr:row>
                    <xdr:rowOff>0</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2</xdr:col>
                    <xdr:colOff>19050</xdr:colOff>
                    <xdr:row>67</xdr:row>
                    <xdr:rowOff>0</xdr:rowOff>
                  </from>
                  <to>
                    <xdr:col>3</xdr:col>
                    <xdr:colOff>28575</xdr:colOff>
                    <xdr:row>68</xdr:row>
                    <xdr:rowOff>9525</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2</xdr:col>
                    <xdr:colOff>19050</xdr:colOff>
                    <xdr:row>68</xdr:row>
                    <xdr:rowOff>0</xdr:rowOff>
                  </from>
                  <to>
                    <xdr:col>3</xdr:col>
                    <xdr:colOff>28575</xdr:colOff>
                    <xdr:row>69</xdr:row>
                    <xdr:rowOff>9525</xdr:rowOff>
                  </to>
                </anchor>
              </controlPr>
            </control>
          </mc:Choice>
        </mc:AlternateContent>
        <mc:AlternateContent xmlns:mc="http://schemas.openxmlformats.org/markup-compatibility/2006">
          <mc:Choice Requires="x14">
            <control shapeId="111629" r:id="rId16" name="Check Box 13">
              <controlPr defaultSize="0" autoFill="0" autoLine="0" autoPict="0">
                <anchor moveWithCells="1">
                  <from>
                    <xdr:col>2</xdr:col>
                    <xdr:colOff>19050</xdr:colOff>
                    <xdr:row>69</xdr:row>
                    <xdr:rowOff>0</xdr:rowOff>
                  </from>
                  <to>
                    <xdr:col>3</xdr:col>
                    <xdr:colOff>28575</xdr:colOff>
                    <xdr:row>70</xdr:row>
                    <xdr:rowOff>9525</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19050</xdr:colOff>
                    <xdr:row>70</xdr:row>
                    <xdr:rowOff>0</xdr:rowOff>
                  </from>
                  <to>
                    <xdr:col>3</xdr:col>
                    <xdr:colOff>28575</xdr:colOff>
                    <xdr:row>71</xdr:row>
                    <xdr:rowOff>9525</xdr:rowOff>
                  </to>
                </anchor>
              </controlPr>
            </control>
          </mc:Choice>
        </mc:AlternateContent>
        <mc:AlternateContent xmlns:mc="http://schemas.openxmlformats.org/markup-compatibility/2006">
          <mc:Choice Requires="x14">
            <control shapeId="111631" r:id="rId18" name="Check Box 15">
              <controlPr defaultSize="0" autoFill="0" autoLine="0" autoPict="0">
                <anchor moveWithCells="1">
                  <from>
                    <xdr:col>2</xdr:col>
                    <xdr:colOff>19050</xdr:colOff>
                    <xdr:row>71</xdr:row>
                    <xdr:rowOff>0</xdr:rowOff>
                  </from>
                  <to>
                    <xdr:col>3</xdr:col>
                    <xdr:colOff>28575</xdr:colOff>
                    <xdr:row>72</xdr:row>
                    <xdr:rowOff>9525</xdr:rowOff>
                  </to>
                </anchor>
              </controlPr>
            </control>
          </mc:Choice>
        </mc:AlternateContent>
        <mc:AlternateContent xmlns:mc="http://schemas.openxmlformats.org/markup-compatibility/2006">
          <mc:Choice Requires="x14">
            <control shapeId="111632" r:id="rId19" name="Check Box 16">
              <controlPr defaultSize="0" autoFill="0" autoLine="0" autoPict="0">
                <anchor moveWithCells="1">
                  <from>
                    <xdr:col>2</xdr:col>
                    <xdr:colOff>19050</xdr:colOff>
                    <xdr:row>72</xdr:row>
                    <xdr:rowOff>0</xdr:rowOff>
                  </from>
                  <to>
                    <xdr:col>3</xdr:col>
                    <xdr:colOff>28575</xdr:colOff>
                    <xdr:row>73</xdr:row>
                    <xdr:rowOff>9525</xdr:rowOff>
                  </to>
                </anchor>
              </controlPr>
            </control>
          </mc:Choice>
        </mc:AlternateContent>
        <mc:AlternateContent xmlns:mc="http://schemas.openxmlformats.org/markup-compatibility/2006">
          <mc:Choice Requires="x14">
            <control shapeId="111633" r:id="rId20" name="Check Box 17">
              <controlPr defaultSize="0" autoFill="0" autoLine="0" autoPict="0">
                <anchor moveWithCells="1">
                  <from>
                    <xdr:col>2</xdr:col>
                    <xdr:colOff>19050</xdr:colOff>
                    <xdr:row>73</xdr:row>
                    <xdr:rowOff>0</xdr:rowOff>
                  </from>
                  <to>
                    <xdr:col>3</xdr:col>
                    <xdr:colOff>28575</xdr:colOff>
                    <xdr:row>74</xdr:row>
                    <xdr:rowOff>9525</xdr:rowOff>
                  </to>
                </anchor>
              </controlPr>
            </control>
          </mc:Choice>
        </mc:AlternateContent>
        <mc:AlternateContent xmlns:mc="http://schemas.openxmlformats.org/markup-compatibility/2006">
          <mc:Choice Requires="x14">
            <control shapeId="111634" r:id="rId21" name="Check Box 18">
              <controlPr defaultSize="0" autoFill="0" autoLine="0" autoPict="0">
                <anchor moveWithCells="1">
                  <from>
                    <xdr:col>2</xdr:col>
                    <xdr:colOff>19050</xdr:colOff>
                    <xdr:row>74</xdr:row>
                    <xdr:rowOff>0</xdr:rowOff>
                  </from>
                  <to>
                    <xdr:col>3</xdr:col>
                    <xdr:colOff>28575</xdr:colOff>
                    <xdr:row>75</xdr:row>
                    <xdr:rowOff>9525</xdr:rowOff>
                  </to>
                </anchor>
              </controlPr>
            </control>
          </mc:Choice>
        </mc:AlternateContent>
        <mc:AlternateContent xmlns:mc="http://schemas.openxmlformats.org/markup-compatibility/2006">
          <mc:Choice Requires="x14">
            <control shapeId="111635" r:id="rId22" name="Check Box 19">
              <controlPr defaultSize="0" autoFill="0" autoLine="0" autoPict="0">
                <anchor moveWithCells="1">
                  <from>
                    <xdr:col>2</xdr:col>
                    <xdr:colOff>19050</xdr:colOff>
                    <xdr:row>75</xdr:row>
                    <xdr:rowOff>0</xdr:rowOff>
                  </from>
                  <to>
                    <xdr:col>3</xdr:col>
                    <xdr:colOff>28575</xdr:colOff>
                    <xdr:row>76</xdr:row>
                    <xdr:rowOff>9525</xdr:rowOff>
                  </to>
                </anchor>
              </controlPr>
            </control>
          </mc:Choice>
        </mc:AlternateContent>
        <mc:AlternateContent xmlns:mc="http://schemas.openxmlformats.org/markup-compatibility/2006">
          <mc:Choice Requires="x14">
            <control shapeId="111636" r:id="rId23" name="Check Box 20">
              <controlPr defaultSize="0" autoFill="0" autoLine="0" autoPict="0">
                <anchor moveWithCells="1">
                  <from>
                    <xdr:col>6</xdr:col>
                    <xdr:colOff>0</xdr:colOff>
                    <xdr:row>82</xdr:row>
                    <xdr:rowOff>0</xdr:rowOff>
                  </from>
                  <to>
                    <xdr:col>6</xdr:col>
                    <xdr:colOff>571500</xdr:colOff>
                    <xdr:row>82</xdr:row>
                    <xdr:rowOff>209550</xdr:rowOff>
                  </to>
                </anchor>
              </controlPr>
            </control>
          </mc:Choice>
        </mc:AlternateContent>
        <mc:AlternateContent xmlns:mc="http://schemas.openxmlformats.org/markup-compatibility/2006">
          <mc:Choice Requires="x14">
            <control shapeId="111637" r:id="rId24" name="Check Box 21">
              <controlPr defaultSize="0" autoFill="0" autoLine="0" autoPict="0">
                <anchor moveWithCells="1">
                  <from>
                    <xdr:col>7</xdr:col>
                    <xdr:colOff>361950</xdr:colOff>
                    <xdr:row>81</xdr:row>
                    <xdr:rowOff>200025</xdr:rowOff>
                  </from>
                  <to>
                    <xdr:col>7</xdr:col>
                    <xdr:colOff>895350</xdr:colOff>
                    <xdr:row>83</xdr:row>
                    <xdr:rowOff>9525</xdr:rowOff>
                  </to>
                </anchor>
              </controlPr>
            </control>
          </mc:Choice>
        </mc:AlternateContent>
        <mc:AlternateContent xmlns:mc="http://schemas.openxmlformats.org/markup-compatibility/2006">
          <mc:Choice Requires="x14">
            <control shapeId="111638" r:id="rId25" name="Check Box 22">
              <controlPr defaultSize="0" autoFill="0" autoLine="0" autoPict="0">
                <anchor moveWithCells="1">
                  <from>
                    <xdr:col>2</xdr:col>
                    <xdr:colOff>19050</xdr:colOff>
                    <xdr:row>87</xdr:row>
                    <xdr:rowOff>0</xdr:rowOff>
                  </from>
                  <to>
                    <xdr:col>3</xdr:col>
                    <xdr:colOff>28575</xdr:colOff>
                    <xdr:row>88</xdr:row>
                    <xdr:rowOff>9525</xdr:rowOff>
                  </to>
                </anchor>
              </controlPr>
            </control>
          </mc:Choice>
        </mc:AlternateContent>
        <mc:AlternateContent xmlns:mc="http://schemas.openxmlformats.org/markup-compatibility/2006">
          <mc:Choice Requires="x14">
            <control shapeId="111639" r:id="rId26" name="Check Box 23">
              <controlPr defaultSize="0" autoFill="0" autoLine="0" autoPict="0">
                <anchor moveWithCells="1">
                  <from>
                    <xdr:col>2</xdr:col>
                    <xdr:colOff>19050</xdr:colOff>
                    <xdr:row>88</xdr:row>
                    <xdr:rowOff>0</xdr:rowOff>
                  </from>
                  <to>
                    <xdr:col>3</xdr:col>
                    <xdr:colOff>28575</xdr:colOff>
                    <xdr:row>89</xdr:row>
                    <xdr:rowOff>9525</xdr:rowOff>
                  </to>
                </anchor>
              </controlPr>
            </control>
          </mc:Choice>
        </mc:AlternateContent>
        <mc:AlternateContent xmlns:mc="http://schemas.openxmlformats.org/markup-compatibility/2006">
          <mc:Choice Requires="x14">
            <control shapeId="111640" r:id="rId27" name="Check Box 24">
              <controlPr defaultSize="0" autoFill="0" autoLine="0" autoPict="0">
                <anchor moveWithCells="1">
                  <from>
                    <xdr:col>2</xdr:col>
                    <xdr:colOff>19050</xdr:colOff>
                    <xdr:row>89</xdr:row>
                    <xdr:rowOff>0</xdr:rowOff>
                  </from>
                  <to>
                    <xdr:col>3</xdr:col>
                    <xdr:colOff>28575</xdr:colOff>
                    <xdr:row>90</xdr:row>
                    <xdr:rowOff>9525</xdr:rowOff>
                  </to>
                </anchor>
              </controlPr>
            </control>
          </mc:Choice>
        </mc:AlternateContent>
        <mc:AlternateContent xmlns:mc="http://schemas.openxmlformats.org/markup-compatibility/2006">
          <mc:Choice Requires="x14">
            <control shapeId="111641" r:id="rId28" name="Check Box 25">
              <controlPr defaultSize="0" autoFill="0" autoLine="0" autoPict="0">
                <anchor moveWithCells="1">
                  <from>
                    <xdr:col>2</xdr:col>
                    <xdr:colOff>19050</xdr:colOff>
                    <xdr:row>104</xdr:row>
                    <xdr:rowOff>0</xdr:rowOff>
                  </from>
                  <to>
                    <xdr:col>3</xdr:col>
                    <xdr:colOff>28575</xdr:colOff>
                    <xdr:row>105</xdr:row>
                    <xdr:rowOff>9525</xdr:rowOff>
                  </to>
                </anchor>
              </controlPr>
            </control>
          </mc:Choice>
        </mc:AlternateContent>
        <mc:AlternateContent xmlns:mc="http://schemas.openxmlformats.org/markup-compatibility/2006">
          <mc:Choice Requires="x14">
            <control shapeId="111642" r:id="rId29" name="Check Box 26">
              <controlPr defaultSize="0" autoFill="0" autoLine="0" autoPict="0">
                <anchor moveWithCells="1">
                  <from>
                    <xdr:col>2</xdr:col>
                    <xdr:colOff>19050</xdr:colOff>
                    <xdr:row>113</xdr:row>
                    <xdr:rowOff>0</xdr:rowOff>
                  </from>
                  <to>
                    <xdr:col>3</xdr:col>
                    <xdr:colOff>28575</xdr:colOff>
                    <xdr:row>114</xdr:row>
                    <xdr:rowOff>9525</xdr:rowOff>
                  </to>
                </anchor>
              </controlPr>
            </control>
          </mc:Choice>
        </mc:AlternateContent>
        <mc:AlternateContent xmlns:mc="http://schemas.openxmlformats.org/markup-compatibility/2006">
          <mc:Choice Requires="x14">
            <control shapeId="111643" r:id="rId30" name="Check Box 27">
              <controlPr defaultSize="0" autoFill="0" autoLine="0" autoPict="0">
                <anchor moveWithCells="1">
                  <from>
                    <xdr:col>2</xdr:col>
                    <xdr:colOff>19050</xdr:colOff>
                    <xdr:row>126</xdr:row>
                    <xdr:rowOff>0</xdr:rowOff>
                  </from>
                  <to>
                    <xdr:col>3</xdr:col>
                    <xdr:colOff>28575</xdr:colOff>
                    <xdr:row>127</xdr:row>
                    <xdr:rowOff>9525</xdr:rowOff>
                  </to>
                </anchor>
              </controlPr>
            </control>
          </mc:Choice>
        </mc:AlternateContent>
        <mc:AlternateContent xmlns:mc="http://schemas.openxmlformats.org/markup-compatibility/2006">
          <mc:Choice Requires="x14">
            <control shapeId="111644" r:id="rId31" name="Check Box 28">
              <controlPr defaultSize="0" autoFill="0" autoLine="0" autoPict="0">
                <anchor moveWithCells="1">
                  <from>
                    <xdr:col>2</xdr:col>
                    <xdr:colOff>19050</xdr:colOff>
                    <xdr:row>127</xdr:row>
                    <xdr:rowOff>0</xdr:rowOff>
                  </from>
                  <to>
                    <xdr:col>3</xdr:col>
                    <xdr:colOff>28575</xdr:colOff>
                    <xdr:row>128</xdr:row>
                    <xdr:rowOff>9525</xdr:rowOff>
                  </to>
                </anchor>
              </controlPr>
            </control>
          </mc:Choice>
        </mc:AlternateContent>
        <mc:AlternateContent xmlns:mc="http://schemas.openxmlformats.org/markup-compatibility/2006">
          <mc:Choice Requires="x14">
            <control shapeId="111645" r:id="rId32" name="Check Box 29">
              <controlPr defaultSize="0" autoFill="0" autoLine="0" autoPict="0">
                <anchor moveWithCells="1">
                  <from>
                    <xdr:col>6</xdr:col>
                    <xdr:colOff>419100</xdr:colOff>
                    <xdr:row>129</xdr:row>
                    <xdr:rowOff>228600</xdr:rowOff>
                  </from>
                  <to>
                    <xdr:col>7</xdr:col>
                    <xdr:colOff>0</xdr:colOff>
                    <xdr:row>131</xdr:row>
                    <xdr:rowOff>0</xdr:rowOff>
                  </to>
                </anchor>
              </controlPr>
            </control>
          </mc:Choice>
        </mc:AlternateContent>
        <mc:AlternateContent xmlns:mc="http://schemas.openxmlformats.org/markup-compatibility/2006">
          <mc:Choice Requires="x14">
            <control shapeId="111646" r:id="rId33" name="Check Box 30">
              <controlPr defaultSize="0" autoFill="0" autoLine="0" autoPict="0">
                <anchor moveWithCells="1">
                  <from>
                    <xdr:col>6</xdr:col>
                    <xdr:colOff>428625</xdr:colOff>
                    <xdr:row>130</xdr:row>
                    <xdr:rowOff>238125</xdr:rowOff>
                  </from>
                  <to>
                    <xdr:col>7</xdr:col>
                    <xdr:colOff>9525</xdr:colOff>
                    <xdr:row>132</xdr:row>
                    <xdr:rowOff>0</xdr:rowOff>
                  </to>
                </anchor>
              </controlPr>
            </control>
          </mc:Choice>
        </mc:AlternateContent>
        <mc:AlternateContent xmlns:mc="http://schemas.openxmlformats.org/markup-compatibility/2006">
          <mc:Choice Requires="x14">
            <control shapeId="111647" r:id="rId34" name="Check Box 31">
              <controlPr defaultSize="0" autoFill="0" autoLine="0" autoPict="0">
                <anchor moveWithCells="1">
                  <from>
                    <xdr:col>2</xdr:col>
                    <xdr:colOff>19050</xdr:colOff>
                    <xdr:row>139</xdr:row>
                    <xdr:rowOff>0</xdr:rowOff>
                  </from>
                  <to>
                    <xdr:col>3</xdr:col>
                    <xdr:colOff>28575</xdr:colOff>
                    <xdr:row>140</xdr:row>
                    <xdr:rowOff>9525</xdr:rowOff>
                  </to>
                </anchor>
              </controlPr>
            </control>
          </mc:Choice>
        </mc:AlternateContent>
        <mc:AlternateContent xmlns:mc="http://schemas.openxmlformats.org/markup-compatibility/2006">
          <mc:Choice Requires="x14">
            <control shapeId="111648" r:id="rId35" name="Check Box 32">
              <controlPr defaultSize="0" autoFill="0" autoLine="0" autoPict="0">
                <anchor moveWithCells="1">
                  <from>
                    <xdr:col>2</xdr:col>
                    <xdr:colOff>19050</xdr:colOff>
                    <xdr:row>141</xdr:row>
                    <xdr:rowOff>0</xdr:rowOff>
                  </from>
                  <to>
                    <xdr:col>3</xdr:col>
                    <xdr:colOff>28575</xdr:colOff>
                    <xdr:row>142</xdr:row>
                    <xdr:rowOff>9525</xdr:rowOff>
                  </to>
                </anchor>
              </controlPr>
            </control>
          </mc:Choice>
        </mc:AlternateContent>
        <mc:AlternateContent xmlns:mc="http://schemas.openxmlformats.org/markup-compatibility/2006">
          <mc:Choice Requires="x14">
            <control shapeId="111649" r:id="rId36" name="Check Box 33">
              <controlPr defaultSize="0" autoFill="0" autoLine="0" autoPict="0">
                <anchor moveWithCells="1">
                  <from>
                    <xdr:col>2</xdr:col>
                    <xdr:colOff>19050</xdr:colOff>
                    <xdr:row>148</xdr:row>
                    <xdr:rowOff>0</xdr:rowOff>
                  </from>
                  <to>
                    <xdr:col>3</xdr:col>
                    <xdr:colOff>28575</xdr:colOff>
                    <xdr:row>149</xdr:row>
                    <xdr:rowOff>9525</xdr:rowOff>
                  </to>
                </anchor>
              </controlPr>
            </control>
          </mc:Choice>
        </mc:AlternateContent>
        <mc:AlternateContent xmlns:mc="http://schemas.openxmlformats.org/markup-compatibility/2006">
          <mc:Choice Requires="x14">
            <control shapeId="111650" r:id="rId37" name="Check Box 34">
              <controlPr defaultSize="0" autoFill="0" autoLine="0" autoPict="0">
                <anchor moveWithCells="1">
                  <from>
                    <xdr:col>2</xdr:col>
                    <xdr:colOff>19050</xdr:colOff>
                    <xdr:row>150</xdr:row>
                    <xdr:rowOff>0</xdr:rowOff>
                  </from>
                  <to>
                    <xdr:col>3</xdr:col>
                    <xdr:colOff>28575</xdr:colOff>
                    <xdr:row>151</xdr:row>
                    <xdr:rowOff>9525</xdr:rowOff>
                  </to>
                </anchor>
              </controlPr>
            </control>
          </mc:Choice>
        </mc:AlternateContent>
        <mc:AlternateContent xmlns:mc="http://schemas.openxmlformats.org/markup-compatibility/2006">
          <mc:Choice Requires="x14">
            <control shapeId="111651" r:id="rId38" name="Check Box 35">
              <controlPr defaultSize="0" autoFill="0" autoLine="0" autoPict="0">
                <anchor moveWithCells="1">
                  <from>
                    <xdr:col>2</xdr:col>
                    <xdr:colOff>19050</xdr:colOff>
                    <xdr:row>152</xdr:row>
                    <xdr:rowOff>0</xdr:rowOff>
                  </from>
                  <to>
                    <xdr:col>3</xdr:col>
                    <xdr:colOff>28575</xdr:colOff>
                    <xdr:row>153</xdr:row>
                    <xdr:rowOff>9525</xdr:rowOff>
                  </to>
                </anchor>
              </controlPr>
            </control>
          </mc:Choice>
        </mc:AlternateContent>
        <mc:AlternateContent xmlns:mc="http://schemas.openxmlformats.org/markup-compatibility/2006">
          <mc:Choice Requires="x14">
            <control shapeId="111652" r:id="rId39" name="Check Box 36">
              <controlPr defaultSize="0" autoFill="0" autoLine="0" autoPict="0">
                <anchor moveWithCells="1">
                  <from>
                    <xdr:col>2</xdr:col>
                    <xdr:colOff>19050</xdr:colOff>
                    <xdr:row>154</xdr:row>
                    <xdr:rowOff>0</xdr:rowOff>
                  </from>
                  <to>
                    <xdr:col>3</xdr:col>
                    <xdr:colOff>28575</xdr:colOff>
                    <xdr:row>155</xdr:row>
                    <xdr:rowOff>9525</xdr:rowOff>
                  </to>
                </anchor>
              </controlPr>
            </control>
          </mc:Choice>
        </mc:AlternateContent>
        <mc:AlternateContent xmlns:mc="http://schemas.openxmlformats.org/markup-compatibility/2006">
          <mc:Choice Requires="x14">
            <control shapeId="111653" r:id="rId40" name="Check Box 37">
              <controlPr defaultSize="0" autoFill="0" autoLine="0" autoPict="0">
                <anchor moveWithCells="1">
                  <from>
                    <xdr:col>2</xdr:col>
                    <xdr:colOff>19050</xdr:colOff>
                    <xdr:row>156</xdr:row>
                    <xdr:rowOff>0</xdr:rowOff>
                  </from>
                  <to>
                    <xdr:col>3</xdr:col>
                    <xdr:colOff>28575</xdr:colOff>
                    <xdr:row>157</xdr:row>
                    <xdr:rowOff>9525</xdr:rowOff>
                  </to>
                </anchor>
              </controlPr>
            </control>
          </mc:Choice>
        </mc:AlternateContent>
        <mc:AlternateContent xmlns:mc="http://schemas.openxmlformats.org/markup-compatibility/2006">
          <mc:Choice Requires="x14">
            <control shapeId="111654" r:id="rId41" name="Check Box 38">
              <controlPr defaultSize="0" autoFill="0" autoLine="0" autoPict="0">
                <anchor moveWithCells="1">
                  <from>
                    <xdr:col>3</xdr:col>
                    <xdr:colOff>19050</xdr:colOff>
                    <xdr:row>157</xdr:row>
                    <xdr:rowOff>0</xdr:rowOff>
                  </from>
                  <to>
                    <xdr:col>4</xdr:col>
                    <xdr:colOff>28575</xdr:colOff>
                    <xdr:row>158</xdr:row>
                    <xdr:rowOff>9525</xdr:rowOff>
                  </to>
                </anchor>
              </controlPr>
            </control>
          </mc:Choice>
        </mc:AlternateContent>
        <mc:AlternateContent xmlns:mc="http://schemas.openxmlformats.org/markup-compatibility/2006">
          <mc:Choice Requires="x14">
            <control shapeId="111655" r:id="rId42" name="Check Box 39">
              <controlPr defaultSize="0" autoFill="0" autoLine="0" autoPict="0">
                <anchor moveWithCells="1">
                  <from>
                    <xdr:col>3</xdr:col>
                    <xdr:colOff>19050</xdr:colOff>
                    <xdr:row>158</xdr:row>
                    <xdr:rowOff>0</xdr:rowOff>
                  </from>
                  <to>
                    <xdr:col>4</xdr:col>
                    <xdr:colOff>28575</xdr:colOff>
                    <xdr:row>159</xdr:row>
                    <xdr:rowOff>9525</xdr:rowOff>
                  </to>
                </anchor>
              </controlPr>
            </control>
          </mc:Choice>
        </mc:AlternateContent>
        <mc:AlternateContent xmlns:mc="http://schemas.openxmlformats.org/markup-compatibility/2006">
          <mc:Choice Requires="x14">
            <control shapeId="111656" r:id="rId43" name="Check Box 40">
              <controlPr defaultSize="0" autoFill="0" autoLine="0" autoPict="0">
                <anchor moveWithCells="1">
                  <from>
                    <xdr:col>2</xdr:col>
                    <xdr:colOff>19050</xdr:colOff>
                    <xdr:row>159</xdr:row>
                    <xdr:rowOff>0</xdr:rowOff>
                  </from>
                  <to>
                    <xdr:col>3</xdr:col>
                    <xdr:colOff>28575</xdr:colOff>
                    <xdr:row>160</xdr:row>
                    <xdr:rowOff>9525</xdr:rowOff>
                  </to>
                </anchor>
              </controlPr>
            </control>
          </mc:Choice>
        </mc:AlternateContent>
        <mc:AlternateContent xmlns:mc="http://schemas.openxmlformats.org/markup-compatibility/2006">
          <mc:Choice Requires="x14">
            <control shapeId="111657" r:id="rId44" name="Check Box 41">
              <controlPr defaultSize="0" autoFill="0" autoLine="0" autoPict="0">
                <anchor moveWithCells="1">
                  <from>
                    <xdr:col>2</xdr:col>
                    <xdr:colOff>19050</xdr:colOff>
                    <xdr:row>165</xdr:row>
                    <xdr:rowOff>0</xdr:rowOff>
                  </from>
                  <to>
                    <xdr:col>3</xdr:col>
                    <xdr:colOff>28575</xdr:colOff>
                    <xdr:row>166</xdr:row>
                    <xdr:rowOff>9525</xdr:rowOff>
                  </to>
                </anchor>
              </controlPr>
            </control>
          </mc:Choice>
        </mc:AlternateContent>
        <mc:AlternateContent xmlns:mc="http://schemas.openxmlformats.org/markup-compatibility/2006">
          <mc:Choice Requires="x14">
            <control shapeId="111658" r:id="rId45" name="Check Box 42">
              <controlPr defaultSize="0" autoFill="0" autoLine="0" autoPict="0">
                <anchor moveWithCells="1">
                  <from>
                    <xdr:col>6</xdr:col>
                    <xdr:colOff>581025</xdr:colOff>
                    <xdr:row>167</xdr:row>
                    <xdr:rowOff>209550</xdr:rowOff>
                  </from>
                  <to>
                    <xdr:col>7</xdr:col>
                    <xdr:colOff>161925</xdr:colOff>
                    <xdr:row>169</xdr:row>
                    <xdr:rowOff>0</xdr:rowOff>
                  </to>
                </anchor>
              </controlPr>
            </control>
          </mc:Choice>
        </mc:AlternateContent>
        <mc:AlternateContent xmlns:mc="http://schemas.openxmlformats.org/markup-compatibility/2006">
          <mc:Choice Requires="x14">
            <control shapeId="111659" r:id="rId46" name="Check Box 43">
              <controlPr defaultSize="0" autoFill="0" autoLine="0" autoPict="0">
                <anchor moveWithCells="1">
                  <from>
                    <xdr:col>3</xdr:col>
                    <xdr:colOff>0</xdr:colOff>
                    <xdr:row>168</xdr:row>
                    <xdr:rowOff>219075</xdr:rowOff>
                  </from>
                  <to>
                    <xdr:col>4</xdr:col>
                    <xdr:colOff>0</xdr:colOff>
                    <xdr:row>170</xdr:row>
                    <xdr:rowOff>9525</xdr:rowOff>
                  </to>
                </anchor>
              </controlPr>
            </control>
          </mc:Choice>
        </mc:AlternateContent>
        <mc:AlternateContent xmlns:mc="http://schemas.openxmlformats.org/markup-compatibility/2006">
          <mc:Choice Requires="x14">
            <control shapeId="111660" r:id="rId47" name="Check Box 44">
              <controlPr defaultSize="0" autoFill="0" autoLine="0" autoPict="0">
                <anchor moveWithCells="1">
                  <from>
                    <xdr:col>6</xdr:col>
                    <xdr:colOff>0</xdr:colOff>
                    <xdr:row>168</xdr:row>
                    <xdr:rowOff>219075</xdr:rowOff>
                  </from>
                  <to>
                    <xdr:col>6</xdr:col>
                    <xdr:colOff>247650</xdr:colOff>
                    <xdr:row>170</xdr:row>
                    <xdr:rowOff>9525</xdr:rowOff>
                  </to>
                </anchor>
              </controlPr>
            </control>
          </mc:Choice>
        </mc:AlternateContent>
        <mc:AlternateContent xmlns:mc="http://schemas.openxmlformats.org/markup-compatibility/2006">
          <mc:Choice Requires="x14">
            <control shapeId="111661" r:id="rId48" name="Check Box 45">
              <controlPr defaultSize="0" autoFill="0" autoLine="0" autoPict="0">
                <anchor moveWithCells="1">
                  <from>
                    <xdr:col>2</xdr:col>
                    <xdr:colOff>19050</xdr:colOff>
                    <xdr:row>173</xdr:row>
                    <xdr:rowOff>0</xdr:rowOff>
                  </from>
                  <to>
                    <xdr:col>3</xdr:col>
                    <xdr:colOff>28575</xdr:colOff>
                    <xdr:row>174</xdr:row>
                    <xdr:rowOff>9525</xdr:rowOff>
                  </to>
                </anchor>
              </controlPr>
            </control>
          </mc:Choice>
        </mc:AlternateContent>
        <mc:AlternateContent xmlns:mc="http://schemas.openxmlformats.org/markup-compatibility/2006">
          <mc:Choice Requires="x14">
            <control shapeId="111662" r:id="rId49" name="Check Box 46">
              <controlPr defaultSize="0" autoFill="0" autoLine="0" autoPict="0">
                <anchor moveWithCells="1">
                  <from>
                    <xdr:col>2</xdr:col>
                    <xdr:colOff>19050</xdr:colOff>
                    <xdr:row>174</xdr:row>
                    <xdr:rowOff>123825</xdr:rowOff>
                  </from>
                  <to>
                    <xdr:col>3</xdr:col>
                    <xdr:colOff>28575</xdr:colOff>
                    <xdr:row>174</xdr:row>
                    <xdr:rowOff>371475</xdr:rowOff>
                  </to>
                </anchor>
              </controlPr>
            </control>
          </mc:Choice>
        </mc:AlternateContent>
        <mc:AlternateContent xmlns:mc="http://schemas.openxmlformats.org/markup-compatibility/2006">
          <mc:Choice Requires="x14">
            <control shapeId="111663" r:id="rId50" name="Check Box 47">
              <controlPr defaultSize="0" autoFill="0" autoLine="0" autoPict="0">
                <anchor moveWithCells="1">
                  <from>
                    <xdr:col>2</xdr:col>
                    <xdr:colOff>19050</xdr:colOff>
                    <xdr:row>176</xdr:row>
                    <xdr:rowOff>0</xdr:rowOff>
                  </from>
                  <to>
                    <xdr:col>3</xdr:col>
                    <xdr:colOff>28575</xdr:colOff>
                    <xdr:row>177</xdr:row>
                    <xdr:rowOff>9525</xdr:rowOff>
                  </to>
                </anchor>
              </controlPr>
            </control>
          </mc:Choice>
        </mc:AlternateContent>
        <mc:AlternateContent xmlns:mc="http://schemas.openxmlformats.org/markup-compatibility/2006">
          <mc:Choice Requires="x14">
            <control shapeId="111664" r:id="rId51" name="Check Box 48">
              <controlPr defaultSize="0" autoFill="0" autoLine="0" autoPict="0">
                <anchor moveWithCells="1">
                  <from>
                    <xdr:col>2</xdr:col>
                    <xdr:colOff>19050</xdr:colOff>
                    <xdr:row>178</xdr:row>
                    <xdr:rowOff>190500</xdr:rowOff>
                  </from>
                  <to>
                    <xdr:col>3</xdr:col>
                    <xdr:colOff>28575</xdr:colOff>
                    <xdr:row>179</xdr:row>
                    <xdr:rowOff>123825</xdr:rowOff>
                  </to>
                </anchor>
              </controlPr>
            </control>
          </mc:Choice>
        </mc:AlternateContent>
        <mc:AlternateContent xmlns:mc="http://schemas.openxmlformats.org/markup-compatibility/2006">
          <mc:Choice Requires="x14">
            <control shapeId="111665" r:id="rId52" name="Check Box 49">
              <controlPr defaultSize="0" autoFill="0" autoLine="0" autoPict="0">
                <anchor moveWithCells="1">
                  <from>
                    <xdr:col>3</xdr:col>
                    <xdr:colOff>19050</xdr:colOff>
                    <xdr:row>184</xdr:row>
                    <xdr:rowOff>95250</xdr:rowOff>
                  </from>
                  <to>
                    <xdr:col>4</xdr:col>
                    <xdr:colOff>28575</xdr:colOff>
                    <xdr:row>185</xdr:row>
                    <xdr:rowOff>104775</xdr:rowOff>
                  </to>
                </anchor>
              </controlPr>
            </control>
          </mc:Choice>
        </mc:AlternateContent>
        <mc:AlternateContent xmlns:mc="http://schemas.openxmlformats.org/markup-compatibility/2006">
          <mc:Choice Requires="x14">
            <control shapeId="111666" r:id="rId53" name="Check Box 50">
              <controlPr defaultSize="0" autoFill="0" autoLine="0" autoPict="0">
                <anchor moveWithCells="1">
                  <from>
                    <xdr:col>3</xdr:col>
                    <xdr:colOff>19050</xdr:colOff>
                    <xdr:row>188</xdr:row>
                    <xdr:rowOff>0</xdr:rowOff>
                  </from>
                  <to>
                    <xdr:col>4</xdr:col>
                    <xdr:colOff>28575</xdr:colOff>
                    <xdr:row>189</xdr:row>
                    <xdr:rowOff>9525</xdr:rowOff>
                  </to>
                </anchor>
              </controlPr>
            </control>
          </mc:Choice>
        </mc:AlternateContent>
        <mc:AlternateContent xmlns:mc="http://schemas.openxmlformats.org/markup-compatibility/2006">
          <mc:Choice Requires="x14">
            <control shapeId="111667" r:id="rId54" name="Check Box 51">
              <controlPr defaultSize="0" autoFill="0" autoLine="0" autoPict="0">
                <anchor moveWithCells="1">
                  <from>
                    <xdr:col>3</xdr:col>
                    <xdr:colOff>19050</xdr:colOff>
                    <xdr:row>189</xdr:row>
                    <xdr:rowOff>0</xdr:rowOff>
                  </from>
                  <to>
                    <xdr:col>4</xdr:col>
                    <xdr:colOff>28575</xdr:colOff>
                    <xdr:row>190</xdr:row>
                    <xdr:rowOff>9525</xdr:rowOff>
                  </to>
                </anchor>
              </controlPr>
            </control>
          </mc:Choice>
        </mc:AlternateContent>
        <mc:AlternateContent xmlns:mc="http://schemas.openxmlformats.org/markup-compatibility/2006">
          <mc:Choice Requires="x14">
            <control shapeId="111668" r:id="rId55" name="Check Box 52">
              <controlPr defaultSize="0" autoFill="0" autoLine="0" autoPict="0">
                <anchor moveWithCells="1">
                  <from>
                    <xdr:col>3</xdr:col>
                    <xdr:colOff>19050</xdr:colOff>
                    <xdr:row>190</xdr:row>
                    <xdr:rowOff>0</xdr:rowOff>
                  </from>
                  <to>
                    <xdr:col>4</xdr:col>
                    <xdr:colOff>28575</xdr:colOff>
                    <xdr:row>191</xdr:row>
                    <xdr:rowOff>9525</xdr:rowOff>
                  </to>
                </anchor>
              </controlPr>
            </control>
          </mc:Choice>
        </mc:AlternateContent>
        <mc:AlternateContent xmlns:mc="http://schemas.openxmlformats.org/markup-compatibility/2006">
          <mc:Choice Requires="x14">
            <control shapeId="111669" r:id="rId56" name="Check Box 53">
              <controlPr defaultSize="0" autoFill="0" autoLine="0" autoPict="0">
                <anchor moveWithCells="1">
                  <from>
                    <xdr:col>3</xdr:col>
                    <xdr:colOff>19050</xdr:colOff>
                    <xdr:row>191</xdr:row>
                    <xdr:rowOff>0</xdr:rowOff>
                  </from>
                  <to>
                    <xdr:col>4</xdr:col>
                    <xdr:colOff>28575</xdr:colOff>
                    <xdr:row>192</xdr:row>
                    <xdr:rowOff>9525</xdr:rowOff>
                  </to>
                </anchor>
              </controlPr>
            </control>
          </mc:Choice>
        </mc:AlternateContent>
        <mc:AlternateContent xmlns:mc="http://schemas.openxmlformats.org/markup-compatibility/2006">
          <mc:Choice Requires="x14">
            <control shapeId="111670" r:id="rId57" name="Check Box 54">
              <controlPr defaultSize="0" autoFill="0" autoLine="0" autoPict="0">
                <anchor moveWithCells="1">
                  <from>
                    <xdr:col>3</xdr:col>
                    <xdr:colOff>19050</xdr:colOff>
                    <xdr:row>192</xdr:row>
                    <xdr:rowOff>0</xdr:rowOff>
                  </from>
                  <to>
                    <xdr:col>4</xdr:col>
                    <xdr:colOff>28575</xdr:colOff>
                    <xdr:row>193</xdr:row>
                    <xdr:rowOff>9525</xdr:rowOff>
                  </to>
                </anchor>
              </controlPr>
            </control>
          </mc:Choice>
        </mc:AlternateContent>
        <mc:AlternateContent xmlns:mc="http://schemas.openxmlformats.org/markup-compatibility/2006">
          <mc:Choice Requires="x14">
            <control shapeId="111671" r:id="rId58" name="Check Box 55">
              <controlPr defaultSize="0" autoFill="0" autoLine="0" autoPict="0">
                <anchor moveWithCells="1">
                  <from>
                    <xdr:col>3</xdr:col>
                    <xdr:colOff>19050</xdr:colOff>
                    <xdr:row>193</xdr:row>
                    <xdr:rowOff>0</xdr:rowOff>
                  </from>
                  <to>
                    <xdr:col>4</xdr:col>
                    <xdr:colOff>28575</xdr:colOff>
                    <xdr:row>194</xdr:row>
                    <xdr:rowOff>9525</xdr:rowOff>
                  </to>
                </anchor>
              </controlPr>
            </control>
          </mc:Choice>
        </mc:AlternateContent>
        <mc:AlternateContent xmlns:mc="http://schemas.openxmlformats.org/markup-compatibility/2006">
          <mc:Choice Requires="x14">
            <control shapeId="111672" r:id="rId59" name="Check Box 56">
              <controlPr defaultSize="0" autoFill="0" autoLine="0" autoPict="0">
                <anchor moveWithCells="1">
                  <from>
                    <xdr:col>9</xdr:col>
                    <xdr:colOff>19050</xdr:colOff>
                    <xdr:row>97</xdr:row>
                    <xdr:rowOff>0</xdr:rowOff>
                  </from>
                  <to>
                    <xdr:col>9</xdr:col>
                    <xdr:colOff>266700</xdr:colOff>
                    <xdr:row>98</xdr:row>
                    <xdr:rowOff>9525</xdr:rowOff>
                  </to>
                </anchor>
              </controlPr>
            </control>
          </mc:Choice>
        </mc:AlternateContent>
        <mc:AlternateContent xmlns:mc="http://schemas.openxmlformats.org/markup-compatibility/2006">
          <mc:Choice Requires="x14">
            <control shapeId="111673" r:id="rId60" name="Check Box 57">
              <controlPr defaultSize="0" autoFill="0" autoLine="0" autoPict="0">
                <anchor moveWithCells="1">
                  <from>
                    <xdr:col>2</xdr:col>
                    <xdr:colOff>9525</xdr:colOff>
                    <xdr:row>169</xdr:row>
                    <xdr:rowOff>219075</xdr:rowOff>
                  </from>
                  <to>
                    <xdr:col>3</xdr:col>
                    <xdr:colOff>19050</xdr:colOff>
                    <xdr:row>171</xdr:row>
                    <xdr:rowOff>0</xdr:rowOff>
                  </to>
                </anchor>
              </controlPr>
            </control>
          </mc:Choice>
        </mc:AlternateContent>
        <mc:AlternateContent xmlns:mc="http://schemas.openxmlformats.org/markup-compatibility/2006">
          <mc:Choice Requires="x14">
            <control shapeId="111674" r:id="rId61" name="Check Box 58">
              <controlPr defaultSize="0" autoFill="0" autoLine="0" autoPict="0">
                <anchor moveWithCells="1">
                  <from>
                    <xdr:col>2</xdr:col>
                    <xdr:colOff>19050</xdr:colOff>
                    <xdr:row>160</xdr:row>
                    <xdr:rowOff>0</xdr:rowOff>
                  </from>
                  <to>
                    <xdr:col>3</xdr:col>
                    <xdr:colOff>28575</xdr:colOff>
                    <xdr:row>161</xdr:row>
                    <xdr:rowOff>9525</xdr:rowOff>
                  </to>
                </anchor>
              </controlPr>
            </control>
          </mc:Choice>
        </mc:AlternateContent>
        <mc:AlternateContent xmlns:mc="http://schemas.openxmlformats.org/markup-compatibility/2006">
          <mc:Choice Requires="x14">
            <control shapeId="111675" r:id="rId62" name="Check Box 59">
              <controlPr defaultSize="0" autoFill="0" autoLine="0" autoPict="0">
                <anchor moveWithCells="1">
                  <from>
                    <xdr:col>5</xdr:col>
                    <xdr:colOff>228600</xdr:colOff>
                    <xdr:row>166</xdr:row>
                    <xdr:rowOff>228600</xdr:rowOff>
                  </from>
                  <to>
                    <xdr:col>6</xdr:col>
                    <xdr:colOff>180975</xdr:colOff>
                    <xdr:row>168</xdr:row>
                    <xdr:rowOff>0</xdr:rowOff>
                  </to>
                </anchor>
              </controlPr>
            </control>
          </mc:Choice>
        </mc:AlternateContent>
        <mc:AlternateContent xmlns:mc="http://schemas.openxmlformats.org/markup-compatibility/2006">
          <mc:Choice Requires="x14">
            <control shapeId="111676" r:id="rId63" name="Check Box 60">
              <controlPr defaultSize="0" autoFill="0" autoLine="0" autoPict="0">
                <anchor moveWithCells="1">
                  <from>
                    <xdr:col>7</xdr:col>
                    <xdr:colOff>685800</xdr:colOff>
                    <xdr:row>166</xdr:row>
                    <xdr:rowOff>238125</xdr:rowOff>
                  </from>
                  <to>
                    <xdr:col>7</xdr:col>
                    <xdr:colOff>923925</xdr:colOff>
                    <xdr:row>168</xdr:row>
                    <xdr:rowOff>9525</xdr:rowOff>
                  </to>
                </anchor>
              </controlPr>
            </control>
          </mc:Choice>
        </mc:AlternateContent>
        <mc:AlternateContent xmlns:mc="http://schemas.openxmlformats.org/markup-compatibility/2006">
          <mc:Choice Requires="x14">
            <control shapeId="111677" r:id="rId64" name="Check Box 61">
              <controlPr defaultSize="0" autoFill="0" autoLine="0" autoPict="0">
                <anchor moveWithCells="1">
                  <from>
                    <xdr:col>3</xdr:col>
                    <xdr:colOff>0</xdr:colOff>
                    <xdr:row>167</xdr:row>
                    <xdr:rowOff>219075</xdr:rowOff>
                  </from>
                  <to>
                    <xdr:col>4</xdr:col>
                    <xdr:colOff>0</xdr:colOff>
                    <xdr:row>169</xdr:row>
                    <xdr:rowOff>9525</xdr:rowOff>
                  </to>
                </anchor>
              </controlPr>
            </control>
          </mc:Choice>
        </mc:AlternateContent>
        <mc:AlternateContent xmlns:mc="http://schemas.openxmlformats.org/markup-compatibility/2006">
          <mc:Choice Requires="x14">
            <control shapeId="111678" r:id="rId65" name="Check Box 62">
              <controlPr defaultSize="0" autoFill="0" autoLine="0" autoPict="0">
                <anchor moveWithCells="1">
                  <from>
                    <xdr:col>7</xdr:col>
                    <xdr:colOff>361950</xdr:colOff>
                    <xdr:row>85</xdr:row>
                    <xdr:rowOff>0</xdr:rowOff>
                  </from>
                  <to>
                    <xdr:col>7</xdr:col>
                    <xdr:colOff>895350</xdr:colOff>
                    <xdr:row>86</xdr:row>
                    <xdr:rowOff>0</xdr:rowOff>
                  </to>
                </anchor>
              </controlPr>
            </control>
          </mc:Choice>
        </mc:AlternateContent>
        <mc:AlternateContent xmlns:mc="http://schemas.openxmlformats.org/markup-compatibility/2006">
          <mc:Choice Requires="x14">
            <control shapeId="111679" r:id="rId66" name="Check Box 63">
              <controlPr defaultSize="0" autoFill="0" autoLine="0" autoPict="0">
                <anchor moveWithCells="1">
                  <from>
                    <xdr:col>6</xdr:col>
                    <xdr:colOff>0</xdr:colOff>
                    <xdr:row>85</xdr:row>
                    <xdr:rowOff>0</xdr:rowOff>
                  </from>
                  <to>
                    <xdr:col>6</xdr:col>
                    <xdr:colOff>571500</xdr:colOff>
                    <xdr:row>85</xdr:row>
                    <xdr:rowOff>209550</xdr:rowOff>
                  </to>
                </anchor>
              </controlPr>
            </control>
          </mc:Choice>
        </mc:AlternateContent>
        <mc:AlternateContent xmlns:mc="http://schemas.openxmlformats.org/markup-compatibility/2006">
          <mc:Choice Requires="x14">
            <control shapeId="111680" r:id="rId67" name="Check Box 64">
              <controlPr defaultSize="0" autoFill="0" autoLine="0" autoPict="0">
                <anchor moveWithCells="1">
                  <from>
                    <xdr:col>3</xdr:col>
                    <xdr:colOff>0</xdr:colOff>
                    <xdr:row>166</xdr:row>
                    <xdr:rowOff>219075</xdr:rowOff>
                  </from>
                  <to>
                    <xdr:col>4</xdr:col>
                    <xdr:colOff>0</xdr:colOff>
                    <xdr:row>167</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O103"/>
  <sheetViews>
    <sheetView zoomScale="90" zoomScaleNormal="90" workbookViewId="0">
      <selection activeCell="X13" sqref="X13"/>
    </sheetView>
  </sheetViews>
  <sheetFormatPr defaultColWidth="9" defaultRowHeight="18.75"/>
  <cols>
    <col min="1" max="5" width="6.75" style="932" customWidth="1"/>
    <col min="6" max="7" width="9.875" style="932" customWidth="1"/>
    <col min="8" max="15" width="6.75" style="932" customWidth="1"/>
    <col min="16" max="16" width="8.25" style="932" customWidth="1"/>
    <col min="17" max="17" width="5.875" style="932" customWidth="1"/>
    <col min="18" max="20" width="6.75" style="932" customWidth="1"/>
    <col min="21" max="16384" width="9" style="932"/>
  </cols>
  <sheetData>
    <row r="1" spans="1:41" s="1229" customFormat="1" ht="16.5" customHeight="1">
      <c r="A1" s="300" t="s">
        <v>3769</v>
      </c>
      <c r="B1" s="300"/>
      <c r="C1" s="300"/>
      <c r="D1" s="300"/>
      <c r="E1" s="300"/>
      <c r="F1" s="300"/>
      <c r="G1" s="301"/>
      <c r="H1" s="301"/>
      <c r="I1" s="301"/>
      <c r="J1" s="301"/>
      <c r="K1" s="301"/>
      <c r="L1" s="301"/>
      <c r="M1" s="301"/>
      <c r="N1" s="301"/>
      <c r="O1" s="301"/>
      <c r="P1" s="301"/>
      <c r="Q1" s="2283"/>
      <c r="R1" s="2283"/>
      <c r="S1" s="2283"/>
      <c r="T1" s="2283"/>
    </row>
    <row r="2" spans="1:41" s="1229" customFormat="1" ht="17.25" customHeight="1">
      <c r="A2" s="302"/>
      <c r="B2" s="302"/>
      <c r="C2" s="302"/>
      <c r="D2" s="302"/>
      <c r="E2" s="302"/>
      <c r="F2" s="302"/>
      <c r="G2" s="302"/>
      <c r="H2" s="302"/>
      <c r="I2" s="302"/>
      <c r="J2" s="302"/>
      <c r="K2" s="302"/>
      <c r="L2" s="302"/>
      <c r="M2" s="302"/>
      <c r="N2" s="302"/>
      <c r="O2" s="302"/>
      <c r="P2" s="302"/>
      <c r="Q2" s="302"/>
      <c r="R2" s="302"/>
      <c r="S2" s="302"/>
      <c r="T2" s="303"/>
    </row>
    <row r="3" spans="1:41" s="1229" customFormat="1" ht="22.5" customHeight="1">
      <c r="A3" s="2421" t="s">
        <v>3770</v>
      </c>
      <c r="B3" s="2421"/>
      <c r="C3" s="2421"/>
      <c r="D3" s="2421"/>
      <c r="E3" s="2421"/>
      <c r="F3" s="2421"/>
      <c r="G3" s="2421"/>
      <c r="H3" s="2421"/>
      <c r="I3" s="2421"/>
      <c r="J3" s="2421"/>
      <c r="K3" s="2421"/>
      <c r="L3" s="2421"/>
      <c r="M3" s="2421"/>
      <c r="N3" s="2421"/>
      <c r="O3" s="2421"/>
      <c r="P3" s="2421"/>
      <c r="Q3" s="2421"/>
      <c r="R3" s="2421"/>
      <c r="S3" s="2421"/>
      <c r="T3" s="2421"/>
      <c r="V3" s="2421"/>
      <c r="W3" s="2421"/>
      <c r="X3" s="2421"/>
      <c r="Y3" s="2421"/>
      <c r="Z3" s="2421"/>
      <c r="AA3" s="2421"/>
      <c r="AB3" s="2421"/>
      <c r="AC3" s="2421"/>
      <c r="AD3" s="2421"/>
      <c r="AE3" s="2421"/>
      <c r="AF3" s="2421"/>
      <c r="AG3" s="2421"/>
      <c r="AH3" s="2421"/>
      <c r="AI3" s="2421"/>
      <c r="AJ3" s="2421"/>
      <c r="AK3" s="2421"/>
      <c r="AL3" s="2421"/>
      <c r="AM3" s="2421"/>
      <c r="AN3" s="2421"/>
      <c r="AO3" s="2421"/>
    </row>
    <row r="4" spans="1:41" s="1229" customFormat="1" ht="22.5" customHeight="1">
      <c r="A4" s="923"/>
      <c r="B4" s="923"/>
      <c r="C4" s="923"/>
      <c r="D4" s="923"/>
      <c r="E4" s="923"/>
      <c r="F4" s="923"/>
      <c r="G4" s="923"/>
      <c r="H4" s="923"/>
      <c r="I4" s="923"/>
      <c r="J4" s="923"/>
      <c r="K4" s="923"/>
      <c r="L4" s="923"/>
      <c r="M4" s="923"/>
      <c r="N4" s="923"/>
      <c r="O4" s="2422" t="s">
        <v>955</v>
      </c>
      <c r="P4" s="2422"/>
      <c r="Q4" s="2422"/>
      <c r="R4" s="2422"/>
      <c r="S4" s="2422"/>
      <c r="T4" s="2422"/>
      <c r="V4" s="917"/>
      <c r="W4" s="917"/>
      <c r="X4" s="917"/>
      <c r="Y4" s="917"/>
      <c r="Z4" s="917"/>
      <c r="AA4" s="917"/>
      <c r="AB4" s="917"/>
      <c r="AC4" s="917"/>
      <c r="AD4" s="917"/>
      <c r="AE4" s="917"/>
      <c r="AF4" s="917"/>
      <c r="AG4" s="917"/>
      <c r="AH4" s="917"/>
      <c r="AI4" s="917"/>
      <c r="AJ4" s="917"/>
      <c r="AK4" s="917"/>
      <c r="AL4" s="917"/>
      <c r="AM4" s="917"/>
      <c r="AN4" s="917"/>
      <c r="AO4" s="917"/>
    </row>
    <row r="5" spans="1:41" s="1229" customFormat="1" ht="26.25" customHeight="1">
      <c r="A5" s="923"/>
      <c r="B5" s="923"/>
      <c r="C5" s="923"/>
      <c r="D5" s="923"/>
      <c r="E5" s="923"/>
      <c r="F5" s="923"/>
      <c r="G5" s="923"/>
      <c r="H5" s="923"/>
      <c r="I5" s="923"/>
      <c r="J5" s="923"/>
      <c r="K5" s="923"/>
      <c r="L5" s="923"/>
      <c r="M5" s="923"/>
      <c r="N5" s="923"/>
      <c r="O5" s="2423" t="s">
        <v>449</v>
      </c>
      <c r="P5" s="2423"/>
      <c r="Q5" s="2424"/>
      <c r="R5" s="2424"/>
      <c r="S5" s="2424"/>
      <c r="T5" s="2424"/>
    </row>
    <row r="6" spans="1:41" s="304" customFormat="1" ht="36.75" customHeight="1">
      <c r="A6" s="2427" t="s">
        <v>3771</v>
      </c>
      <c r="B6" s="2427"/>
      <c r="C6" s="2427"/>
      <c r="D6" s="2427"/>
      <c r="E6" s="2427"/>
      <c r="F6" s="2427"/>
      <c r="G6" s="2427"/>
      <c r="H6" s="2427"/>
      <c r="I6" s="2427"/>
      <c r="J6" s="2427"/>
      <c r="K6" s="2427"/>
      <c r="L6" s="2427"/>
      <c r="M6" s="2427"/>
      <c r="N6" s="2427"/>
      <c r="O6" s="2427"/>
      <c r="P6" s="2427"/>
      <c r="Q6" s="2427"/>
      <c r="R6" s="2427"/>
      <c r="S6" s="2427"/>
      <c r="T6" s="2427"/>
    </row>
    <row r="7" spans="1:41" s="304" customFormat="1" ht="5.25" customHeight="1">
      <c r="A7" s="918"/>
      <c r="B7" s="918"/>
      <c r="C7" s="918"/>
      <c r="D7" s="918"/>
      <c r="E7" s="918"/>
      <c r="F7" s="918"/>
      <c r="G7" s="918"/>
      <c r="H7" s="918"/>
      <c r="I7" s="918"/>
      <c r="J7" s="918"/>
      <c r="K7" s="918"/>
      <c r="L7" s="918"/>
      <c r="M7" s="918"/>
      <c r="N7" s="918"/>
      <c r="O7" s="918"/>
      <c r="P7" s="918"/>
      <c r="Q7" s="918"/>
      <c r="R7" s="918"/>
      <c r="S7" s="918"/>
    </row>
    <row r="8" spans="1:41" s="304" customFormat="1" ht="36" customHeight="1">
      <c r="A8" s="305" t="s">
        <v>956</v>
      </c>
      <c r="B8" s="305" t="s">
        <v>957</v>
      </c>
      <c r="C8" s="2428" t="s">
        <v>958</v>
      </c>
      <c r="D8" s="2429"/>
      <c r="E8" s="2429"/>
      <c r="F8" s="2429"/>
      <c r="G8" s="2430"/>
      <c r="H8" s="2428" t="s">
        <v>959</v>
      </c>
      <c r="I8" s="2429"/>
      <c r="J8" s="2430"/>
      <c r="K8" s="305" t="s">
        <v>956</v>
      </c>
      <c r="L8" s="305" t="s">
        <v>957</v>
      </c>
      <c r="M8" s="2428" t="s">
        <v>958</v>
      </c>
      <c r="N8" s="2429"/>
      <c r="O8" s="2429"/>
      <c r="P8" s="2429"/>
      <c r="Q8" s="2430"/>
      <c r="R8" s="2428" t="s">
        <v>959</v>
      </c>
      <c r="S8" s="2429"/>
      <c r="T8" s="2430"/>
    </row>
    <row r="9" spans="1:41" s="304" customFormat="1" ht="34.5" customHeight="1">
      <c r="A9" s="305"/>
      <c r="B9" s="305"/>
      <c r="C9" s="2425" t="s">
        <v>960</v>
      </c>
      <c r="D9" s="2425"/>
      <c r="E9" s="2425"/>
      <c r="F9" s="2425"/>
      <c r="G9" s="2425"/>
      <c r="H9" s="2426" t="s">
        <v>961</v>
      </c>
      <c r="I9" s="2426"/>
      <c r="J9" s="2426"/>
      <c r="K9" s="305"/>
      <c r="L9" s="305"/>
      <c r="M9" s="2425" t="s">
        <v>962</v>
      </c>
      <c r="N9" s="2425"/>
      <c r="O9" s="2425"/>
      <c r="P9" s="2425"/>
      <c r="Q9" s="2425"/>
      <c r="R9" s="2426" t="s">
        <v>963</v>
      </c>
      <c r="S9" s="2426"/>
      <c r="T9" s="2426"/>
    </row>
    <row r="10" spans="1:41" s="304" customFormat="1" ht="34.5" customHeight="1">
      <c r="A10" s="305"/>
      <c r="B10" s="305"/>
      <c r="C10" s="2425" t="s">
        <v>3772</v>
      </c>
      <c r="D10" s="2425"/>
      <c r="E10" s="2425"/>
      <c r="F10" s="2425"/>
      <c r="G10" s="2425"/>
      <c r="H10" s="2426" t="s">
        <v>961</v>
      </c>
      <c r="I10" s="2426"/>
      <c r="J10" s="2426"/>
      <c r="K10" s="305"/>
      <c r="L10" s="305"/>
      <c r="M10" s="2425" t="s">
        <v>964</v>
      </c>
      <c r="N10" s="2425"/>
      <c r="O10" s="2425"/>
      <c r="P10" s="2425"/>
      <c r="Q10" s="2425"/>
      <c r="R10" s="2426" t="s">
        <v>961</v>
      </c>
      <c r="S10" s="2426"/>
      <c r="T10" s="2426"/>
    </row>
    <row r="11" spans="1:41" s="304" customFormat="1" ht="34.5" customHeight="1">
      <c r="A11" s="305"/>
      <c r="B11" s="305"/>
      <c r="C11" s="2425" t="s">
        <v>3773</v>
      </c>
      <c r="D11" s="2425"/>
      <c r="E11" s="2425"/>
      <c r="F11" s="2425"/>
      <c r="G11" s="2425"/>
      <c r="H11" s="2426" t="s">
        <v>961</v>
      </c>
      <c r="I11" s="2426"/>
      <c r="J11" s="2426"/>
      <c r="K11" s="305"/>
      <c r="L11" s="305"/>
      <c r="M11" s="2425" t="s">
        <v>965</v>
      </c>
      <c r="N11" s="2425"/>
      <c r="O11" s="2425"/>
      <c r="P11" s="2425"/>
      <c r="Q11" s="2425"/>
      <c r="R11" s="2426" t="s">
        <v>961</v>
      </c>
      <c r="S11" s="2426"/>
      <c r="T11" s="2426"/>
    </row>
    <row r="12" spans="1:41" s="304" customFormat="1" ht="34.5" customHeight="1">
      <c r="A12" s="305"/>
      <c r="B12" s="305"/>
      <c r="C12" s="2425" t="s">
        <v>3774</v>
      </c>
      <c r="D12" s="2425"/>
      <c r="E12" s="2425"/>
      <c r="F12" s="2425"/>
      <c r="G12" s="2425"/>
      <c r="H12" s="2426" t="s">
        <v>961</v>
      </c>
      <c r="I12" s="2426"/>
      <c r="J12" s="2426"/>
      <c r="K12" s="305"/>
      <c r="L12" s="305"/>
      <c r="M12" s="2425" t="s">
        <v>3775</v>
      </c>
      <c r="N12" s="2425"/>
      <c r="O12" s="2425"/>
      <c r="P12" s="2425"/>
      <c r="Q12" s="2425"/>
      <c r="R12" s="2426" t="s">
        <v>961</v>
      </c>
      <c r="S12" s="2426"/>
      <c r="T12" s="2426"/>
    </row>
    <row r="13" spans="1:41" s="304" customFormat="1" ht="46.5" customHeight="1">
      <c r="A13" s="305"/>
      <c r="B13" s="305"/>
      <c r="C13" s="2425" t="s">
        <v>966</v>
      </c>
      <c r="D13" s="2425"/>
      <c r="E13" s="2425"/>
      <c r="F13" s="2425"/>
      <c r="G13" s="2425"/>
      <c r="H13" s="2426" t="s">
        <v>961</v>
      </c>
      <c r="I13" s="2426"/>
      <c r="J13" s="2426"/>
      <c r="K13" s="305"/>
      <c r="L13" s="305"/>
      <c r="M13" s="2425" t="s">
        <v>3776</v>
      </c>
      <c r="N13" s="2425"/>
      <c r="O13" s="2425"/>
      <c r="P13" s="2425"/>
      <c r="Q13" s="2425"/>
      <c r="R13" s="2426" t="s">
        <v>961</v>
      </c>
      <c r="S13" s="2426"/>
      <c r="T13" s="2426"/>
    </row>
    <row r="14" spans="1:41" s="304" customFormat="1" ht="34.5" customHeight="1">
      <c r="A14" s="305"/>
      <c r="B14" s="305"/>
      <c r="C14" s="2425" t="s">
        <v>967</v>
      </c>
      <c r="D14" s="2425"/>
      <c r="E14" s="2425"/>
      <c r="F14" s="2425"/>
      <c r="G14" s="2425"/>
      <c r="H14" s="2426" t="s">
        <v>961</v>
      </c>
      <c r="I14" s="2426"/>
      <c r="J14" s="2426"/>
      <c r="K14" s="305"/>
      <c r="L14" s="305"/>
      <c r="M14" s="2425" t="s">
        <v>3777</v>
      </c>
      <c r="N14" s="2425"/>
      <c r="O14" s="2425"/>
      <c r="P14" s="2425"/>
      <c r="Q14" s="2425"/>
      <c r="R14" s="2426" t="s">
        <v>961</v>
      </c>
      <c r="S14" s="2426"/>
      <c r="T14" s="2426"/>
    </row>
    <row r="15" spans="1:41" s="304" customFormat="1" ht="42" customHeight="1">
      <c r="A15" s="305"/>
      <c r="B15" s="305"/>
      <c r="C15" s="2425" t="s">
        <v>968</v>
      </c>
      <c r="D15" s="2425"/>
      <c r="E15" s="2425"/>
      <c r="F15" s="2425"/>
      <c r="G15" s="2425"/>
      <c r="H15" s="2426" t="s">
        <v>961</v>
      </c>
      <c r="I15" s="2426"/>
      <c r="J15" s="2426"/>
      <c r="K15" s="305"/>
      <c r="L15" s="305"/>
      <c r="M15" s="2425" t="s">
        <v>3778</v>
      </c>
      <c r="N15" s="2425"/>
      <c r="O15" s="2425"/>
      <c r="P15" s="2425"/>
      <c r="Q15" s="2425"/>
      <c r="R15" s="2426" t="s">
        <v>961</v>
      </c>
      <c r="S15" s="2426"/>
      <c r="T15" s="2426"/>
    </row>
    <row r="16" spans="1:41" s="304" customFormat="1" ht="34.5" customHeight="1">
      <c r="A16" s="305"/>
      <c r="B16" s="305"/>
      <c r="C16" s="2425" t="s">
        <v>969</v>
      </c>
      <c r="D16" s="2425"/>
      <c r="E16" s="2425"/>
      <c r="F16" s="2425"/>
      <c r="G16" s="2425"/>
      <c r="H16" s="2426" t="s">
        <v>961</v>
      </c>
      <c r="I16" s="2426"/>
      <c r="J16" s="2426"/>
      <c r="K16" s="305"/>
      <c r="L16" s="305"/>
      <c r="M16" s="2425" t="s">
        <v>3779</v>
      </c>
      <c r="N16" s="2425"/>
      <c r="O16" s="2425"/>
      <c r="P16" s="2425"/>
      <c r="Q16" s="2425"/>
      <c r="R16" s="2426" t="s">
        <v>961</v>
      </c>
      <c r="S16" s="2426"/>
      <c r="T16" s="2426"/>
    </row>
    <row r="17" spans="1:20" s="304" customFormat="1" ht="9.75" customHeight="1">
      <c r="A17" s="306"/>
      <c r="B17" s="306"/>
      <c r="C17" s="306"/>
      <c r="D17" s="306"/>
      <c r="E17" s="306"/>
      <c r="F17" s="306"/>
      <c r="G17" s="307"/>
      <c r="H17" s="307"/>
      <c r="I17" s="307"/>
      <c r="J17" s="307"/>
      <c r="K17" s="306"/>
      <c r="L17" s="306"/>
      <c r="M17" s="306"/>
      <c r="N17" s="306"/>
      <c r="O17" s="306"/>
      <c r="P17" s="306"/>
      <c r="Q17" s="306"/>
      <c r="R17" s="306"/>
      <c r="S17" s="306"/>
      <c r="T17" s="307"/>
    </row>
    <row r="18" spans="1:20" s="304" customFormat="1" ht="20.25" customHeight="1">
      <c r="A18" s="308" t="s">
        <v>3780</v>
      </c>
      <c r="B18" s="308"/>
      <c r="C18" s="308"/>
      <c r="D18" s="308"/>
      <c r="E18" s="308"/>
      <c r="F18" s="308"/>
      <c r="G18" s="308"/>
      <c r="H18" s="308"/>
      <c r="I18" s="308"/>
      <c r="J18" s="308"/>
      <c r="K18" s="308"/>
      <c r="L18" s="308"/>
      <c r="M18" s="308"/>
      <c r="N18" s="308"/>
      <c r="O18" s="308"/>
      <c r="P18" s="308"/>
      <c r="Q18" s="308"/>
      <c r="R18" s="308"/>
      <c r="S18" s="308"/>
      <c r="T18" s="309"/>
    </row>
    <row r="19" spans="1:20" s="304" customFormat="1" ht="14.25">
      <c r="A19" s="308" t="s">
        <v>970</v>
      </c>
      <c r="B19" s="308"/>
      <c r="C19" s="308"/>
      <c r="D19" s="308"/>
      <c r="E19" s="308"/>
      <c r="F19" s="308"/>
      <c r="G19" s="308"/>
      <c r="H19" s="308"/>
      <c r="I19" s="308"/>
      <c r="J19" s="308"/>
      <c r="K19" s="308"/>
      <c r="L19" s="308"/>
      <c r="M19" s="308"/>
      <c r="N19" s="308"/>
      <c r="O19" s="308"/>
      <c r="P19" s="308"/>
      <c r="Q19" s="308"/>
      <c r="R19" s="308"/>
      <c r="S19" s="308"/>
      <c r="T19" s="309"/>
    </row>
    <row r="20" spans="1:20" s="304" customFormat="1" ht="6" customHeight="1">
      <c r="A20" s="308"/>
      <c r="B20" s="308"/>
      <c r="C20" s="308"/>
      <c r="D20" s="308"/>
      <c r="E20" s="308"/>
      <c r="F20" s="308"/>
      <c r="G20" s="308"/>
      <c r="H20" s="308"/>
      <c r="I20" s="308"/>
      <c r="J20" s="308"/>
      <c r="K20" s="308"/>
      <c r="L20" s="308"/>
      <c r="M20" s="308"/>
      <c r="N20" s="308"/>
      <c r="O20" s="308"/>
      <c r="P20" s="308"/>
      <c r="Q20" s="308"/>
      <c r="R20" s="308"/>
      <c r="S20" s="308"/>
      <c r="T20" s="309"/>
    </row>
    <row r="21" spans="1:20" s="313" customFormat="1" ht="14.25">
      <c r="A21" s="310" t="s">
        <v>971</v>
      </c>
      <c r="B21" s="311"/>
      <c r="C21" s="311"/>
      <c r="D21" s="311"/>
      <c r="E21" s="311"/>
      <c r="F21" s="311"/>
      <c r="G21" s="311"/>
      <c r="H21" s="311"/>
      <c r="I21" s="311"/>
      <c r="J21" s="311"/>
      <c r="K21" s="311"/>
      <c r="L21" s="311"/>
      <c r="M21" s="311"/>
      <c r="N21" s="311"/>
      <c r="O21" s="311"/>
      <c r="P21" s="311"/>
      <c r="Q21" s="311"/>
      <c r="R21" s="311"/>
      <c r="S21" s="311"/>
      <c r="T21" s="312"/>
    </row>
    <row r="22" spans="1:20" s="313" customFormat="1" ht="14.25">
      <c r="A22" s="314" t="s">
        <v>972</v>
      </c>
      <c r="B22" s="919"/>
      <c r="C22" s="919"/>
      <c r="D22" s="919"/>
      <c r="E22" s="919"/>
      <c r="F22" s="919"/>
      <c r="G22" s="919"/>
      <c r="H22" s="919"/>
      <c r="I22" s="919"/>
      <c r="J22" s="919"/>
      <c r="K22" s="919"/>
      <c r="L22" s="919"/>
      <c r="M22" s="919"/>
      <c r="N22" s="919"/>
      <c r="O22" s="919"/>
      <c r="P22" s="919"/>
      <c r="Q22" s="919"/>
      <c r="R22" s="919"/>
      <c r="S22" s="919"/>
      <c r="T22" s="315"/>
    </row>
    <row r="23" spans="1:20" s="313" customFormat="1" ht="4.5" customHeight="1">
      <c r="A23" s="314"/>
      <c r="B23" s="919"/>
      <c r="C23" s="919"/>
      <c r="D23" s="919"/>
      <c r="E23" s="919"/>
      <c r="F23" s="919"/>
      <c r="G23" s="919"/>
      <c r="H23" s="919"/>
      <c r="I23" s="919"/>
      <c r="J23" s="919"/>
      <c r="K23" s="919"/>
      <c r="L23" s="919"/>
      <c r="M23" s="919"/>
      <c r="N23" s="919"/>
      <c r="O23" s="919"/>
      <c r="P23" s="919"/>
      <c r="Q23" s="919"/>
      <c r="R23" s="919"/>
      <c r="S23" s="919"/>
      <c r="T23" s="315"/>
    </row>
    <row r="24" spans="1:20" s="313" customFormat="1" ht="18.75" customHeight="1">
      <c r="A24" s="314"/>
      <c r="B24" s="316" t="s">
        <v>973</v>
      </c>
      <c r="C24" s="317"/>
      <c r="D24" s="317"/>
      <c r="E24" s="317"/>
      <c r="F24" s="317"/>
      <c r="G24" s="317"/>
      <c r="H24" s="317"/>
      <c r="I24" s="317"/>
      <c r="J24" s="318"/>
      <c r="K24" s="316" t="s">
        <v>974</v>
      </c>
      <c r="L24" s="317"/>
      <c r="M24" s="317"/>
      <c r="N24" s="317"/>
      <c r="O24" s="319" t="s">
        <v>749</v>
      </c>
      <c r="P24" s="317"/>
      <c r="Q24" s="317"/>
      <c r="R24" s="317"/>
      <c r="S24" s="320"/>
      <c r="T24" s="315"/>
    </row>
    <row r="25" spans="1:20" s="313" customFormat="1" ht="18.75" customHeight="1">
      <c r="A25" s="314"/>
      <c r="B25" s="310" t="s">
        <v>975</v>
      </c>
      <c r="C25" s="311"/>
      <c r="D25" s="311"/>
      <c r="E25" s="311"/>
      <c r="F25" s="311"/>
      <c r="G25" s="311"/>
      <c r="H25" s="311"/>
      <c r="I25" s="311"/>
      <c r="J25" s="311"/>
      <c r="K25" s="311"/>
      <c r="L25" s="311"/>
      <c r="M25" s="311"/>
      <c r="N25" s="311"/>
      <c r="O25" s="311"/>
      <c r="P25" s="311"/>
      <c r="Q25" s="311"/>
      <c r="R25" s="311"/>
      <c r="S25" s="312"/>
      <c r="T25" s="315"/>
    </row>
    <row r="26" spans="1:20" s="313" customFormat="1" ht="18.75" customHeight="1">
      <c r="A26" s="314"/>
      <c r="B26" s="314"/>
      <c r="C26" s="316" t="s">
        <v>976</v>
      </c>
      <c r="D26" s="317"/>
      <c r="E26" s="317"/>
      <c r="F26" s="317"/>
      <c r="G26" s="317"/>
      <c r="H26" s="317"/>
      <c r="I26" s="317"/>
      <c r="J26" s="318"/>
      <c r="K26" s="316" t="s">
        <v>977</v>
      </c>
      <c r="L26" s="317"/>
      <c r="M26" s="317"/>
      <c r="N26" s="317"/>
      <c r="O26" s="317" t="s">
        <v>978</v>
      </c>
      <c r="P26" s="317"/>
      <c r="Q26" s="317"/>
      <c r="R26" s="317"/>
      <c r="S26" s="320"/>
      <c r="T26" s="315"/>
    </row>
    <row r="27" spans="1:20" s="313" customFormat="1" ht="18.75" customHeight="1">
      <c r="A27" s="314"/>
      <c r="B27" s="314"/>
      <c r="C27" s="310" t="s">
        <v>979</v>
      </c>
      <c r="D27" s="311"/>
      <c r="E27" s="311"/>
      <c r="F27" s="311"/>
      <c r="G27" s="311"/>
      <c r="H27" s="311"/>
      <c r="I27" s="311"/>
      <c r="J27" s="321"/>
      <c r="K27" s="322"/>
      <c r="L27" s="311" t="s">
        <v>980</v>
      </c>
      <c r="M27" s="311"/>
      <c r="N27" s="311"/>
      <c r="O27" s="311"/>
      <c r="P27" s="311"/>
      <c r="Q27" s="311"/>
      <c r="R27" s="311"/>
      <c r="S27" s="312"/>
      <c r="T27" s="315"/>
    </row>
    <row r="28" spans="1:20" s="313" customFormat="1" ht="18.75" customHeight="1">
      <c r="A28" s="314"/>
      <c r="B28" s="314"/>
      <c r="C28" s="314"/>
      <c r="D28" s="919"/>
      <c r="E28" s="919"/>
      <c r="F28" s="919"/>
      <c r="G28" s="919"/>
      <c r="H28" s="919"/>
      <c r="I28" s="919"/>
      <c r="J28" s="323"/>
      <c r="K28" s="322"/>
      <c r="L28" s="919" t="s">
        <v>981</v>
      </c>
      <c r="M28" s="919"/>
      <c r="N28" s="919"/>
      <c r="O28" s="919"/>
      <c r="P28" s="919"/>
      <c r="Q28" s="919"/>
      <c r="R28" s="919"/>
      <c r="S28" s="315"/>
      <c r="T28" s="315"/>
    </row>
    <row r="29" spans="1:20" s="313" customFormat="1" ht="18.75" customHeight="1">
      <c r="A29" s="314"/>
      <c r="B29" s="314"/>
      <c r="C29" s="314"/>
      <c r="D29" s="919"/>
      <c r="E29" s="919"/>
      <c r="F29" s="919"/>
      <c r="G29" s="919"/>
      <c r="H29" s="919"/>
      <c r="I29" s="919"/>
      <c r="J29" s="323"/>
      <c r="K29" s="322"/>
      <c r="L29" s="919" t="s">
        <v>982</v>
      </c>
      <c r="M29" s="919"/>
      <c r="N29" s="919"/>
      <c r="O29" s="919"/>
      <c r="P29" s="919"/>
      <c r="Q29" s="919"/>
      <c r="R29" s="919"/>
      <c r="S29" s="315"/>
      <c r="T29" s="315"/>
    </row>
    <row r="30" spans="1:20" s="313" customFormat="1" ht="18.75" customHeight="1">
      <c r="A30" s="314"/>
      <c r="B30" s="314"/>
      <c r="C30" s="314"/>
      <c r="D30" s="919"/>
      <c r="E30" s="919"/>
      <c r="F30" s="919"/>
      <c r="G30" s="919"/>
      <c r="H30" s="919"/>
      <c r="I30" s="919"/>
      <c r="J30" s="323"/>
      <c r="K30" s="322"/>
      <c r="L30" s="919" t="s">
        <v>494</v>
      </c>
      <c r="M30" s="919"/>
      <c r="N30" s="919"/>
      <c r="O30" s="919"/>
      <c r="P30" s="919"/>
      <c r="Q30" s="919"/>
      <c r="R30" s="919"/>
      <c r="S30" s="315"/>
      <c r="T30" s="315"/>
    </row>
    <row r="31" spans="1:20" s="313" customFormat="1" ht="18.75" customHeight="1">
      <c r="A31" s="314"/>
      <c r="B31" s="314"/>
      <c r="C31" s="324"/>
      <c r="D31" s="921"/>
      <c r="E31" s="921"/>
      <c r="F31" s="921"/>
      <c r="G31" s="921"/>
      <c r="H31" s="921"/>
      <c r="I31" s="921"/>
      <c r="J31" s="325"/>
      <c r="K31" s="921"/>
      <c r="L31" s="2435" t="s">
        <v>983</v>
      </c>
      <c r="M31" s="2435"/>
      <c r="N31" s="2435"/>
      <c r="O31" s="2435"/>
      <c r="P31" s="2435"/>
      <c r="Q31" s="2435"/>
      <c r="R31" s="2435"/>
      <c r="S31" s="2436"/>
      <c r="T31" s="315"/>
    </row>
    <row r="32" spans="1:20" s="313" customFormat="1" ht="18.75" customHeight="1">
      <c r="A32" s="314"/>
      <c r="B32" s="314"/>
      <c r="C32" s="310" t="s">
        <v>984</v>
      </c>
      <c r="D32" s="311"/>
      <c r="E32" s="311"/>
      <c r="F32" s="311"/>
      <c r="G32" s="311"/>
      <c r="H32" s="311"/>
      <c r="I32" s="311"/>
      <c r="J32" s="321"/>
      <c r="K32" s="311" t="s">
        <v>985</v>
      </c>
      <c r="L32" s="311"/>
      <c r="M32" s="311"/>
      <c r="N32" s="311"/>
      <c r="O32" s="311"/>
      <c r="P32" s="311"/>
      <c r="Q32" s="311"/>
      <c r="R32" s="311"/>
      <c r="S32" s="312"/>
      <c r="T32" s="315"/>
    </row>
    <row r="33" spans="1:20" s="313" customFormat="1" ht="18.75" customHeight="1">
      <c r="A33" s="314"/>
      <c r="B33" s="314"/>
      <c r="C33" s="314"/>
      <c r="D33" s="919"/>
      <c r="E33" s="919"/>
      <c r="F33" s="919"/>
      <c r="G33" s="919"/>
      <c r="H33" s="919"/>
      <c r="I33" s="919"/>
      <c r="J33" s="323"/>
      <c r="K33" s="919" t="s">
        <v>755</v>
      </c>
      <c r="L33" s="919"/>
      <c r="M33" s="919"/>
      <c r="N33" s="919"/>
      <c r="O33" s="919"/>
      <c r="P33" s="919"/>
      <c r="Q33" s="919"/>
      <c r="R33" s="919"/>
      <c r="S33" s="315"/>
      <c r="T33" s="315"/>
    </row>
    <row r="34" spans="1:20" s="313" customFormat="1" ht="18.75" customHeight="1">
      <c r="A34" s="314"/>
      <c r="B34" s="324"/>
      <c r="C34" s="324"/>
      <c r="D34" s="921"/>
      <c r="E34" s="921"/>
      <c r="F34" s="921"/>
      <c r="G34" s="921"/>
      <c r="H34" s="921"/>
      <c r="I34" s="921"/>
      <c r="J34" s="325"/>
      <c r="K34" s="2437" t="s">
        <v>756</v>
      </c>
      <c r="L34" s="2437"/>
      <c r="M34" s="2437"/>
      <c r="N34" s="2437"/>
      <c r="O34" s="2437"/>
      <c r="P34" s="2437"/>
      <c r="Q34" s="2437"/>
      <c r="R34" s="2437"/>
      <c r="S34" s="922"/>
      <c r="T34" s="315"/>
    </row>
    <row r="35" spans="1:20" s="313" customFormat="1" ht="18.75" customHeight="1">
      <c r="A35" s="314"/>
      <c r="B35" s="310" t="s">
        <v>760</v>
      </c>
      <c r="C35" s="311"/>
      <c r="D35" s="311"/>
      <c r="E35" s="311"/>
      <c r="F35" s="311"/>
      <c r="G35" s="311"/>
      <c r="H35" s="311"/>
      <c r="I35" s="311"/>
      <c r="J35" s="321"/>
      <c r="K35" s="311" t="s">
        <v>986</v>
      </c>
      <c r="L35" s="311"/>
      <c r="M35" s="311"/>
      <c r="N35" s="311"/>
      <c r="O35" s="311"/>
      <c r="P35" s="311"/>
      <c r="Q35" s="311"/>
      <c r="R35" s="311"/>
      <c r="S35" s="312"/>
      <c r="T35" s="315"/>
    </row>
    <row r="36" spans="1:20" s="313" customFormat="1" ht="18.75" customHeight="1">
      <c r="A36" s="314"/>
      <c r="B36" s="314"/>
      <c r="C36" s="919"/>
      <c r="D36" s="919"/>
      <c r="E36" s="919"/>
      <c r="F36" s="919"/>
      <c r="G36" s="919"/>
      <c r="H36" s="919"/>
      <c r="I36" s="919"/>
      <c r="J36" s="323"/>
      <c r="K36" s="919" t="s">
        <v>987</v>
      </c>
      <c r="L36" s="919"/>
      <c r="M36" s="919"/>
      <c r="N36" s="919"/>
      <c r="O36" s="919"/>
      <c r="P36" s="919"/>
      <c r="Q36" s="919"/>
      <c r="R36" s="919"/>
      <c r="S36" s="315"/>
      <c r="T36" s="315"/>
    </row>
    <row r="37" spans="1:20" s="313" customFormat="1" ht="18.75" customHeight="1">
      <c r="A37" s="314"/>
      <c r="B37" s="324"/>
      <c r="C37" s="921"/>
      <c r="D37" s="921"/>
      <c r="E37" s="921"/>
      <c r="F37" s="921"/>
      <c r="G37" s="921"/>
      <c r="H37" s="921"/>
      <c r="I37" s="921"/>
      <c r="J37" s="325"/>
      <c r="K37" s="921" t="s">
        <v>763</v>
      </c>
      <c r="L37" s="921"/>
      <c r="M37" s="921"/>
      <c r="N37" s="921"/>
      <c r="O37" s="921"/>
      <c r="P37" s="921"/>
      <c r="Q37" s="921"/>
      <c r="R37" s="921"/>
      <c r="S37" s="922"/>
      <c r="T37" s="315"/>
    </row>
    <row r="38" spans="1:20" s="313" customFormat="1" ht="18.75" customHeight="1">
      <c r="A38" s="314"/>
      <c r="B38" s="310" t="s">
        <v>988</v>
      </c>
      <c r="C38" s="311"/>
      <c r="D38" s="311"/>
      <c r="E38" s="311"/>
      <c r="F38" s="311"/>
      <c r="G38" s="311"/>
      <c r="H38" s="311"/>
      <c r="I38" s="311"/>
      <c r="J38" s="311"/>
      <c r="K38" s="311" t="s">
        <v>765</v>
      </c>
      <c r="L38" s="311"/>
      <c r="M38" s="321"/>
      <c r="N38" s="311"/>
      <c r="O38" s="311"/>
      <c r="P38" s="311"/>
      <c r="Q38" s="311"/>
      <c r="R38" s="311"/>
      <c r="S38" s="312"/>
      <c r="T38" s="315"/>
    </row>
    <row r="39" spans="1:20" s="313" customFormat="1" ht="18.75" customHeight="1">
      <c r="A39" s="314"/>
      <c r="B39" s="324"/>
      <c r="C39" s="921"/>
      <c r="D39" s="921"/>
      <c r="E39" s="921"/>
      <c r="F39" s="921"/>
      <c r="G39" s="921"/>
      <c r="H39" s="921"/>
      <c r="I39" s="921"/>
      <c r="J39" s="921"/>
      <c r="K39" s="921" t="s">
        <v>766</v>
      </c>
      <c r="L39" s="921"/>
      <c r="M39" s="921"/>
      <c r="N39" s="921"/>
      <c r="O39" s="921"/>
      <c r="P39" s="921"/>
      <c r="Q39" s="921"/>
      <c r="R39" s="921"/>
      <c r="S39" s="922"/>
      <c r="T39" s="315"/>
    </row>
    <row r="40" spans="1:20" s="313" customFormat="1" ht="18.75" customHeight="1">
      <c r="A40" s="314"/>
      <c r="B40" s="310" t="s">
        <v>989</v>
      </c>
      <c r="C40" s="311"/>
      <c r="D40" s="311"/>
      <c r="E40" s="311"/>
      <c r="F40" s="311"/>
      <c r="G40" s="311"/>
      <c r="H40" s="311"/>
      <c r="I40" s="311"/>
      <c r="J40" s="311"/>
      <c r="K40" s="311" t="s">
        <v>990</v>
      </c>
      <c r="L40" s="311"/>
      <c r="M40" s="321"/>
      <c r="N40" s="311"/>
      <c r="O40" s="311"/>
      <c r="P40" s="311"/>
      <c r="Q40" s="311"/>
      <c r="R40" s="311"/>
      <c r="S40" s="312"/>
      <c r="T40" s="315"/>
    </row>
    <row r="41" spans="1:20" s="313" customFormat="1" ht="18.75" customHeight="1">
      <c r="A41" s="314"/>
      <c r="B41" s="324" t="s">
        <v>991</v>
      </c>
      <c r="C41" s="921"/>
      <c r="D41" s="921"/>
      <c r="E41" s="921"/>
      <c r="F41" s="921"/>
      <c r="G41" s="921"/>
      <c r="H41" s="921"/>
      <c r="I41" s="921"/>
      <c r="J41" s="921"/>
      <c r="K41" s="921" t="s">
        <v>992</v>
      </c>
      <c r="L41" s="921"/>
      <c r="M41" s="921"/>
      <c r="N41" s="921"/>
      <c r="O41" s="921"/>
      <c r="P41" s="921"/>
      <c r="Q41" s="921"/>
      <c r="R41" s="921"/>
      <c r="S41" s="922"/>
      <c r="T41" s="315"/>
    </row>
    <row r="42" spans="1:20" s="313" customFormat="1" ht="4.5" customHeight="1">
      <c r="A42" s="324"/>
      <c r="B42" s="921"/>
      <c r="C42" s="921"/>
      <c r="D42" s="921"/>
      <c r="E42" s="921"/>
      <c r="F42" s="921"/>
      <c r="G42" s="921"/>
      <c r="H42" s="921"/>
      <c r="I42" s="921"/>
      <c r="J42" s="921"/>
      <c r="K42" s="921"/>
      <c r="L42" s="921"/>
      <c r="M42" s="921"/>
      <c r="N42" s="921"/>
      <c r="O42" s="921"/>
      <c r="P42" s="921"/>
      <c r="Q42" s="921"/>
      <c r="R42" s="921"/>
      <c r="S42" s="921"/>
      <c r="T42" s="922"/>
    </row>
    <row r="43" spans="1:20" s="313" customFormat="1" ht="18.75" customHeight="1">
      <c r="A43" s="310" t="s">
        <v>993</v>
      </c>
      <c r="B43" s="311"/>
      <c r="C43" s="311"/>
      <c r="D43" s="311"/>
      <c r="E43" s="311"/>
      <c r="F43" s="311"/>
      <c r="G43" s="311"/>
      <c r="H43" s="311"/>
      <c r="I43" s="311"/>
      <c r="J43" s="311"/>
      <c r="K43" s="311"/>
      <c r="L43" s="311"/>
      <c r="M43" s="311"/>
      <c r="N43" s="311"/>
      <c r="O43" s="311"/>
      <c r="P43" s="311"/>
      <c r="Q43" s="311"/>
      <c r="R43" s="311"/>
      <c r="S43" s="311"/>
      <c r="T43" s="312"/>
    </row>
    <row r="44" spans="1:20" s="313" customFormat="1" ht="4.5" customHeight="1">
      <c r="A44" s="314"/>
      <c r="B44" s="919"/>
      <c r="C44" s="919"/>
      <c r="D44" s="919"/>
      <c r="E44" s="919"/>
      <c r="F44" s="919"/>
      <c r="G44" s="919"/>
      <c r="H44" s="919"/>
      <c r="I44" s="919"/>
      <c r="J44" s="919"/>
      <c r="K44" s="919"/>
      <c r="L44" s="919"/>
      <c r="M44" s="919"/>
      <c r="N44" s="919"/>
      <c r="O44" s="919"/>
      <c r="P44" s="919"/>
      <c r="Q44" s="919"/>
      <c r="R44" s="919"/>
      <c r="S44" s="919"/>
      <c r="T44" s="315"/>
    </row>
    <row r="45" spans="1:20" s="313" customFormat="1" ht="18.75" customHeight="1">
      <c r="A45" s="314"/>
      <c r="B45" s="310" t="s">
        <v>994</v>
      </c>
      <c r="C45" s="311"/>
      <c r="D45" s="311"/>
      <c r="E45" s="311"/>
      <c r="F45" s="311"/>
      <c r="G45" s="311"/>
      <c r="H45" s="321"/>
      <c r="I45" s="311" t="s">
        <v>995</v>
      </c>
      <c r="J45" s="311"/>
      <c r="K45" s="311"/>
      <c r="L45" s="311"/>
      <c r="M45" s="311"/>
      <c r="N45" s="311"/>
      <c r="O45" s="311"/>
      <c r="P45" s="311"/>
      <c r="Q45" s="311"/>
      <c r="R45" s="311"/>
      <c r="S45" s="312"/>
      <c r="T45" s="315"/>
    </row>
    <row r="46" spans="1:20" s="313" customFormat="1" ht="18.75" customHeight="1">
      <c r="A46" s="314"/>
      <c r="B46" s="310" t="s">
        <v>996</v>
      </c>
      <c r="C46" s="311"/>
      <c r="D46" s="311"/>
      <c r="E46" s="311"/>
      <c r="F46" s="311"/>
      <c r="G46" s="311"/>
      <c r="H46" s="321"/>
      <c r="I46" s="311" t="s">
        <v>997</v>
      </c>
      <c r="J46" s="311"/>
      <c r="K46" s="311"/>
      <c r="L46" s="311" t="s">
        <v>998</v>
      </c>
      <c r="M46" s="311"/>
      <c r="N46" s="311"/>
      <c r="O46" s="311"/>
      <c r="P46" s="311"/>
      <c r="Q46" s="311"/>
      <c r="R46" s="311"/>
      <c r="S46" s="312"/>
      <c r="T46" s="315"/>
    </row>
    <row r="47" spans="1:20" s="313" customFormat="1" ht="18.75" customHeight="1">
      <c r="A47" s="314"/>
      <c r="B47" s="314"/>
      <c r="C47" s="919"/>
      <c r="D47" s="919"/>
      <c r="E47" s="919"/>
      <c r="F47" s="919"/>
      <c r="G47" s="919"/>
      <c r="H47" s="323"/>
      <c r="I47" s="919" t="s">
        <v>999</v>
      </c>
      <c r="J47" s="919"/>
      <c r="K47" s="919"/>
      <c r="L47" s="919" t="s">
        <v>1000</v>
      </c>
      <c r="M47" s="919"/>
      <c r="N47" s="919"/>
      <c r="O47" s="919"/>
      <c r="P47" s="919"/>
      <c r="Q47" s="919"/>
      <c r="R47" s="919"/>
      <c r="S47" s="315"/>
      <c r="T47" s="315"/>
    </row>
    <row r="48" spans="1:20" s="313" customFormat="1" ht="18.75" customHeight="1">
      <c r="A48" s="314"/>
      <c r="B48" s="324"/>
      <c r="C48" s="921"/>
      <c r="D48" s="921"/>
      <c r="E48" s="921"/>
      <c r="F48" s="921"/>
      <c r="G48" s="921"/>
      <c r="H48" s="325"/>
      <c r="I48" s="921" t="s">
        <v>1001</v>
      </c>
      <c r="J48" s="921"/>
      <c r="K48" s="921"/>
      <c r="L48" s="921"/>
      <c r="M48" s="921"/>
      <c r="N48" s="921"/>
      <c r="O48" s="921"/>
      <c r="P48" s="921"/>
      <c r="Q48" s="921"/>
      <c r="R48" s="921"/>
      <c r="S48" s="922"/>
      <c r="T48" s="315"/>
    </row>
    <row r="49" spans="1:20" s="313" customFormat="1" ht="18.75" customHeight="1">
      <c r="A49" s="314"/>
      <c r="B49" s="310" t="s">
        <v>1002</v>
      </c>
      <c r="C49" s="311"/>
      <c r="D49" s="311"/>
      <c r="E49" s="311"/>
      <c r="F49" s="311"/>
      <c r="G49" s="311"/>
      <c r="H49" s="321"/>
      <c r="I49" s="311" t="s">
        <v>1003</v>
      </c>
      <c r="J49" s="311"/>
      <c r="K49" s="311"/>
      <c r="L49" s="311"/>
      <c r="M49" s="311"/>
      <c r="N49" s="311"/>
      <c r="O49" s="311"/>
      <c r="P49" s="311"/>
      <c r="Q49" s="311"/>
      <c r="R49" s="311"/>
      <c r="S49" s="312"/>
      <c r="T49" s="315"/>
    </row>
    <row r="50" spans="1:20" s="313" customFormat="1" ht="18.75" customHeight="1">
      <c r="A50" s="314"/>
      <c r="B50" s="324"/>
      <c r="C50" s="921"/>
      <c r="D50" s="921"/>
      <c r="E50" s="921"/>
      <c r="F50" s="921"/>
      <c r="G50" s="921"/>
      <c r="H50" s="325"/>
      <c r="I50" s="921" t="s">
        <v>1004</v>
      </c>
      <c r="J50" s="921"/>
      <c r="K50" s="921"/>
      <c r="L50" s="921"/>
      <c r="M50" s="921"/>
      <c r="N50" s="921"/>
      <c r="O50" s="921"/>
      <c r="P50" s="921"/>
      <c r="Q50" s="921"/>
      <c r="R50" s="921"/>
      <c r="S50" s="922"/>
      <c r="T50" s="315"/>
    </row>
    <row r="51" spans="1:20" s="313" customFormat="1" ht="18.75" customHeight="1">
      <c r="A51" s="314"/>
      <c r="B51" s="316" t="s">
        <v>1005</v>
      </c>
      <c r="C51" s="317"/>
      <c r="D51" s="317"/>
      <c r="E51" s="317"/>
      <c r="F51" s="317"/>
      <c r="G51" s="317"/>
      <c r="H51" s="319"/>
      <c r="I51" s="317" t="s">
        <v>1006</v>
      </c>
      <c r="J51" s="317"/>
      <c r="K51" s="317"/>
      <c r="L51" s="317"/>
      <c r="M51" s="317"/>
      <c r="N51" s="317"/>
      <c r="O51" s="317"/>
      <c r="P51" s="317"/>
      <c r="Q51" s="317"/>
      <c r="R51" s="317"/>
      <c r="S51" s="320"/>
      <c r="T51" s="315"/>
    </row>
    <row r="52" spans="1:20" s="313" customFormat="1" ht="18.75" customHeight="1">
      <c r="A52" s="314"/>
      <c r="B52" s="316" t="s">
        <v>1007</v>
      </c>
      <c r="C52" s="317"/>
      <c r="D52" s="317"/>
      <c r="E52" s="317"/>
      <c r="F52" s="317"/>
      <c r="G52" s="317"/>
      <c r="H52" s="319"/>
      <c r="I52" s="317" t="s">
        <v>1008</v>
      </c>
      <c r="J52" s="317"/>
      <c r="K52" s="317"/>
      <c r="L52" s="317"/>
      <c r="M52" s="317"/>
      <c r="N52" s="317"/>
      <c r="O52" s="317"/>
      <c r="P52" s="317"/>
      <c r="Q52" s="317"/>
      <c r="R52" s="317"/>
      <c r="S52" s="320"/>
      <c r="T52" s="315"/>
    </row>
    <row r="53" spans="1:20" s="313" customFormat="1" ht="18.75" customHeight="1">
      <c r="A53" s="314"/>
      <c r="B53" s="310" t="s">
        <v>1009</v>
      </c>
      <c r="C53" s="311"/>
      <c r="D53" s="311"/>
      <c r="E53" s="311"/>
      <c r="F53" s="311"/>
      <c r="G53" s="311"/>
      <c r="H53" s="321"/>
      <c r="I53" s="311" t="s">
        <v>1010</v>
      </c>
      <c r="J53" s="311"/>
      <c r="K53" s="311"/>
      <c r="L53" s="311"/>
      <c r="M53" s="311" t="s">
        <v>1011</v>
      </c>
      <c r="N53" s="311"/>
      <c r="O53" s="311"/>
      <c r="P53" s="311"/>
      <c r="Q53" s="311"/>
      <c r="R53" s="311"/>
      <c r="S53" s="312"/>
      <c r="T53" s="315"/>
    </row>
    <row r="54" spans="1:20" s="313" customFormat="1" ht="18.75" customHeight="1">
      <c r="A54" s="314"/>
      <c r="B54" s="314" t="s">
        <v>1012</v>
      </c>
      <c r="C54" s="919"/>
      <c r="D54" s="919"/>
      <c r="E54" s="919"/>
      <c r="F54" s="919"/>
      <c r="G54" s="919"/>
      <c r="H54" s="323"/>
      <c r="I54" s="323" t="s">
        <v>1013</v>
      </c>
      <c r="J54" s="919"/>
      <c r="K54" s="919"/>
      <c r="L54" s="919"/>
      <c r="M54" s="919"/>
      <c r="N54" s="919"/>
      <c r="O54" s="919"/>
      <c r="P54" s="919"/>
      <c r="Q54" s="919"/>
      <c r="R54" s="919"/>
      <c r="S54" s="315"/>
      <c r="T54" s="315"/>
    </row>
    <row r="55" spans="1:20" s="313" customFormat="1" ht="18.75" customHeight="1">
      <c r="A55" s="314"/>
      <c r="B55" s="314"/>
      <c r="C55" s="919"/>
      <c r="D55" s="919"/>
      <c r="E55" s="919"/>
      <c r="F55" s="919"/>
      <c r="G55" s="919"/>
      <c r="H55" s="323"/>
      <c r="I55" s="919" t="s">
        <v>1014</v>
      </c>
      <c r="J55" s="919"/>
      <c r="K55" s="919"/>
      <c r="L55" s="919"/>
      <c r="M55" s="919"/>
      <c r="N55" s="919"/>
      <c r="O55" s="919"/>
      <c r="P55" s="919"/>
      <c r="Q55" s="919"/>
      <c r="R55" s="919"/>
      <c r="S55" s="315"/>
      <c r="T55" s="315"/>
    </row>
    <row r="56" spans="1:20" s="313" customFormat="1" ht="18.75" customHeight="1">
      <c r="A56" s="314"/>
      <c r="B56" s="314"/>
      <c r="C56" s="919"/>
      <c r="D56" s="919"/>
      <c r="E56" s="919"/>
      <c r="F56" s="919"/>
      <c r="G56" s="919"/>
      <c r="H56" s="323"/>
      <c r="I56" s="919" t="s">
        <v>1015</v>
      </c>
      <c r="J56" s="919"/>
      <c r="K56" s="919"/>
      <c r="L56" s="919"/>
      <c r="M56" s="919"/>
      <c r="N56" s="919"/>
      <c r="O56" s="919"/>
      <c r="P56" s="919"/>
      <c r="Q56" s="919"/>
      <c r="R56" s="919"/>
      <c r="S56" s="315"/>
      <c r="T56" s="315"/>
    </row>
    <row r="57" spans="1:20" s="313" customFormat="1" ht="18.75" customHeight="1">
      <c r="A57" s="314"/>
      <c r="B57" s="314"/>
      <c r="C57" s="919"/>
      <c r="D57" s="919"/>
      <c r="E57" s="919"/>
      <c r="F57" s="919"/>
      <c r="G57" s="919"/>
      <c r="H57" s="323"/>
      <c r="I57" s="919" t="s">
        <v>1016</v>
      </c>
      <c r="J57" s="919"/>
      <c r="K57" s="919"/>
      <c r="L57" s="919"/>
      <c r="M57" s="919"/>
      <c r="N57" s="919"/>
      <c r="O57" s="919"/>
      <c r="P57" s="919"/>
      <c r="Q57" s="919"/>
      <c r="R57" s="919"/>
      <c r="S57" s="315"/>
      <c r="T57" s="315"/>
    </row>
    <row r="58" spans="1:20" s="313" customFormat="1" ht="18.75" customHeight="1">
      <c r="A58" s="314"/>
      <c r="B58" s="324"/>
      <c r="C58" s="921"/>
      <c r="D58" s="921"/>
      <c r="E58" s="921"/>
      <c r="F58" s="921"/>
      <c r="G58" s="921"/>
      <c r="H58" s="325"/>
      <c r="I58" s="921" t="s">
        <v>1017</v>
      </c>
      <c r="J58" s="921"/>
      <c r="K58" s="921"/>
      <c r="L58" s="921"/>
      <c r="M58" s="921"/>
      <c r="N58" s="921"/>
      <c r="O58" s="921"/>
      <c r="P58" s="921"/>
      <c r="Q58" s="921"/>
      <c r="R58" s="921"/>
      <c r="S58" s="922"/>
      <c r="T58" s="315"/>
    </row>
    <row r="59" spans="1:20" s="313" customFormat="1" ht="18.75" customHeight="1">
      <c r="A59" s="314"/>
      <c r="B59" s="310" t="s">
        <v>1018</v>
      </c>
      <c r="C59" s="311"/>
      <c r="D59" s="311"/>
      <c r="E59" s="311"/>
      <c r="F59" s="311"/>
      <c r="G59" s="311"/>
      <c r="H59" s="321"/>
      <c r="I59" s="311" t="s">
        <v>1019</v>
      </c>
      <c r="J59" s="311"/>
      <c r="K59" s="311"/>
      <c r="L59" s="311"/>
      <c r="M59" s="311"/>
      <c r="N59" s="311"/>
      <c r="O59" s="311"/>
      <c r="P59" s="311"/>
      <c r="Q59" s="311"/>
      <c r="R59" s="311"/>
      <c r="S59" s="312"/>
      <c r="T59" s="315"/>
    </row>
    <row r="60" spans="1:20" s="313" customFormat="1" ht="18.75" customHeight="1">
      <c r="A60" s="314"/>
      <c r="B60" s="324"/>
      <c r="C60" s="921"/>
      <c r="D60" s="921"/>
      <c r="E60" s="921"/>
      <c r="F60" s="921"/>
      <c r="G60" s="921"/>
      <c r="H60" s="325"/>
      <c r="I60" s="921" t="s">
        <v>1020</v>
      </c>
      <c r="J60" s="921"/>
      <c r="K60" s="921"/>
      <c r="L60" s="921"/>
      <c r="M60" s="921"/>
      <c r="N60" s="921"/>
      <c r="O60" s="921"/>
      <c r="P60" s="921"/>
      <c r="Q60" s="921"/>
      <c r="R60" s="921"/>
      <c r="S60" s="922"/>
      <c r="T60" s="315"/>
    </row>
    <row r="61" spans="1:20" s="313" customFormat="1" ht="8.25" customHeight="1">
      <c r="A61" s="324"/>
      <c r="B61" s="921"/>
      <c r="C61" s="921"/>
      <c r="D61" s="921"/>
      <c r="E61" s="921"/>
      <c r="F61" s="921"/>
      <c r="G61" s="921"/>
      <c r="H61" s="921"/>
      <c r="I61" s="921"/>
      <c r="J61" s="921"/>
      <c r="K61" s="921"/>
      <c r="L61" s="921"/>
      <c r="M61" s="921"/>
      <c r="N61" s="921"/>
      <c r="O61" s="921"/>
      <c r="P61" s="921"/>
      <c r="Q61" s="921"/>
      <c r="R61" s="921"/>
      <c r="S61" s="921"/>
      <c r="T61" s="922"/>
    </row>
    <row r="62" spans="1:20" s="313" customFormat="1" ht="21" customHeight="1">
      <c r="A62" s="919"/>
      <c r="B62" s="919"/>
      <c r="C62" s="919"/>
      <c r="D62" s="919"/>
      <c r="E62" s="919"/>
      <c r="F62" s="919"/>
      <c r="G62" s="919"/>
      <c r="H62" s="919"/>
      <c r="I62" s="919"/>
      <c r="J62" s="919"/>
      <c r="K62" s="919"/>
      <c r="L62" s="919"/>
      <c r="M62" s="919"/>
      <c r="N62" s="919"/>
      <c r="O62" s="919"/>
      <c r="P62" s="919"/>
      <c r="Q62" s="919"/>
      <c r="R62" s="919"/>
      <c r="S62" s="919"/>
      <c r="T62" s="919"/>
    </row>
    <row r="63" spans="1:20" s="313" customFormat="1" ht="21" customHeight="1">
      <c r="A63" s="919"/>
      <c r="B63" s="919"/>
      <c r="C63" s="919"/>
      <c r="D63" s="919"/>
      <c r="E63" s="919"/>
      <c r="F63" s="919"/>
      <c r="G63" s="919"/>
      <c r="H63" s="919"/>
      <c r="I63" s="919"/>
      <c r="J63" s="919"/>
      <c r="K63" s="919"/>
      <c r="L63" s="919"/>
      <c r="M63" s="919"/>
      <c r="N63" s="919"/>
      <c r="O63" s="919"/>
      <c r="P63" s="919"/>
      <c r="Q63" s="919"/>
      <c r="R63" s="919"/>
      <c r="S63" s="919"/>
      <c r="T63" s="920"/>
    </row>
    <row r="64" spans="1:20" s="313" customFormat="1" ht="19.5" customHeight="1">
      <c r="A64" s="300" t="s">
        <v>3769</v>
      </c>
      <c r="B64" s="919"/>
      <c r="C64" s="919"/>
      <c r="D64" s="919"/>
      <c r="E64" s="919"/>
      <c r="F64" s="919"/>
      <c r="G64" s="919"/>
      <c r="H64" s="919"/>
      <c r="I64" s="919"/>
      <c r="J64" s="919"/>
      <c r="K64" s="919"/>
      <c r="L64" s="919"/>
      <c r="M64" s="919"/>
      <c r="N64" s="919"/>
      <c r="O64" s="2422" t="s">
        <v>955</v>
      </c>
      <c r="P64" s="2422"/>
      <c r="Q64" s="2422"/>
      <c r="R64" s="2422"/>
      <c r="S64" s="2422"/>
      <c r="T64" s="2422"/>
    </row>
    <row r="65" spans="1:20" s="313" customFormat="1" ht="21" customHeight="1">
      <c r="A65" s="919"/>
      <c r="B65" s="919"/>
      <c r="C65" s="919"/>
      <c r="D65" s="919"/>
      <c r="E65" s="919"/>
      <c r="F65" s="919"/>
      <c r="G65" s="919"/>
      <c r="H65" s="919"/>
      <c r="I65" s="919"/>
      <c r="J65" s="919"/>
      <c r="K65" s="919"/>
      <c r="L65" s="919"/>
      <c r="M65" s="919"/>
      <c r="N65" s="919"/>
      <c r="O65" s="2423" t="s">
        <v>449</v>
      </c>
      <c r="P65" s="2423"/>
      <c r="Q65" s="2424"/>
      <c r="R65" s="2431"/>
      <c r="S65" s="2431"/>
      <c r="T65" s="2431"/>
    </row>
    <row r="66" spans="1:20" s="313" customFormat="1" ht="6" customHeight="1">
      <c r="A66" s="919"/>
      <c r="B66" s="919"/>
      <c r="C66" s="919"/>
      <c r="D66" s="919"/>
      <c r="E66" s="919"/>
      <c r="F66" s="919"/>
      <c r="G66" s="919"/>
      <c r="H66" s="919"/>
      <c r="I66" s="919"/>
      <c r="J66" s="919"/>
      <c r="K66" s="919"/>
      <c r="L66" s="919"/>
      <c r="M66" s="919"/>
      <c r="N66" s="919"/>
      <c r="O66" s="326"/>
      <c r="P66" s="326"/>
      <c r="Q66" s="326"/>
      <c r="R66" s="326"/>
      <c r="S66" s="326"/>
      <c r="T66" s="326"/>
    </row>
    <row r="67" spans="1:20" s="313" customFormat="1" ht="22.5" customHeight="1">
      <c r="A67" s="310" t="s">
        <v>1021</v>
      </c>
      <c r="B67" s="311"/>
      <c r="C67" s="311"/>
      <c r="D67" s="311"/>
      <c r="E67" s="311"/>
      <c r="F67" s="311"/>
      <c r="G67" s="311"/>
      <c r="H67" s="311"/>
      <c r="I67" s="311"/>
      <c r="J67" s="311"/>
      <c r="K67" s="311"/>
      <c r="L67" s="311"/>
      <c r="M67" s="311"/>
      <c r="N67" s="311"/>
      <c r="O67" s="311"/>
      <c r="P67" s="311"/>
      <c r="Q67" s="321"/>
      <c r="R67" s="321"/>
      <c r="S67" s="321"/>
      <c r="T67" s="327"/>
    </row>
    <row r="68" spans="1:20" s="313" customFormat="1" ht="23.25" customHeight="1">
      <c r="A68" s="314" t="s">
        <v>1022</v>
      </c>
      <c r="B68" s="919"/>
      <c r="C68" s="919"/>
      <c r="D68" s="919"/>
      <c r="E68" s="919"/>
      <c r="F68" s="919"/>
      <c r="G68" s="919"/>
      <c r="H68" s="919"/>
      <c r="I68" s="323"/>
      <c r="J68" s="919"/>
      <c r="K68" s="919"/>
      <c r="L68" s="919"/>
      <c r="M68" s="919"/>
      <c r="N68" s="919"/>
      <c r="O68" s="919"/>
      <c r="P68" s="919"/>
      <c r="Q68" s="919"/>
      <c r="R68" s="919"/>
      <c r="S68" s="919"/>
      <c r="T68" s="328"/>
    </row>
    <row r="69" spans="1:20" s="313" customFormat="1" ht="33" customHeight="1">
      <c r="A69" s="329"/>
      <c r="B69" s="919" t="s">
        <v>1023</v>
      </c>
      <c r="C69" s="919"/>
      <c r="D69" s="919"/>
      <c r="E69" s="920"/>
      <c r="F69" s="2432" t="s">
        <v>1024</v>
      </c>
      <c r="G69" s="2432"/>
      <c r="H69" s="2433" t="s">
        <v>1025</v>
      </c>
      <c r="I69" s="2433"/>
      <c r="J69" s="2434" t="s">
        <v>1026</v>
      </c>
      <c r="K69" s="2434"/>
      <c r="L69" s="2433" t="s">
        <v>1027</v>
      </c>
      <c r="M69" s="2433"/>
      <c r="N69" s="919" t="s">
        <v>1028</v>
      </c>
      <c r="O69" s="919"/>
      <c r="P69" s="919"/>
      <c r="Q69" s="919"/>
      <c r="R69" s="919"/>
      <c r="S69" s="919"/>
      <c r="T69" s="315"/>
    </row>
    <row r="70" spans="1:20" s="313" customFormat="1" ht="33" customHeight="1">
      <c r="A70" s="314"/>
      <c r="B70" s="919" t="s">
        <v>1029</v>
      </c>
      <c r="C70" s="919"/>
      <c r="D70" s="919"/>
      <c r="E70" s="919"/>
      <c r="F70" s="919"/>
      <c r="G70" s="919"/>
      <c r="H70" s="919"/>
      <c r="I70" s="919"/>
      <c r="J70" s="919"/>
      <c r="K70" s="919"/>
      <c r="L70" s="919"/>
      <c r="M70" s="919"/>
      <c r="N70" s="919"/>
      <c r="O70" s="919"/>
      <c r="P70" s="919"/>
      <c r="Q70" s="919"/>
      <c r="R70" s="919"/>
      <c r="S70" s="919"/>
      <c r="T70" s="315"/>
    </row>
    <row r="71" spans="1:20" s="313" customFormat="1" ht="103.5" customHeight="1">
      <c r="A71" s="330"/>
      <c r="B71" s="2445"/>
      <c r="C71" s="2446"/>
      <c r="D71" s="2446"/>
      <c r="E71" s="2446"/>
      <c r="F71" s="2446"/>
      <c r="G71" s="2447"/>
      <c r="H71" s="2438" t="s">
        <v>3781</v>
      </c>
      <c r="I71" s="2439"/>
      <c r="J71" s="2438" t="s">
        <v>3782</v>
      </c>
      <c r="K71" s="2439"/>
      <c r="L71" s="2438" t="s">
        <v>3783</v>
      </c>
      <c r="M71" s="2439"/>
      <c r="N71" s="2438" t="s">
        <v>3784</v>
      </c>
      <c r="O71" s="2439"/>
      <c r="P71" s="2438" t="s">
        <v>3785</v>
      </c>
      <c r="Q71" s="2439"/>
      <c r="R71" s="2438" t="s">
        <v>1030</v>
      </c>
      <c r="S71" s="2439"/>
      <c r="T71" s="331"/>
    </row>
    <row r="72" spans="1:20" s="313" customFormat="1" ht="33" customHeight="1">
      <c r="A72" s="330"/>
      <c r="B72" s="2440" t="s">
        <v>1031</v>
      </c>
      <c r="C72" s="2441"/>
      <c r="D72" s="2441"/>
      <c r="E72" s="2441"/>
      <c r="F72" s="2441"/>
      <c r="G72" s="2442"/>
      <c r="H72" s="2443"/>
      <c r="I72" s="2444"/>
      <c r="J72" s="2443"/>
      <c r="K72" s="2444"/>
      <c r="L72" s="2443"/>
      <c r="M72" s="2444"/>
      <c r="N72" s="2443"/>
      <c r="O72" s="2444"/>
      <c r="P72" s="2443"/>
      <c r="Q72" s="2444"/>
      <c r="R72" s="2443"/>
      <c r="S72" s="2444"/>
      <c r="T72" s="331"/>
    </row>
    <row r="73" spans="1:20" s="313" customFormat="1" ht="33" customHeight="1">
      <c r="A73" s="330"/>
      <c r="B73" s="2440" t="s">
        <v>1032</v>
      </c>
      <c r="C73" s="2441"/>
      <c r="D73" s="2441"/>
      <c r="E73" s="2441"/>
      <c r="F73" s="2441"/>
      <c r="G73" s="2442"/>
      <c r="H73" s="2443"/>
      <c r="I73" s="2444"/>
      <c r="J73" s="2443"/>
      <c r="K73" s="2444"/>
      <c r="L73" s="2443"/>
      <c r="M73" s="2444"/>
      <c r="N73" s="2443"/>
      <c r="O73" s="2444"/>
      <c r="P73" s="2443"/>
      <c r="Q73" s="2444"/>
      <c r="R73" s="2443"/>
      <c r="S73" s="2444"/>
      <c r="T73" s="331"/>
    </row>
    <row r="74" spans="1:20" s="313" customFormat="1" ht="33" customHeight="1">
      <c r="A74" s="330"/>
      <c r="B74" s="2440" t="s">
        <v>1033</v>
      </c>
      <c r="C74" s="2441"/>
      <c r="D74" s="2441"/>
      <c r="E74" s="2441"/>
      <c r="F74" s="2441"/>
      <c r="G74" s="2442"/>
      <c r="H74" s="2443"/>
      <c r="I74" s="2444"/>
      <c r="J74" s="2443"/>
      <c r="K74" s="2444"/>
      <c r="L74" s="2443"/>
      <c r="M74" s="2444"/>
      <c r="N74" s="2443"/>
      <c r="O74" s="2444"/>
      <c r="P74" s="2443"/>
      <c r="Q74" s="2444"/>
      <c r="R74" s="2443"/>
      <c r="S74" s="2444"/>
      <c r="T74" s="331"/>
    </row>
    <row r="75" spans="1:20" s="313" customFormat="1" ht="33" customHeight="1">
      <c r="A75" s="330"/>
      <c r="B75" s="2448" t="s">
        <v>1034</v>
      </c>
      <c r="C75" s="2441"/>
      <c r="D75" s="2441"/>
      <c r="E75" s="2441"/>
      <c r="F75" s="2441"/>
      <c r="G75" s="2442"/>
      <c r="H75" s="2443"/>
      <c r="I75" s="2444"/>
      <c r="J75" s="2443"/>
      <c r="K75" s="2444"/>
      <c r="L75" s="2443"/>
      <c r="M75" s="2444"/>
      <c r="N75" s="2443"/>
      <c r="O75" s="2444"/>
      <c r="P75" s="2443"/>
      <c r="Q75" s="2444"/>
      <c r="R75" s="2443"/>
      <c r="S75" s="2444"/>
      <c r="T75" s="331"/>
    </row>
    <row r="76" spans="1:20" s="313" customFormat="1" ht="33" customHeight="1">
      <c r="A76" s="330"/>
      <c r="B76" s="2448" t="s">
        <v>1035</v>
      </c>
      <c r="C76" s="2441"/>
      <c r="D76" s="2441"/>
      <c r="E76" s="2441"/>
      <c r="F76" s="2441"/>
      <c r="G76" s="2442"/>
      <c r="H76" s="2443"/>
      <c r="I76" s="2444"/>
      <c r="J76" s="2443"/>
      <c r="K76" s="2444"/>
      <c r="L76" s="2443"/>
      <c r="M76" s="2444"/>
      <c r="N76" s="2443"/>
      <c r="O76" s="2444"/>
      <c r="P76" s="2443"/>
      <c r="Q76" s="2444"/>
      <c r="R76" s="2443"/>
      <c r="S76" s="2444"/>
      <c r="T76" s="331"/>
    </row>
    <row r="77" spans="1:20" s="313" customFormat="1" ht="33" customHeight="1">
      <c r="A77" s="330"/>
      <c r="B77" s="2448" t="s">
        <v>1036</v>
      </c>
      <c r="C77" s="2441"/>
      <c r="D77" s="2441"/>
      <c r="E77" s="2441"/>
      <c r="F77" s="2441"/>
      <c r="G77" s="2442"/>
      <c r="H77" s="2443"/>
      <c r="I77" s="2444"/>
      <c r="J77" s="2443"/>
      <c r="K77" s="2444"/>
      <c r="L77" s="2443"/>
      <c r="M77" s="2444"/>
      <c r="N77" s="2443"/>
      <c r="O77" s="2444"/>
      <c r="P77" s="2443"/>
      <c r="Q77" s="2444"/>
      <c r="R77" s="2443"/>
      <c r="S77" s="2444"/>
      <c r="T77" s="331"/>
    </row>
    <row r="78" spans="1:20" s="313" customFormat="1" ht="33" customHeight="1">
      <c r="A78" s="330"/>
      <c r="B78" s="332"/>
      <c r="C78" s="2440" t="s">
        <v>1037</v>
      </c>
      <c r="D78" s="2441"/>
      <c r="E78" s="2441"/>
      <c r="F78" s="2441"/>
      <c r="G78" s="2442"/>
      <c r="H78" s="2449" t="s">
        <v>604</v>
      </c>
      <c r="I78" s="2450"/>
      <c r="J78" s="2449" t="s">
        <v>604</v>
      </c>
      <c r="K78" s="2450"/>
      <c r="L78" s="2449" t="s">
        <v>604</v>
      </c>
      <c r="M78" s="2450"/>
      <c r="N78" s="2449" t="s">
        <v>604</v>
      </c>
      <c r="O78" s="2450"/>
      <c r="P78" s="2449" t="s">
        <v>604</v>
      </c>
      <c r="Q78" s="2450"/>
      <c r="R78" s="2449" t="s">
        <v>604</v>
      </c>
      <c r="S78" s="2450"/>
      <c r="T78" s="331"/>
    </row>
    <row r="79" spans="1:20" s="313" customFormat="1" ht="33" customHeight="1">
      <c r="A79" s="330"/>
      <c r="B79" s="333"/>
      <c r="C79" s="2440" t="s">
        <v>1038</v>
      </c>
      <c r="D79" s="2441"/>
      <c r="E79" s="2441"/>
      <c r="F79" s="2441"/>
      <c r="G79" s="2442"/>
      <c r="H79" s="2449" t="s">
        <v>604</v>
      </c>
      <c r="I79" s="2450"/>
      <c r="J79" s="2449" t="s">
        <v>604</v>
      </c>
      <c r="K79" s="2450"/>
      <c r="L79" s="2449" t="s">
        <v>604</v>
      </c>
      <c r="M79" s="2450"/>
      <c r="N79" s="2449" t="s">
        <v>604</v>
      </c>
      <c r="O79" s="2450"/>
      <c r="P79" s="2449" t="s">
        <v>604</v>
      </c>
      <c r="Q79" s="2450"/>
      <c r="R79" s="2449" t="s">
        <v>604</v>
      </c>
      <c r="S79" s="2450"/>
      <c r="T79" s="331"/>
    </row>
    <row r="80" spans="1:20" s="313" customFormat="1" ht="33" customHeight="1">
      <c r="A80" s="330"/>
      <c r="B80" s="2440" t="s">
        <v>1039</v>
      </c>
      <c r="C80" s="2441"/>
      <c r="D80" s="2441"/>
      <c r="E80" s="2441"/>
      <c r="F80" s="2441"/>
      <c r="G80" s="2442"/>
      <c r="H80" s="2443"/>
      <c r="I80" s="2444"/>
      <c r="J80" s="2451"/>
      <c r="K80" s="2452"/>
      <c r="L80" s="2451"/>
      <c r="M80" s="2452"/>
      <c r="N80" s="2443"/>
      <c r="O80" s="2444"/>
      <c r="P80" s="2451"/>
      <c r="Q80" s="2452"/>
      <c r="R80" s="2443"/>
      <c r="S80" s="2444"/>
      <c r="T80" s="331"/>
    </row>
    <row r="81" spans="1:20" s="313" customFormat="1" ht="33" customHeight="1">
      <c r="A81" s="330"/>
      <c r="B81" s="2440" t="s">
        <v>1040</v>
      </c>
      <c r="C81" s="2441"/>
      <c r="D81" s="2441"/>
      <c r="E81" s="2441"/>
      <c r="F81" s="2441"/>
      <c r="G81" s="2442"/>
      <c r="H81" s="2451"/>
      <c r="I81" s="2452"/>
      <c r="J81" s="2451"/>
      <c r="K81" s="2452"/>
      <c r="L81" s="2443"/>
      <c r="M81" s="2444"/>
      <c r="N81" s="2451"/>
      <c r="O81" s="2452"/>
      <c r="P81" s="2451"/>
      <c r="Q81" s="2452"/>
      <c r="R81" s="2443"/>
      <c r="S81" s="2444"/>
      <c r="T81" s="331"/>
    </row>
    <row r="82" spans="1:20" s="313" customFormat="1" ht="33" customHeight="1">
      <c r="A82" s="330"/>
      <c r="B82" s="2440" t="s">
        <v>1041</v>
      </c>
      <c r="C82" s="2441"/>
      <c r="D82" s="2441"/>
      <c r="E82" s="2441"/>
      <c r="F82" s="2441"/>
      <c r="G82" s="2442"/>
      <c r="H82" s="2443"/>
      <c r="I82" s="2444"/>
      <c r="J82" s="2443"/>
      <c r="K82" s="2444"/>
      <c r="L82" s="2443"/>
      <c r="M82" s="2444"/>
      <c r="N82" s="2443"/>
      <c r="O82" s="2444"/>
      <c r="P82" s="2451"/>
      <c r="Q82" s="2452"/>
      <c r="R82" s="2443"/>
      <c r="S82" s="2444"/>
      <c r="T82" s="331"/>
    </row>
    <row r="83" spans="1:20" s="304" customFormat="1" ht="33" customHeight="1">
      <c r="A83" s="330"/>
      <c r="B83" s="2440" t="s">
        <v>1042</v>
      </c>
      <c r="C83" s="2441"/>
      <c r="D83" s="2441"/>
      <c r="E83" s="2441"/>
      <c r="F83" s="2441"/>
      <c r="G83" s="2442"/>
      <c r="H83" s="2443"/>
      <c r="I83" s="2444"/>
      <c r="J83" s="2443"/>
      <c r="K83" s="2444"/>
      <c r="L83" s="2443"/>
      <c r="M83" s="2444"/>
      <c r="N83" s="2443"/>
      <c r="O83" s="2444"/>
      <c r="P83" s="2443"/>
      <c r="Q83" s="2444"/>
      <c r="R83" s="2443"/>
      <c r="S83" s="2444"/>
      <c r="T83" s="331"/>
    </row>
    <row r="84" spans="1:20" s="304" customFormat="1" ht="33" customHeight="1" thickBot="1">
      <c r="A84" s="330"/>
      <c r="B84" s="2453" t="s">
        <v>1043</v>
      </c>
      <c r="C84" s="2454"/>
      <c r="D84" s="2454"/>
      <c r="E84" s="2454"/>
      <c r="F84" s="2454"/>
      <c r="G84" s="2455"/>
      <c r="H84" s="2456"/>
      <c r="I84" s="2457"/>
      <c r="J84" s="2456"/>
      <c r="K84" s="2457"/>
      <c r="L84" s="2456"/>
      <c r="M84" s="2457"/>
      <c r="N84" s="2456"/>
      <c r="O84" s="2457"/>
      <c r="P84" s="2456"/>
      <c r="Q84" s="2457"/>
      <c r="R84" s="2456"/>
      <c r="S84" s="2457"/>
      <c r="T84" s="331"/>
    </row>
    <row r="85" spans="1:20" s="304" customFormat="1" ht="33" customHeight="1" thickTop="1">
      <c r="A85" s="330"/>
      <c r="B85" s="2463" t="s">
        <v>1044</v>
      </c>
      <c r="C85" s="2464"/>
      <c r="D85" s="2464"/>
      <c r="E85" s="2464"/>
      <c r="F85" s="2464"/>
      <c r="G85" s="2465"/>
      <c r="H85" s="2463" t="s">
        <v>1045</v>
      </c>
      <c r="I85" s="2465"/>
      <c r="J85" s="2463" t="s">
        <v>1045</v>
      </c>
      <c r="K85" s="2465"/>
      <c r="L85" s="2463" t="s">
        <v>1045</v>
      </c>
      <c r="M85" s="2465"/>
      <c r="N85" s="2463" t="s">
        <v>1045</v>
      </c>
      <c r="O85" s="2465"/>
      <c r="P85" s="2463" t="s">
        <v>1045</v>
      </c>
      <c r="Q85" s="2465"/>
      <c r="R85" s="2458"/>
      <c r="S85" s="2459"/>
      <c r="T85" s="331"/>
    </row>
    <row r="86" spans="1:20" s="304" customFormat="1" ht="33" customHeight="1">
      <c r="A86" s="330"/>
      <c r="B86" s="2443" t="s">
        <v>1046</v>
      </c>
      <c r="C86" s="2462"/>
      <c r="D86" s="2462"/>
      <c r="E86" s="2462"/>
      <c r="F86" s="2462"/>
      <c r="G86" s="2444"/>
      <c r="H86" s="2443" t="s">
        <v>1047</v>
      </c>
      <c r="I86" s="2444"/>
      <c r="J86" s="2443" t="s">
        <v>1048</v>
      </c>
      <c r="K86" s="2444"/>
      <c r="L86" s="2443" t="s">
        <v>1047</v>
      </c>
      <c r="M86" s="2444"/>
      <c r="N86" s="2443" t="s">
        <v>1047</v>
      </c>
      <c r="O86" s="2444"/>
      <c r="P86" s="2443" t="s">
        <v>1048</v>
      </c>
      <c r="Q86" s="2444"/>
      <c r="R86" s="2460"/>
      <c r="S86" s="2461"/>
      <c r="T86" s="331"/>
    </row>
    <row r="87" spans="1:20" s="304" customFormat="1" ht="14.25">
      <c r="A87" s="334"/>
      <c r="B87" s="335"/>
      <c r="C87" s="335"/>
      <c r="D87" s="335"/>
      <c r="E87" s="335"/>
      <c r="F87" s="335"/>
      <c r="G87" s="335"/>
      <c r="H87" s="335"/>
      <c r="I87" s="335"/>
      <c r="J87" s="335"/>
      <c r="K87" s="335"/>
      <c r="L87" s="335"/>
      <c r="M87" s="335"/>
      <c r="N87" s="335"/>
      <c r="O87" s="335"/>
      <c r="P87" s="335"/>
      <c r="Q87" s="335"/>
      <c r="R87" s="335"/>
      <c r="S87" s="335"/>
      <c r="T87" s="336"/>
    </row>
    <row r="88" spans="1:20" s="304" customFormat="1" ht="27.75" customHeight="1">
      <c r="A88" s="337" t="s">
        <v>399</v>
      </c>
      <c r="B88" s="337"/>
      <c r="C88" s="337"/>
      <c r="D88" s="337"/>
      <c r="E88" s="337"/>
      <c r="F88" s="337"/>
      <c r="G88" s="309"/>
      <c r="H88" s="309"/>
      <c r="I88" s="309"/>
      <c r="J88" s="309"/>
      <c r="K88" s="309"/>
      <c r="L88" s="309"/>
      <c r="M88" s="309"/>
      <c r="N88" s="309"/>
      <c r="O88" s="309"/>
      <c r="P88" s="309"/>
      <c r="Q88" s="309"/>
      <c r="R88" s="309"/>
      <c r="S88" s="309"/>
      <c r="T88" s="309"/>
    </row>
    <row r="89" spans="1:20" s="304" customFormat="1" ht="14.25">
      <c r="A89" s="304" t="s">
        <v>1049</v>
      </c>
    </row>
    <row r="90" spans="1:20" s="304" customFormat="1" ht="14.25">
      <c r="A90" s="304" t="s">
        <v>1050</v>
      </c>
    </row>
    <row r="91" spans="1:20" s="304" customFormat="1" ht="30.75" customHeight="1">
      <c r="A91" s="2427" t="s">
        <v>1051</v>
      </c>
      <c r="B91" s="2427"/>
      <c r="C91" s="2427"/>
      <c r="D91" s="2427"/>
      <c r="E91" s="2427"/>
      <c r="F91" s="2427"/>
      <c r="G91" s="2427"/>
      <c r="H91" s="2427"/>
      <c r="I91" s="2427"/>
      <c r="J91" s="2427"/>
      <c r="K91" s="2427"/>
      <c r="L91" s="2427"/>
      <c r="M91" s="2427"/>
      <c r="N91" s="2427"/>
      <c r="O91" s="2427"/>
      <c r="P91" s="2427"/>
      <c r="Q91" s="2427"/>
      <c r="R91" s="2427"/>
      <c r="S91" s="2427"/>
      <c r="T91" s="2427"/>
    </row>
    <row r="92" spans="1:20" s="304" customFormat="1" ht="44.25" customHeight="1">
      <c r="A92" s="2427" t="s">
        <v>1052</v>
      </c>
      <c r="B92" s="2427"/>
      <c r="C92" s="2427"/>
      <c r="D92" s="2427"/>
      <c r="E92" s="2427"/>
      <c r="F92" s="2427"/>
      <c r="G92" s="2427"/>
      <c r="H92" s="2427"/>
      <c r="I92" s="2427"/>
      <c r="J92" s="2427"/>
      <c r="K92" s="2427"/>
      <c r="L92" s="2427"/>
      <c r="M92" s="2427"/>
      <c r="N92" s="2427"/>
      <c r="O92" s="2427"/>
      <c r="P92" s="2427"/>
      <c r="Q92" s="2427"/>
      <c r="R92" s="2427"/>
      <c r="S92" s="2427"/>
      <c r="T92" s="2427"/>
    </row>
    <row r="93" spans="1:20" s="304" customFormat="1" ht="14.25">
      <c r="A93" s="304" t="s">
        <v>1053</v>
      </c>
    </row>
    <row r="94" spans="1:20" s="304" customFormat="1" ht="28.5" customHeight="1">
      <c r="A94" s="2427" t="s">
        <v>1054</v>
      </c>
      <c r="B94" s="2427"/>
      <c r="C94" s="2427"/>
      <c r="D94" s="2427"/>
      <c r="E94" s="2427"/>
      <c r="F94" s="2427"/>
      <c r="G94" s="2427"/>
      <c r="H94" s="2427"/>
      <c r="I94" s="2427"/>
      <c r="J94" s="2427"/>
      <c r="K94" s="2427"/>
      <c r="L94" s="2427"/>
      <c r="M94" s="2427"/>
      <c r="N94" s="2427"/>
      <c r="O94" s="2427"/>
      <c r="P94" s="2427"/>
      <c r="Q94" s="2427"/>
      <c r="R94" s="2427"/>
      <c r="S94" s="2427"/>
      <c r="T94" s="2427"/>
    </row>
    <row r="95" spans="1:20" s="304" customFormat="1" ht="14.25">
      <c r="A95" s="304" t="s">
        <v>1055</v>
      </c>
    </row>
    <row r="96" spans="1:20" s="304" customFormat="1" ht="14.25">
      <c r="A96" s="304" t="s">
        <v>1056</v>
      </c>
    </row>
    <row r="97" spans="1:20" s="304" customFormat="1" ht="14.25">
      <c r="A97" s="304" t="s">
        <v>1057</v>
      </c>
    </row>
    <row r="98" spans="1:20" s="304" customFormat="1" ht="28.5" customHeight="1">
      <c r="A98" s="2427" t="s">
        <v>1058</v>
      </c>
      <c r="B98" s="2427"/>
      <c r="C98" s="2427"/>
      <c r="D98" s="2427"/>
      <c r="E98" s="2427"/>
      <c r="F98" s="2427"/>
      <c r="G98" s="2427"/>
      <c r="H98" s="2427"/>
      <c r="I98" s="2427"/>
      <c r="J98" s="2427"/>
      <c r="K98" s="2427"/>
      <c r="L98" s="2427"/>
      <c r="M98" s="2427"/>
      <c r="N98" s="2427"/>
      <c r="O98" s="2427"/>
      <c r="P98" s="2427"/>
      <c r="Q98" s="2427"/>
      <c r="R98" s="2427"/>
      <c r="S98" s="2427"/>
      <c r="T98" s="2427"/>
    </row>
    <row r="99" spans="1:20" s="304" customFormat="1" ht="65.25" customHeight="1">
      <c r="A99" s="2427" t="s">
        <v>1059</v>
      </c>
      <c r="B99" s="2427"/>
      <c r="C99" s="2427"/>
      <c r="D99" s="2427"/>
      <c r="E99" s="2427"/>
      <c r="F99" s="2427"/>
      <c r="G99" s="2427"/>
      <c r="H99" s="2427"/>
      <c r="I99" s="2427"/>
      <c r="J99" s="2427"/>
      <c r="K99" s="2427"/>
      <c r="L99" s="2427"/>
      <c r="M99" s="2427"/>
      <c r="N99" s="2427"/>
      <c r="O99" s="2427"/>
      <c r="P99" s="2427"/>
      <c r="Q99" s="2427"/>
      <c r="R99" s="2427"/>
      <c r="S99" s="2427"/>
      <c r="T99" s="2427"/>
    </row>
    <row r="100" spans="1:20" s="304" customFormat="1" ht="30.75" customHeight="1">
      <c r="A100" s="2427" t="s">
        <v>1060</v>
      </c>
      <c r="B100" s="2427"/>
      <c r="C100" s="2427"/>
      <c r="D100" s="2427"/>
      <c r="E100" s="2427"/>
      <c r="F100" s="2427"/>
      <c r="G100" s="2427"/>
      <c r="H100" s="2427"/>
      <c r="I100" s="2427"/>
      <c r="J100" s="2427"/>
      <c r="K100" s="2427"/>
      <c r="L100" s="2427"/>
      <c r="M100" s="2427"/>
      <c r="N100" s="2427"/>
      <c r="O100" s="2427"/>
      <c r="P100" s="2427"/>
      <c r="Q100" s="2427"/>
      <c r="R100" s="2427"/>
      <c r="S100" s="2427"/>
      <c r="T100" s="2427"/>
    </row>
    <row r="101" spans="1:20" s="304" customFormat="1" ht="14.25">
      <c r="A101" s="1230" t="s">
        <v>1061</v>
      </c>
    </row>
    <row r="102" spans="1:20" s="304" customFormat="1" ht="14.25">
      <c r="A102" s="1230" t="s">
        <v>1062</v>
      </c>
    </row>
    <row r="103" spans="1:20" s="304" customFormat="1" ht="14.25">
      <c r="A103" s="1230" t="s">
        <v>1063</v>
      </c>
    </row>
  </sheetData>
  <mergeCells count="171">
    <mergeCell ref="A91:T91"/>
    <mergeCell ref="A92:T92"/>
    <mergeCell ref="A94:T94"/>
    <mergeCell ref="A98:T98"/>
    <mergeCell ref="A99:T99"/>
    <mergeCell ref="A100:T100"/>
    <mergeCell ref="R85:S86"/>
    <mergeCell ref="B86:G86"/>
    <mergeCell ref="H86:I86"/>
    <mergeCell ref="J86:K86"/>
    <mergeCell ref="L86:M86"/>
    <mergeCell ref="N86:O86"/>
    <mergeCell ref="P86:Q86"/>
    <mergeCell ref="B85:G85"/>
    <mergeCell ref="H85:I85"/>
    <mergeCell ref="J85:K85"/>
    <mergeCell ref="L85:M85"/>
    <mergeCell ref="N85:O85"/>
    <mergeCell ref="P85:Q85"/>
    <mergeCell ref="R83:S83"/>
    <mergeCell ref="B84:G84"/>
    <mergeCell ref="H84:I84"/>
    <mergeCell ref="J84:K84"/>
    <mergeCell ref="L84:M84"/>
    <mergeCell ref="N84:O84"/>
    <mergeCell ref="P84:Q84"/>
    <mergeCell ref="R84:S84"/>
    <mergeCell ref="B83:G83"/>
    <mergeCell ref="H83:I83"/>
    <mergeCell ref="J83:K83"/>
    <mergeCell ref="L83:M83"/>
    <mergeCell ref="N83:O83"/>
    <mergeCell ref="P83:Q83"/>
    <mergeCell ref="R81:S81"/>
    <mergeCell ref="B82:G82"/>
    <mergeCell ref="H82:I82"/>
    <mergeCell ref="J82:K82"/>
    <mergeCell ref="L82:M82"/>
    <mergeCell ref="N82:O82"/>
    <mergeCell ref="P82:Q82"/>
    <mergeCell ref="R82:S82"/>
    <mergeCell ref="B81:G81"/>
    <mergeCell ref="H81:I81"/>
    <mergeCell ref="J81:K81"/>
    <mergeCell ref="L81:M81"/>
    <mergeCell ref="N81:O81"/>
    <mergeCell ref="P81:Q81"/>
    <mergeCell ref="R79:S79"/>
    <mergeCell ref="B80:G80"/>
    <mergeCell ref="H80:I80"/>
    <mergeCell ref="J80:K80"/>
    <mergeCell ref="L80:M80"/>
    <mergeCell ref="N80:O80"/>
    <mergeCell ref="P80:Q80"/>
    <mergeCell ref="R80:S80"/>
    <mergeCell ref="C79:G79"/>
    <mergeCell ref="H79:I79"/>
    <mergeCell ref="J79:K79"/>
    <mergeCell ref="L79:M79"/>
    <mergeCell ref="N79:O79"/>
    <mergeCell ref="P79:Q79"/>
    <mergeCell ref="R77:S77"/>
    <mergeCell ref="C78:G78"/>
    <mergeCell ref="H78:I78"/>
    <mergeCell ref="J78:K78"/>
    <mergeCell ref="L78:M78"/>
    <mergeCell ref="N78:O78"/>
    <mergeCell ref="P78:Q78"/>
    <mergeCell ref="R78:S78"/>
    <mergeCell ref="B77:G77"/>
    <mergeCell ref="H77:I77"/>
    <mergeCell ref="J77:K77"/>
    <mergeCell ref="L77:M77"/>
    <mergeCell ref="N77:O77"/>
    <mergeCell ref="P77:Q77"/>
    <mergeCell ref="R75:S75"/>
    <mergeCell ref="B76:G76"/>
    <mergeCell ref="H76:I76"/>
    <mergeCell ref="J76:K76"/>
    <mergeCell ref="L76:M76"/>
    <mergeCell ref="N76:O76"/>
    <mergeCell ref="P76:Q76"/>
    <mergeCell ref="R76:S76"/>
    <mergeCell ref="B75:G75"/>
    <mergeCell ref="H75:I75"/>
    <mergeCell ref="J75:K75"/>
    <mergeCell ref="L75:M75"/>
    <mergeCell ref="N75:O75"/>
    <mergeCell ref="P75:Q75"/>
    <mergeCell ref="R73:S73"/>
    <mergeCell ref="B74:G74"/>
    <mergeCell ref="H74:I74"/>
    <mergeCell ref="J74:K74"/>
    <mergeCell ref="L74:M74"/>
    <mergeCell ref="N74:O74"/>
    <mergeCell ref="P74:Q74"/>
    <mergeCell ref="R74:S74"/>
    <mergeCell ref="B73:G73"/>
    <mergeCell ref="H73:I73"/>
    <mergeCell ref="J73:K73"/>
    <mergeCell ref="L73:M73"/>
    <mergeCell ref="N73:O73"/>
    <mergeCell ref="P73:Q73"/>
    <mergeCell ref="R71:S71"/>
    <mergeCell ref="B72:G72"/>
    <mergeCell ref="H72:I72"/>
    <mergeCell ref="J72:K72"/>
    <mergeCell ref="L72:M72"/>
    <mergeCell ref="N72:O72"/>
    <mergeCell ref="P72:Q72"/>
    <mergeCell ref="R72:S72"/>
    <mergeCell ref="B71:G71"/>
    <mergeCell ref="H71:I71"/>
    <mergeCell ref="J71:K71"/>
    <mergeCell ref="L71:M71"/>
    <mergeCell ref="N71:O71"/>
    <mergeCell ref="P71:Q71"/>
    <mergeCell ref="O64:P64"/>
    <mergeCell ref="Q64:T64"/>
    <mergeCell ref="O65:P65"/>
    <mergeCell ref="Q65:T65"/>
    <mergeCell ref="F69:G69"/>
    <mergeCell ref="H69:I69"/>
    <mergeCell ref="J69:K69"/>
    <mergeCell ref="L69:M69"/>
    <mergeCell ref="C16:G16"/>
    <mergeCell ref="H16:J16"/>
    <mergeCell ref="M16:Q16"/>
    <mergeCell ref="R16:T16"/>
    <mergeCell ref="L31:S31"/>
    <mergeCell ref="K34:R34"/>
    <mergeCell ref="C14:G14"/>
    <mergeCell ref="H14:J14"/>
    <mergeCell ref="M14:Q14"/>
    <mergeCell ref="R14:T14"/>
    <mergeCell ref="C15:G15"/>
    <mergeCell ref="H15:J15"/>
    <mergeCell ref="M15:Q15"/>
    <mergeCell ref="R15:T15"/>
    <mergeCell ref="C12:G12"/>
    <mergeCell ref="H12:J12"/>
    <mergeCell ref="M12:Q12"/>
    <mergeCell ref="R12:T12"/>
    <mergeCell ref="C13:G13"/>
    <mergeCell ref="H13:J13"/>
    <mergeCell ref="M13:Q13"/>
    <mergeCell ref="R13:T13"/>
    <mergeCell ref="C11:G11"/>
    <mergeCell ref="H11:J11"/>
    <mergeCell ref="M11:Q11"/>
    <mergeCell ref="R11:T11"/>
    <mergeCell ref="A6:T6"/>
    <mergeCell ref="C8:G8"/>
    <mergeCell ref="H8:J8"/>
    <mergeCell ref="M8:Q8"/>
    <mergeCell ref="R8:T8"/>
    <mergeCell ref="C9:G9"/>
    <mergeCell ref="H9:J9"/>
    <mergeCell ref="M9:Q9"/>
    <mergeCell ref="R9:T9"/>
    <mergeCell ref="Q1:T1"/>
    <mergeCell ref="A3:T3"/>
    <mergeCell ref="V3:AO3"/>
    <mergeCell ref="O4:P4"/>
    <mergeCell ref="Q4:T4"/>
    <mergeCell ref="O5:P5"/>
    <mergeCell ref="Q5:T5"/>
    <mergeCell ref="C10:G10"/>
    <mergeCell ref="H10:J10"/>
    <mergeCell ref="M10:Q10"/>
    <mergeCell ref="R10:T10"/>
  </mergeCells>
  <phoneticPr fontId="1"/>
  <pageMargins left="0.7" right="0.7" top="0.75" bottom="0.75" header="0.3" footer="0.3"/>
  <pageSetup paperSize="9" scale="53" orientation="portrait" r:id="rId1"/>
  <rowBreaks count="1" manualBreakCount="1">
    <brk id="63" max="20" man="1"/>
  </rowBreaks>
  <colBreaks count="1" manualBreakCount="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0</xdr:col>
                    <xdr:colOff>142875</xdr:colOff>
                    <xdr:row>8</xdr:row>
                    <xdr:rowOff>114300</xdr:rowOff>
                  </from>
                  <to>
                    <xdr:col>0</xdr:col>
                    <xdr:colOff>381000</xdr:colOff>
                    <xdr:row>9</xdr:row>
                    <xdr:rowOff>95250</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1</xdr:col>
                    <xdr:colOff>142875</xdr:colOff>
                    <xdr:row>8</xdr:row>
                    <xdr:rowOff>114300</xdr:rowOff>
                  </from>
                  <to>
                    <xdr:col>1</xdr:col>
                    <xdr:colOff>381000</xdr:colOff>
                    <xdr:row>9</xdr:row>
                    <xdr:rowOff>95250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10</xdr:col>
                    <xdr:colOff>142875</xdr:colOff>
                    <xdr:row>8</xdr:row>
                    <xdr:rowOff>114300</xdr:rowOff>
                  </from>
                  <to>
                    <xdr:col>10</xdr:col>
                    <xdr:colOff>381000</xdr:colOff>
                    <xdr:row>9</xdr:row>
                    <xdr:rowOff>95250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11</xdr:col>
                    <xdr:colOff>142875</xdr:colOff>
                    <xdr:row>8</xdr:row>
                    <xdr:rowOff>114300</xdr:rowOff>
                  </from>
                  <to>
                    <xdr:col>11</xdr:col>
                    <xdr:colOff>381000</xdr:colOff>
                    <xdr:row>9</xdr:row>
                    <xdr:rowOff>95250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0</xdr:col>
                    <xdr:colOff>142875</xdr:colOff>
                    <xdr:row>9</xdr:row>
                    <xdr:rowOff>114300</xdr:rowOff>
                  </from>
                  <to>
                    <xdr:col>0</xdr:col>
                    <xdr:colOff>381000</xdr:colOff>
                    <xdr:row>10</xdr:row>
                    <xdr:rowOff>95250</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0</xdr:col>
                    <xdr:colOff>142875</xdr:colOff>
                    <xdr:row>10</xdr:row>
                    <xdr:rowOff>114300</xdr:rowOff>
                  </from>
                  <to>
                    <xdr:col>0</xdr:col>
                    <xdr:colOff>381000</xdr:colOff>
                    <xdr:row>11</xdr:row>
                    <xdr:rowOff>95250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0</xdr:col>
                    <xdr:colOff>142875</xdr:colOff>
                    <xdr:row>11</xdr:row>
                    <xdr:rowOff>114300</xdr:rowOff>
                  </from>
                  <to>
                    <xdr:col>0</xdr:col>
                    <xdr:colOff>381000</xdr:colOff>
                    <xdr:row>12</xdr:row>
                    <xdr:rowOff>95250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0</xdr:col>
                    <xdr:colOff>152400</xdr:colOff>
                    <xdr:row>12</xdr:row>
                    <xdr:rowOff>180975</xdr:rowOff>
                  </from>
                  <to>
                    <xdr:col>0</xdr:col>
                    <xdr:colOff>390525</xdr:colOff>
                    <xdr:row>13</xdr:row>
                    <xdr:rowOff>161925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0</xdr:col>
                    <xdr:colOff>142875</xdr:colOff>
                    <xdr:row>13</xdr:row>
                    <xdr:rowOff>114300</xdr:rowOff>
                  </from>
                  <to>
                    <xdr:col>0</xdr:col>
                    <xdr:colOff>381000</xdr:colOff>
                    <xdr:row>14</xdr:row>
                    <xdr:rowOff>95250</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0</xdr:col>
                    <xdr:colOff>142875</xdr:colOff>
                    <xdr:row>14</xdr:row>
                    <xdr:rowOff>114300</xdr:rowOff>
                  </from>
                  <to>
                    <xdr:col>0</xdr:col>
                    <xdr:colOff>381000</xdr:colOff>
                    <xdr:row>15</xdr:row>
                    <xdr:rowOff>95250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0</xdr:col>
                    <xdr:colOff>142875</xdr:colOff>
                    <xdr:row>15</xdr:row>
                    <xdr:rowOff>114300</xdr:rowOff>
                  </from>
                  <to>
                    <xdr:col>0</xdr:col>
                    <xdr:colOff>381000</xdr:colOff>
                    <xdr:row>16</xdr:row>
                    <xdr:rowOff>95250</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xdr:col>
                    <xdr:colOff>152400</xdr:colOff>
                    <xdr:row>12</xdr:row>
                    <xdr:rowOff>180975</xdr:rowOff>
                  </from>
                  <to>
                    <xdr:col>1</xdr:col>
                    <xdr:colOff>390525</xdr:colOff>
                    <xdr:row>13</xdr:row>
                    <xdr:rowOff>161925</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152400</xdr:colOff>
                    <xdr:row>12</xdr:row>
                    <xdr:rowOff>180975</xdr:rowOff>
                  </from>
                  <to>
                    <xdr:col>10</xdr:col>
                    <xdr:colOff>390525</xdr:colOff>
                    <xdr:row>13</xdr:row>
                    <xdr:rowOff>161925</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11</xdr:col>
                    <xdr:colOff>152400</xdr:colOff>
                    <xdr:row>12</xdr:row>
                    <xdr:rowOff>180975</xdr:rowOff>
                  </from>
                  <to>
                    <xdr:col>11</xdr:col>
                    <xdr:colOff>390525</xdr:colOff>
                    <xdr:row>13</xdr:row>
                    <xdr:rowOff>161925</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10</xdr:col>
                    <xdr:colOff>295275</xdr:colOff>
                    <xdr:row>25</xdr:row>
                    <xdr:rowOff>161925</xdr:rowOff>
                  </from>
                  <to>
                    <xdr:col>11</xdr:col>
                    <xdr:colOff>123825</xdr:colOff>
                    <xdr:row>27</xdr:row>
                    <xdr:rowOff>104775</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10</xdr:col>
                    <xdr:colOff>295275</xdr:colOff>
                    <xdr:row>26</xdr:row>
                    <xdr:rowOff>161925</xdr:rowOff>
                  </from>
                  <to>
                    <xdr:col>11</xdr:col>
                    <xdr:colOff>123825</xdr:colOff>
                    <xdr:row>28</xdr:row>
                    <xdr:rowOff>104775</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10</xdr:col>
                    <xdr:colOff>295275</xdr:colOff>
                    <xdr:row>27</xdr:row>
                    <xdr:rowOff>161925</xdr:rowOff>
                  </from>
                  <to>
                    <xdr:col>11</xdr:col>
                    <xdr:colOff>123825</xdr:colOff>
                    <xdr:row>29</xdr:row>
                    <xdr:rowOff>104775</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10</xdr:col>
                    <xdr:colOff>295275</xdr:colOff>
                    <xdr:row>28</xdr:row>
                    <xdr:rowOff>161925</xdr:rowOff>
                  </from>
                  <to>
                    <xdr:col>11</xdr:col>
                    <xdr:colOff>123825</xdr:colOff>
                    <xdr:row>30</xdr:row>
                    <xdr:rowOff>104775</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10</xdr:col>
                    <xdr:colOff>0</xdr:colOff>
                    <xdr:row>30</xdr:row>
                    <xdr:rowOff>209550</xdr:rowOff>
                  </from>
                  <to>
                    <xdr:col>10</xdr:col>
                    <xdr:colOff>238125</xdr:colOff>
                    <xdr:row>32</xdr:row>
                    <xdr:rowOff>38100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10</xdr:col>
                    <xdr:colOff>0</xdr:colOff>
                    <xdr:row>31</xdr:row>
                    <xdr:rowOff>200025</xdr:rowOff>
                  </from>
                  <to>
                    <xdr:col>10</xdr:col>
                    <xdr:colOff>238125</xdr:colOff>
                    <xdr:row>33</xdr:row>
                    <xdr:rowOff>28575</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10</xdr:col>
                    <xdr:colOff>9525</xdr:colOff>
                    <xdr:row>36</xdr:row>
                    <xdr:rowOff>219075</xdr:rowOff>
                  </from>
                  <to>
                    <xdr:col>10</xdr:col>
                    <xdr:colOff>247650</xdr:colOff>
                    <xdr:row>38</xdr:row>
                    <xdr:rowOff>47625</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10</xdr:col>
                    <xdr:colOff>9525</xdr:colOff>
                    <xdr:row>37</xdr:row>
                    <xdr:rowOff>209550</xdr:rowOff>
                  </from>
                  <to>
                    <xdr:col>10</xdr:col>
                    <xdr:colOff>247650</xdr:colOff>
                    <xdr:row>39</xdr:row>
                    <xdr:rowOff>38100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10</xdr:col>
                    <xdr:colOff>9525</xdr:colOff>
                    <xdr:row>38</xdr:row>
                    <xdr:rowOff>209550</xdr:rowOff>
                  </from>
                  <to>
                    <xdr:col>10</xdr:col>
                    <xdr:colOff>247650</xdr:colOff>
                    <xdr:row>40</xdr:row>
                    <xdr:rowOff>38100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7</xdr:col>
                    <xdr:colOff>514350</xdr:colOff>
                    <xdr:row>43</xdr:row>
                    <xdr:rowOff>9525</xdr:rowOff>
                  </from>
                  <to>
                    <xdr:col>8</xdr:col>
                    <xdr:colOff>238125</xdr:colOff>
                    <xdr:row>44</xdr:row>
                    <xdr:rowOff>76200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8</xdr:col>
                    <xdr:colOff>9525</xdr:colOff>
                    <xdr:row>44</xdr:row>
                    <xdr:rowOff>200025</xdr:rowOff>
                  </from>
                  <to>
                    <xdr:col>8</xdr:col>
                    <xdr:colOff>247650</xdr:colOff>
                    <xdr:row>46</xdr:row>
                    <xdr:rowOff>28575</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10</xdr:col>
                    <xdr:colOff>514350</xdr:colOff>
                    <xdr:row>44</xdr:row>
                    <xdr:rowOff>219075</xdr:rowOff>
                  </from>
                  <to>
                    <xdr:col>11</xdr:col>
                    <xdr:colOff>238125</xdr:colOff>
                    <xdr:row>46</xdr:row>
                    <xdr:rowOff>47625</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7</xdr:col>
                    <xdr:colOff>514350</xdr:colOff>
                    <xdr:row>45</xdr:row>
                    <xdr:rowOff>209550</xdr:rowOff>
                  </from>
                  <to>
                    <xdr:col>8</xdr:col>
                    <xdr:colOff>238125</xdr:colOff>
                    <xdr:row>47</xdr:row>
                    <xdr:rowOff>38100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10</xdr:col>
                    <xdr:colOff>504825</xdr:colOff>
                    <xdr:row>45</xdr:row>
                    <xdr:rowOff>200025</xdr:rowOff>
                  </from>
                  <to>
                    <xdr:col>11</xdr:col>
                    <xdr:colOff>228600</xdr:colOff>
                    <xdr:row>47</xdr:row>
                    <xdr:rowOff>28575</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8</xdr:col>
                    <xdr:colOff>9525</xdr:colOff>
                    <xdr:row>46</xdr:row>
                    <xdr:rowOff>200025</xdr:rowOff>
                  </from>
                  <to>
                    <xdr:col>8</xdr:col>
                    <xdr:colOff>247650</xdr:colOff>
                    <xdr:row>48</xdr:row>
                    <xdr:rowOff>28575</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514350</xdr:colOff>
                    <xdr:row>47</xdr:row>
                    <xdr:rowOff>209550</xdr:rowOff>
                  </from>
                  <to>
                    <xdr:col>8</xdr:col>
                    <xdr:colOff>238125</xdr:colOff>
                    <xdr:row>49</xdr:row>
                    <xdr:rowOff>38100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514350</xdr:colOff>
                    <xdr:row>48</xdr:row>
                    <xdr:rowOff>200025</xdr:rowOff>
                  </from>
                  <to>
                    <xdr:col>8</xdr:col>
                    <xdr:colOff>238125</xdr:colOff>
                    <xdr:row>50</xdr:row>
                    <xdr:rowOff>28575</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504825</xdr:colOff>
                    <xdr:row>49</xdr:row>
                    <xdr:rowOff>209550</xdr:rowOff>
                  </from>
                  <to>
                    <xdr:col>8</xdr:col>
                    <xdr:colOff>228600</xdr:colOff>
                    <xdr:row>51</xdr:row>
                    <xdr:rowOff>38100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514350</xdr:colOff>
                    <xdr:row>50</xdr:row>
                    <xdr:rowOff>200025</xdr:rowOff>
                  </from>
                  <to>
                    <xdr:col>8</xdr:col>
                    <xdr:colOff>238125</xdr:colOff>
                    <xdr:row>52</xdr:row>
                    <xdr:rowOff>28575</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514350</xdr:colOff>
                    <xdr:row>51</xdr:row>
                    <xdr:rowOff>209550</xdr:rowOff>
                  </from>
                  <to>
                    <xdr:col>8</xdr:col>
                    <xdr:colOff>238125</xdr:colOff>
                    <xdr:row>53</xdr:row>
                    <xdr:rowOff>38100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11</xdr:col>
                    <xdr:colOff>514350</xdr:colOff>
                    <xdr:row>51</xdr:row>
                    <xdr:rowOff>209550</xdr:rowOff>
                  </from>
                  <to>
                    <xdr:col>12</xdr:col>
                    <xdr:colOff>238125</xdr:colOff>
                    <xdr:row>53</xdr:row>
                    <xdr:rowOff>38100</xdr:rowOff>
                  </to>
                </anchor>
              </controlPr>
            </control>
          </mc:Choice>
        </mc:AlternateContent>
        <mc:AlternateContent xmlns:mc="http://schemas.openxmlformats.org/markup-compatibility/2006">
          <mc:Choice Requires="x14">
            <control shapeId="112719" r:id="rId82" name="Check Box 79">
              <controlPr defaultSize="0" autoFill="0" autoLine="0" autoPict="0">
                <anchor moveWithCells="1">
                  <from>
                    <xdr:col>7</xdr:col>
                    <xdr:colOff>514350</xdr:colOff>
                    <xdr:row>52</xdr:row>
                    <xdr:rowOff>209550</xdr:rowOff>
                  </from>
                  <to>
                    <xdr:col>8</xdr:col>
                    <xdr:colOff>238125</xdr:colOff>
                    <xdr:row>54</xdr:row>
                    <xdr:rowOff>38100</xdr:rowOff>
                  </to>
                </anchor>
              </controlPr>
            </control>
          </mc:Choice>
        </mc:AlternateContent>
        <mc:AlternateContent xmlns:mc="http://schemas.openxmlformats.org/markup-compatibility/2006">
          <mc:Choice Requires="x14">
            <control shapeId="112720" r:id="rId83" name="Check Box 80">
              <controlPr defaultSize="0" autoFill="0" autoLine="0" autoPict="0">
                <anchor moveWithCells="1">
                  <from>
                    <xdr:col>7</xdr:col>
                    <xdr:colOff>514350</xdr:colOff>
                    <xdr:row>53</xdr:row>
                    <xdr:rowOff>219075</xdr:rowOff>
                  </from>
                  <to>
                    <xdr:col>8</xdr:col>
                    <xdr:colOff>238125</xdr:colOff>
                    <xdr:row>55</xdr:row>
                    <xdr:rowOff>47625</xdr:rowOff>
                  </to>
                </anchor>
              </controlPr>
            </control>
          </mc:Choice>
        </mc:AlternateContent>
        <mc:AlternateContent xmlns:mc="http://schemas.openxmlformats.org/markup-compatibility/2006">
          <mc:Choice Requires="x14">
            <control shapeId="112721" r:id="rId84" name="Check Box 81">
              <controlPr defaultSize="0" autoFill="0" autoLine="0" autoPict="0">
                <anchor moveWithCells="1">
                  <from>
                    <xdr:col>8</xdr:col>
                    <xdr:colOff>9525</xdr:colOff>
                    <xdr:row>54</xdr:row>
                    <xdr:rowOff>209550</xdr:rowOff>
                  </from>
                  <to>
                    <xdr:col>8</xdr:col>
                    <xdr:colOff>247650</xdr:colOff>
                    <xdr:row>56</xdr:row>
                    <xdr:rowOff>38100</xdr:rowOff>
                  </to>
                </anchor>
              </controlPr>
            </control>
          </mc:Choice>
        </mc:AlternateContent>
        <mc:AlternateContent xmlns:mc="http://schemas.openxmlformats.org/markup-compatibility/2006">
          <mc:Choice Requires="x14">
            <control shapeId="112722" r:id="rId85" name="Check Box 82">
              <controlPr defaultSize="0" autoFill="0" autoLine="0" autoPict="0">
                <anchor moveWithCells="1">
                  <from>
                    <xdr:col>8</xdr:col>
                    <xdr:colOff>9525</xdr:colOff>
                    <xdr:row>55</xdr:row>
                    <xdr:rowOff>219075</xdr:rowOff>
                  </from>
                  <to>
                    <xdr:col>8</xdr:col>
                    <xdr:colOff>247650</xdr:colOff>
                    <xdr:row>57</xdr:row>
                    <xdr:rowOff>47625</xdr:rowOff>
                  </to>
                </anchor>
              </controlPr>
            </control>
          </mc:Choice>
        </mc:AlternateContent>
        <mc:AlternateContent xmlns:mc="http://schemas.openxmlformats.org/markup-compatibility/2006">
          <mc:Choice Requires="x14">
            <control shapeId="112723" r:id="rId86" name="Check Box 83">
              <controlPr defaultSize="0" autoFill="0" autoLine="0" autoPict="0">
                <anchor moveWithCells="1">
                  <from>
                    <xdr:col>7</xdr:col>
                    <xdr:colOff>514350</xdr:colOff>
                    <xdr:row>56</xdr:row>
                    <xdr:rowOff>219075</xdr:rowOff>
                  </from>
                  <to>
                    <xdr:col>8</xdr:col>
                    <xdr:colOff>238125</xdr:colOff>
                    <xdr:row>58</xdr:row>
                    <xdr:rowOff>47625</xdr:rowOff>
                  </to>
                </anchor>
              </controlPr>
            </control>
          </mc:Choice>
        </mc:AlternateContent>
        <mc:AlternateContent xmlns:mc="http://schemas.openxmlformats.org/markup-compatibility/2006">
          <mc:Choice Requires="x14">
            <control shapeId="112724" r:id="rId87" name="Check Box 84">
              <controlPr defaultSize="0" autoFill="0" autoLine="0" autoPict="0">
                <anchor moveWithCells="1">
                  <from>
                    <xdr:col>7</xdr:col>
                    <xdr:colOff>514350</xdr:colOff>
                    <xdr:row>57</xdr:row>
                    <xdr:rowOff>209550</xdr:rowOff>
                  </from>
                  <to>
                    <xdr:col>8</xdr:col>
                    <xdr:colOff>238125</xdr:colOff>
                    <xdr:row>59</xdr:row>
                    <xdr:rowOff>38100</xdr:rowOff>
                  </to>
                </anchor>
              </controlPr>
            </control>
          </mc:Choice>
        </mc:AlternateContent>
        <mc:AlternateContent xmlns:mc="http://schemas.openxmlformats.org/markup-compatibility/2006">
          <mc:Choice Requires="x14">
            <control shapeId="112725" r:id="rId88" name="Check Box 85">
              <controlPr defaultSize="0" autoFill="0" autoLine="0" autoPict="0">
                <anchor moveWithCells="1">
                  <from>
                    <xdr:col>7</xdr:col>
                    <xdr:colOff>504825</xdr:colOff>
                    <xdr:row>58</xdr:row>
                    <xdr:rowOff>209550</xdr:rowOff>
                  </from>
                  <to>
                    <xdr:col>8</xdr:col>
                    <xdr:colOff>228600</xdr:colOff>
                    <xdr:row>60</xdr:row>
                    <xdr:rowOff>38100</xdr:rowOff>
                  </to>
                </anchor>
              </controlPr>
            </control>
          </mc:Choice>
        </mc:AlternateContent>
        <mc:AlternateContent xmlns:mc="http://schemas.openxmlformats.org/markup-compatibility/2006">
          <mc:Choice Requires="x14">
            <control shapeId="112726" r:id="rId89" name="Check Box 86">
              <controlPr defaultSize="0" autoFill="0" autoLine="0" autoPict="0">
                <anchor moveWithCells="1">
                  <from>
                    <xdr:col>7</xdr:col>
                    <xdr:colOff>409575</xdr:colOff>
                    <xdr:row>70</xdr:row>
                    <xdr:rowOff>1485900</xdr:rowOff>
                  </from>
                  <to>
                    <xdr:col>8</xdr:col>
                    <xdr:colOff>247650</xdr:colOff>
                    <xdr:row>72</xdr:row>
                    <xdr:rowOff>180975</xdr:rowOff>
                  </to>
                </anchor>
              </controlPr>
            </control>
          </mc:Choice>
        </mc:AlternateContent>
        <mc:AlternateContent xmlns:mc="http://schemas.openxmlformats.org/markup-compatibility/2006">
          <mc:Choice Requires="x14">
            <control shapeId="112727" r:id="rId90" name="Check Box 87">
              <controlPr defaultSize="0" autoFill="0" autoLine="0" autoPict="0">
                <anchor moveWithCells="1">
                  <from>
                    <xdr:col>9</xdr:col>
                    <xdr:colOff>409575</xdr:colOff>
                    <xdr:row>70</xdr:row>
                    <xdr:rowOff>1504950</xdr:rowOff>
                  </from>
                  <to>
                    <xdr:col>10</xdr:col>
                    <xdr:colOff>247650</xdr:colOff>
                    <xdr:row>72</xdr:row>
                    <xdr:rowOff>180975</xdr:rowOff>
                  </to>
                </anchor>
              </controlPr>
            </control>
          </mc:Choice>
        </mc:AlternateContent>
        <mc:AlternateContent xmlns:mc="http://schemas.openxmlformats.org/markup-compatibility/2006">
          <mc:Choice Requires="x14">
            <control shapeId="112728" r:id="rId91" name="Check Box 88">
              <controlPr defaultSize="0" autoFill="0" autoLine="0" autoPict="0">
                <anchor moveWithCells="1">
                  <from>
                    <xdr:col>11</xdr:col>
                    <xdr:colOff>419100</xdr:colOff>
                    <xdr:row>70</xdr:row>
                    <xdr:rowOff>1504950</xdr:rowOff>
                  </from>
                  <to>
                    <xdr:col>12</xdr:col>
                    <xdr:colOff>257175</xdr:colOff>
                    <xdr:row>72</xdr:row>
                    <xdr:rowOff>180975</xdr:rowOff>
                  </to>
                </anchor>
              </controlPr>
            </control>
          </mc:Choice>
        </mc:AlternateContent>
        <mc:AlternateContent xmlns:mc="http://schemas.openxmlformats.org/markup-compatibility/2006">
          <mc:Choice Requires="x14">
            <control shapeId="112729" r:id="rId92" name="Check Box 89">
              <controlPr defaultSize="0" autoFill="0" autoLine="0" autoPict="0">
                <anchor moveWithCells="1">
                  <from>
                    <xdr:col>13</xdr:col>
                    <xdr:colOff>409575</xdr:colOff>
                    <xdr:row>70</xdr:row>
                    <xdr:rowOff>1495425</xdr:rowOff>
                  </from>
                  <to>
                    <xdr:col>14</xdr:col>
                    <xdr:colOff>247650</xdr:colOff>
                    <xdr:row>72</xdr:row>
                    <xdr:rowOff>180975</xdr:rowOff>
                  </to>
                </anchor>
              </controlPr>
            </control>
          </mc:Choice>
        </mc:AlternateContent>
        <mc:AlternateContent xmlns:mc="http://schemas.openxmlformats.org/markup-compatibility/2006">
          <mc:Choice Requires="x14">
            <control shapeId="112730" r:id="rId93" name="Check Box 90">
              <controlPr defaultSize="0" autoFill="0" autoLine="0" autoPict="0">
                <anchor moveWithCells="1">
                  <from>
                    <xdr:col>15</xdr:col>
                    <xdr:colOff>409575</xdr:colOff>
                    <xdr:row>70</xdr:row>
                    <xdr:rowOff>1495425</xdr:rowOff>
                  </from>
                  <to>
                    <xdr:col>16</xdr:col>
                    <xdr:colOff>133350</xdr:colOff>
                    <xdr:row>72</xdr:row>
                    <xdr:rowOff>180975</xdr:rowOff>
                  </to>
                </anchor>
              </controlPr>
            </control>
          </mc:Choice>
        </mc:AlternateContent>
        <mc:AlternateContent xmlns:mc="http://schemas.openxmlformats.org/markup-compatibility/2006">
          <mc:Choice Requires="x14">
            <control shapeId="112731" r:id="rId94" name="Check Box 91">
              <controlPr defaultSize="0" autoFill="0" autoLine="0" autoPict="0">
                <anchor moveWithCells="1">
                  <from>
                    <xdr:col>17</xdr:col>
                    <xdr:colOff>409575</xdr:colOff>
                    <xdr:row>70</xdr:row>
                    <xdr:rowOff>1504950</xdr:rowOff>
                  </from>
                  <to>
                    <xdr:col>18</xdr:col>
                    <xdr:colOff>247650</xdr:colOff>
                    <xdr:row>72</xdr:row>
                    <xdr:rowOff>180975</xdr:rowOff>
                  </to>
                </anchor>
              </controlPr>
            </control>
          </mc:Choice>
        </mc:AlternateContent>
        <mc:AlternateContent xmlns:mc="http://schemas.openxmlformats.org/markup-compatibility/2006">
          <mc:Choice Requires="x14">
            <control shapeId="112732" r:id="rId95" name="Check Box 92">
              <controlPr defaultSize="0" autoFill="0" autoLine="0" autoPict="0">
                <anchor moveWithCells="1">
                  <from>
                    <xdr:col>7</xdr:col>
                    <xdr:colOff>409575</xdr:colOff>
                    <xdr:row>71</xdr:row>
                    <xdr:rowOff>409575</xdr:rowOff>
                  </from>
                  <to>
                    <xdr:col>8</xdr:col>
                    <xdr:colOff>247650</xdr:colOff>
                    <xdr:row>73</xdr:row>
                    <xdr:rowOff>180975</xdr:rowOff>
                  </to>
                </anchor>
              </controlPr>
            </control>
          </mc:Choice>
        </mc:AlternateContent>
        <mc:AlternateContent xmlns:mc="http://schemas.openxmlformats.org/markup-compatibility/2006">
          <mc:Choice Requires="x14">
            <control shapeId="112733" r:id="rId96" name="Check Box 93">
              <controlPr defaultSize="0" autoFill="0" autoLine="0" autoPict="0">
                <anchor moveWithCells="1">
                  <from>
                    <xdr:col>7</xdr:col>
                    <xdr:colOff>409575</xdr:colOff>
                    <xdr:row>72</xdr:row>
                    <xdr:rowOff>409575</xdr:rowOff>
                  </from>
                  <to>
                    <xdr:col>8</xdr:col>
                    <xdr:colOff>247650</xdr:colOff>
                    <xdr:row>74</xdr:row>
                    <xdr:rowOff>180975</xdr:rowOff>
                  </to>
                </anchor>
              </controlPr>
            </control>
          </mc:Choice>
        </mc:AlternateContent>
        <mc:AlternateContent xmlns:mc="http://schemas.openxmlformats.org/markup-compatibility/2006">
          <mc:Choice Requires="x14">
            <control shapeId="112734" r:id="rId97" name="Check Box 94">
              <controlPr defaultSize="0" autoFill="0" autoLine="0" autoPict="0">
                <anchor moveWithCells="1">
                  <from>
                    <xdr:col>7</xdr:col>
                    <xdr:colOff>409575</xdr:colOff>
                    <xdr:row>73</xdr:row>
                    <xdr:rowOff>381000</xdr:rowOff>
                  </from>
                  <to>
                    <xdr:col>8</xdr:col>
                    <xdr:colOff>247650</xdr:colOff>
                    <xdr:row>75</xdr:row>
                    <xdr:rowOff>180975</xdr:rowOff>
                  </to>
                </anchor>
              </controlPr>
            </control>
          </mc:Choice>
        </mc:AlternateContent>
        <mc:AlternateContent xmlns:mc="http://schemas.openxmlformats.org/markup-compatibility/2006">
          <mc:Choice Requires="x14">
            <control shapeId="112735" r:id="rId98" name="Check Box 95">
              <controlPr defaultSize="0" autoFill="0" autoLine="0" autoPict="0">
                <anchor moveWithCells="1">
                  <from>
                    <xdr:col>7</xdr:col>
                    <xdr:colOff>400050</xdr:colOff>
                    <xdr:row>74</xdr:row>
                    <xdr:rowOff>409575</xdr:rowOff>
                  </from>
                  <to>
                    <xdr:col>8</xdr:col>
                    <xdr:colOff>238125</xdr:colOff>
                    <xdr:row>76</xdr:row>
                    <xdr:rowOff>180975</xdr:rowOff>
                  </to>
                </anchor>
              </controlPr>
            </control>
          </mc:Choice>
        </mc:AlternateContent>
        <mc:AlternateContent xmlns:mc="http://schemas.openxmlformats.org/markup-compatibility/2006">
          <mc:Choice Requires="x14">
            <control shapeId="112736" r:id="rId99" name="Check Box 96">
              <controlPr defaultSize="0" autoFill="0" autoLine="0" autoPict="0">
                <anchor moveWithCells="1">
                  <from>
                    <xdr:col>7</xdr:col>
                    <xdr:colOff>400050</xdr:colOff>
                    <xdr:row>76</xdr:row>
                    <xdr:rowOff>0</xdr:rowOff>
                  </from>
                  <to>
                    <xdr:col>8</xdr:col>
                    <xdr:colOff>238125</xdr:colOff>
                    <xdr:row>77</xdr:row>
                    <xdr:rowOff>180975</xdr:rowOff>
                  </to>
                </anchor>
              </controlPr>
            </control>
          </mc:Choice>
        </mc:AlternateContent>
        <mc:AlternateContent xmlns:mc="http://schemas.openxmlformats.org/markup-compatibility/2006">
          <mc:Choice Requires="x14">
            <control shapeId="112737" r:id="rId100" name="Check Box 97">
              <controlPr defaultSize="0" autoFill="0" autoLine="0" autoPict="0">
                <anchor moveWithCells="1">
                  <from>
                    <xdr:col>7</xdr:col>
                    <xdr:colOff>400050</xdr:colOff>
                    <xdr:row>76</xdr:row>
                    <xdr:rowOff>409575</xdr:rowOff>
                  </from>
                  <to>
                    <xdr:col>8</xdr:col>
                    <xdr:colOff>238125</xdr:colOff>
                    <xdr:row>78</xdr:row>
                    <xdr:rowOff>180975</xdr:rowOff>
                  </to>
                </anchor>
              </controlPr>
            </control>
          </mc:Choice>
        </mc:AlternateContent>
        <mc:AlternateContent xmlns:mc="http://schemas.openxmlformats.org/markup-compatibility/2006">
          <mc:Choice Requires="x14">
            <control shapeId="112738" r:id="rId101" name="Check Box 98">
              <controlPr defaultSize="0" autoFill="0" autoLine="0" autoPict="0">
                <anchor moveWithCells="1">
                  <from>
                    <xdr:col>7</xdr:col>
                    <xdr:colOff>409575</xdr:colOff>
                    <xdr:row>77</xdr:row>
                    <xdr:rowOff>400050</xdr:rowOff>
                  </from>
                  <to>
                    <xdr:col>8</xdr:col>
                    <xdr:colOff>247650</xdr:colOff>
                    <xdr:row>79</xdr:row>
                    <xdr:rowOff>190500</xdr:rowOff>
                  </to>
                </anchor>
              </controlPr>
            </control>
          </mc:Choice>
        </mc:AlternateContent>
        <mc:AlternateContent xmlns:mc="http://schemas.openxmlformats.org/markup-compatibility/2006">
          <mc:Choice Requires="x14">
            <control shapeId="112739" r:id="rId102" name="Check Box 99">
              <controlPr defaultSize="0" autoFill="0" autoLine="0" autoPict="0">
                <anchor moveWithCells="1">
                  <from>
                    <xdr:col>7</xdr:col>
                    <xdr:colOff>409575</xdr:colOff>
                    <xdr:row>80</xdr:row>
                    <xdr:rowOff>409575</xdr:rowOff>
                  </from>
                  <to>
                    <xdr:col>8</xdr:col>
                    <xdr:colOff>247650</xdr:colOff>
                    <xdr:row>82</xdr:row>
                    <xdr:rowOff>200025</xdr:rowOff>
                  </to>
                </anchor>
              </controlPr>
            </control>
          </mc:Choice>
        </mc:AlternateContent>
        <mc:AlternateContent xmlns:mc="http://schemas.openxmlformats.org/markup-compatibility/2006">
          <mc:Choice Requires="x14">
            <control shapeId="112740" r:id="rId103" name="Check Box 100">
              <controlPr defaultSize="0" autoFill="0" autoLine="0" autoPict="0">
                <anchor moveWithCells="1">
                  <from>
                    <xdr:col>7</xdr:col>
                    <xdr:colOff>409575</xdr:colOff>
                    <xdr:row>81</xdr:row>
                    <xdr:rowOff>400050</xdr:rowOff>
                  </from>
                  <to>
                    <xdr:col>8</xdr:col>
                    <xdr:colOff>247650</xdr:colOff>
                    <xdr:row>83</xdr:row>
                    <xdr:rowOff>180975</xdr:rowOff>
                  </to>
                </anchor>
              </controlPr>
            </control>
          </mc:Choice>
        </mc:AlternateContent>
        <mc:AlternateContent xmlns:mc="http://schemas.openxmlformats.org/markup-compatibility/2006">
          <mc:Choice Requires="x14">
            <control shapeId="112741" r:id="rId104" name="Check Box 101">
              <controlPr defaultSize="0" autoFill="0" autoLine="0" autoPict="0">
                <anchor moveWithCells="1">
                  <from>
                    <xdr:col>7</xdr:col>
                    <xdr:colOff>409575</xdr:colOff>
                    <xdr:row>82</xdr:row>
                    <xdr:rowOff>381000</xdr:rowOff>
                  </from>
                  <to>
                    <xdr:col>8</xdr:col>
                    <xdr:colOff>247650</xdr:colOff>
                    <xdr:row>84</xdr:row>
                    <xdr:rowOff>200025</xdr:rowOff>
                  </to>
                </anchor>
              </controlPr>
            </control>
          </mc:Choice>
        </mc:AlternateContent>
        <mc:AlternateContent xmlns:mc="http://schemas.openxmlformats.org/markup-compatibility/2006">
          <mc:Choice Requires="x14">
            <control shapeId="112742" r:id="rId105" name="Check Box 102">
              <controlPr defaultSize="0" autoFill="0" autoLine="0" autoPict="0">
                <anchor moveWithCells="1">
                  <from>
                    <xdr:col>9</xdr:col>
                    <xdr:colOff>400050</xdr:colOff>
                    <xdr:row>71</xdr:row>
                    <xdr:rowOff>409575</xdr:rowOff>
                  </from>
                  <to>
                    <xdr:col>10</xdr:col>
                    <xdr:colOff>247650</xdr:colOff>
                    <xdr:row>73</xdr:row>
                    <xdr:rowOff>180975</xdr:rowOff>
                  </to>
                </anchor>
              </controlPr>
            </control>
          </mc:Choice>
        </mc:AlternateContent>
        <mc:AlternateContent xmlns:mc="http://schemas.openxmlformats.org/markup-compatibility/2006">
          <mc:Choice Requires="x14">
            <control shapeId="112743" r:id="rId106" name="Check Box 103">
              <controlPr defaultSize="0" autoFill="0" autoLine="0" autoPict="0">
                <anchor moveWithCells="1">
                  <from>
                    <xdr:col>9</xdr:col>
                    <xdr:colOff>400050</xdr:colOff>
                    <xdr:row>72</xdr:row>
                    <xdr:rowOff>409575</xdr:rowOff>
                  </from>
                  <to>
                    <xdr:col>10</xdr:col>
                    <xdr:colOff>238125</xdr:colOff>
                    <xdr:row>74</xdr:row>
                    <xdr:rowOff>180975</xdr:rowOff>
                  </to>
                </anchor>
              </controlPr>
            </control>
          </mc:Choice>
        </mc:AlternateContent>
        <mc:AlternateContent xmlns:mc="http://schemas.openxmlformats.org/markup-compatibility/2006">
          <mc:Choice Requires="x14">
            <control shapeId="112744" r:id="rId107" name="Check Box 104">
              <controlPr defaultSize="0" autoFill="0" autoLine="0" autoPict="0">
                <anchor moveWithCells="1">
                  <from>
                    <xdr:col>9</xdr:col>
                    <xdr:colOff>400050</xdr:colOff>
                    <xdr:row>73</xdr:row>
                    <xdr:rowOff>400050</xdr:rowOff>
                  </from>
                  <to>
                    <xdr:col>10</xdr:col>
                    <xdr:colOff>238125</xdr:colOff>
                    <xdr:row>75</xdr:row>
                    <xdr:rowOff>180975</xdr:rowOff>
                  </to>
                </anchor>
              </controlPr>
            </control>
          </mc:Choice>
        </mc:AlternateContent>
        <mc:AlternateContent xmlns:mc="http://schemas.openxmlformats.org/markup-compatibility/2006">
          <mc:Choice Requires="x14">
            <control shapeId="112745" r:id="rId108" name="Check Box 105">
              <controlPr defaultSize="0" autoFill="0" autoLine="0" autoPict="0">
                <anchor moveWithCells="1">
                  <from>
                    <xdr:col>9</xdr:col>
                    <xdr:colOff>400050</xdr:colOff>
                    <xdr:row>75</xdr:row>
                    <xdr:rowOff>0</xdr:rowOff>
                  </from>
                  <to>
                    <xdr:col>10</xdr:col>
                    <xdr:colOff>238125</xdr:colOff>
                    <xdr:row>76</xdr:row>
                    <xdr:rowOff>180975</xdr:rowOff>
                  </to>
                </anchor>
              </controlPr>
            </control>
          </mc:Choice>
        </mc:AlternateContent>
        <mc:AlternateContent xmlns:mc="http://schemas.openxmlformats.org/markup-compatibility/2006">
          <mc:Choice Requires="x14">
            <control shapeId="112746" r:id="rId109" name="Check Box 106">
              <controlPr defaultSize="0" autoFill="0" autoLine="0" autoPict="0">
                <anchor moveWithCells="1">
                  <from>
                    <xdr:col>9</xdr:col>
                    <xdr:colOff>409575</xdr:colOff>
                    <xdr:row>75</xdr:row>
                    <xdr:rowOff>409575</xdr:rowOff>
                  </from>
                  <to>
                    <xdr:col>10</xdr:col>
                    <xdr:colOff>247650</xdr:colOff>
                    <xdr:row>77</xdr:row>
                    <xdr:rowOff>180975</xdr:rowOff>
                  </to>
                </anchor>
              </controlPr>
            </control>
          </mc:Choice>
        </mc:AlternateContent>
        <mc:AlternateContent xmlns:mc="http://schemas.openxmlformats.org/markup-compatibility/2006">
          <mc:Choice Requires="x14">
            <control shapeId="112747" r:id="rId110" name="Check Box 107">
              <controlPr defaultSize="0" autoFill="0" autoLine="0" autoPict="0">
                <anchor moveWithCells="1">
                  <from>
                    <xdr:col>9</xdr:col>
                    <xdr:colOff>409575</xdr:colOff>
                    <xdr:row>77</xdr:row>
                    <xdr:rowOff>0</xdr:rowOff>
                  </from>
                  <to>
                    <xdr:col>10</xdr:col>
                    <xdr:colOff>247650</xdr:colOff>
                    <xdr:row>78</xdr:row>
                    <xdr:rowOff>180975</xdr:rowOff>
                  </to>
                </anchor>
              </controlPr>
            </control>
          </mc:Choice>
        </mc:AlternateContent>
        <mc:AlternateContent xmlns:mc="http://schemas.openxmlformats.org/markup-compatibility/2006">
          <mc:Choice Requires="x14">
            <control shapeId="112748" r:id="rId111" name="Check Box 108">
              <controlPr defaultSize="0" autoFill="0" autoLine="0" autoPict="0">
                <anchor moveWithCells="1">
                  <from>
                    <xdr:col>9</xdr:col>
                    <xdr:colOff>409575</xdr:colOff>
                    <xdr:row>77</xdr:row>
                    <xdr:rowOff>400050</xdr:rowOff>
                  </from>
                  <to>
                    <xdr:col>10</xdr:col>
                    <xdr:colOff>247650</xdr:colOff>
                    <xdr:row>79</xdr:row>
                    <xdr:rowOff>180975</xdr:rowOff>
                  </to>
                </anchor>
              </controlPr>
            </control>
          </mc:Choice>
        </mc:AlternateContent>
        <mc:AlternateContent xmlns:mc="http://schemas.openxmlformats.org/markup-compatibility/2006">
          <mc:Choice Requires="x14">
            <control shapeId="112749" r:id="rId112" name="Check Box 109">
              <controlPr defaultSize="0" autoFill="0" autoLine="0" autoPict="0">
                <anchor moveWithCells="1">
                  <from>
                    <xdr:col>9</xdr:col>
                    <xdr:colOff>390525</xdr:colOff>
                    <xdr:row>80</xdr:row>
                    <xdr:rowOff>400050</xdr:rowOff>
                  </from>
                  <to>
                    <xdr:col>10</xdr:col>
                    <xdr:colOff>228600</xdr:colOff>
                    <xdr:row>82</xdr:row>
                    <xdr:rowOff>190500</xdr:rowOff>
                  </to>
                </anchor>
              </controlPr>
            </control>
          </mc:Choice>
        </mc:AlternateContent>
        <mc:AlternateContent xmlns:mc="http://schemas.openxmlformats.org/markup-compatibility/2006">
          <mc:Choice Requires="x14">
            <control shapeId="112750" r:id="rId113" name="Check Box 110">
              <controlPr defaultSize="0" autoFill="0" autoLine="0" autoPict="0">
                <anchor moveWithCells="1">
                  <from>
                    <xdr:col>9</xdr:col>
                    <xdr:colOff>390525</xdr:colOff>
                    <xdr:row>81</xdr:row>
                    <xdr:rowOff>409575</xdr:rowOff>
                  </from>
                  <to>
                    <xdr:col>10</xdr:col>
                    <xdr:colOff>228600</xdr:colOff>
                    <xdr:row>83</xdr:row>
                    <xdr:rowOff>180975</xdr:rowOff>
                  </to>
                </anchor>
              </controlPr>
            </control>
          </mc:Choice>
        </mc:AlternateContent>
        <mc:AlternateContent xmlns:mc="http://schemas.openxmlformats.org/markup-compatibility/2006">
          <mc:Choice Requires="x14">
            <control shapeId="112751" r:id="rId114" name="Check Box 111">
              <controlPr defaultSize="0" autoFill="0" autoLine="0" autoPict="0">
                <anchor moveWithCells="1">
                  <from>
                    <xdr:col>9</xdr:col>
                    <xdr:colOff>400050</xdr:colOff>
                    <xdr:row>82</xdr:row>
                    <xdr:rowOff>381000</xdr:rowOff>
                  </from>
                  <to>
                    <xdr:col>10</xdr:col>
                    <xdr:colOff>238125</xdr:colOff>
                    <xdr:row>84</xdr:row>
                    <xdr:rowOff>200025</xdr:rowOff>
                  </to>
                </anchor>
              </controlPr>
            </control>
          </mc:Choice>
        </mc:AlternateContent>
        <mc:AlternateContent xmlns:mc="http://schemas.openxmlformats.org/markup-compatibility/2006">
          <mc:Choice Requires="x14">
            <control shapeId="112752" r:id="rId115" name="Check Box 112">
              <controlPr defaultSize="0" autoFill="0" autoLine="0" autoPict="0">
                <anchor moveWithCells="1">
                  <from>
                    <xdr:col>11</xdr:col>
                    <xdr:colOff>419100</xdr:colOff>
                    <xdr:row>71</xdr:row>
                    <xdr:rowOff>409575</xdr:rowOff>
                  </from>
                  <to>
                    <xdr:col>12</xdr:col>
                    <xdr:colOff>257175</xdr:colOff>
                    <xdr:row>73</xdr:row>
                    <xdr:rowOff>180975</xdr:rowOff>
                  </to>
                </anchor>
              </controlPr>
            </control>
          </mc:Choice>
        </mc:AlternateContent>
        <mc:AlternateContent xmlns:mc="http://schemas.openxmlformats.org/markup-compatibility/2006">
          <mc:Choice Requires="x14">
            <control shapeId="112753" r:id="rId116" name="Check Box 113">
              <controlPr defaultSize="0" autoFill="0" autoLine="0" autoPict="0">
                <anchor moveWithCells="1">
                  <from>
                    <xdr:col>11</xdr:col>
                    <xdr:colOff>419100</xdr:colOff>
                    <xdr:row>73</xdr:row>
                    <xdr:rowOff>0</xdr:rowOff>
                  </from>
                  <to>
                    <xdr:col>12</xdr:col>
                    <xdr:colOff>257175</xdr:colOff>
                    <xdr:row>74</xdr:row>
                    <xdr:rowOff>180975</xdr:rowOff>
                  </to>
                </anchor>
              </controlPr>
            </control>
          </mc:Choice>
        </mc:AlternateContent>
        <mc:AlternateContent xmlns:mc="http://schemas.openxmlformats.org/markup-compatibility/2006">
          <mc:Choice Requires="x14">
            <control shapeId="112754" r:id="rId117" name="Check Box 114">
              <controlPr defaultSize="0" autoFill="0" autoLine="0" autoPict="0">
                <anchor moveWithCells="1">
                  <from>
                    <xdr:col>11</xdr:col>
                    <xdr:colOff>409575</xdr:colOff>
                    <xdr:row>73</xdr:row>
                    <xdr:rowOff>409575</xdr:rowOff>
                  </from>
                  <to>
                    <xdr:col>12</xdr:col>
                    <xdr:colOff>247650</xdr:colOff>
                    <xdr:row>75</xdr:row>
                    <xdr:rowOff>180975</xdr:rowOff>
                  </to>
                </anchor>
              </controlPr>
            </control>
          </mc:Choice>
        </mc:AlternateContent>
        <mc:AlternateContent xmlns:mc="http://schemas.openxmlformats.org/markup-compatibility/2006">
          <mc:Choice Requires="x14">
            <control shapeId="112755" r:id="rId118" name="Check Box 115">
              <controlPr defaultSize="0" autoFill="0" autoLine="0" autoPict="0">
                <anchor moveWithCells="1">
                  <from>
                    <xdr:col>11</xdr:col>
                    <xdr:colOff>419100</xdr:colOff>
                    <xdr:row>74</xdr:row>
                    <xdr:rowOff>409575</xdr:rowOff>
                  </from>
                  <to>
                    <xdr:col>12</xdr:col>
                    <xdr:colOff>257175</xdr:colOff>
                    <xdr:row>76</xdr:row>
                    <xdr:rowOff>180975</xdr:rowOff>
                  </to>
                </anchor>
              </controlPr>
            </control>
          </mc:Choice>
        </mc:AlternateContent>
        <mc:AlternateContent xmlns:mc="http://schemas.openxmlformats.org/markup-compatibility/2006">
          <mc:Choice Requires="x14">
            <control shapeId="112756" r:id="rId119" name="Check Box 116">
              <controlPr defaultSize="0" autoFill="0" autoLine="0" autoPict="0">
                <anchor moveWithCells="1">
                  <from>
                    <xdr:col>11</xdr:col>
                    <xdr:colOff>419100</xdr:colOff>
                    <xdr:row>75</xdr:row>
                    <xdr:rowOff>409575</xdr:rowOff>
                  </from>
                  <to>
                    <xdr:col>12</xdr:col>
                    <xdr:colOff>257175</xdr:colOff>
                    <xdr:row>77</xdr:row>
                    <xdr:rowOff>180975</xdr:rowOff>
                  </to>
                </anchor>
              </controlPr>
            </control>
          </mc:Choice>
        </mc:AlternateContent>
        <mc:AlternateContent xmlns:mc="http://schemas.openxmlformats.org/markup-compatibility/2006">
          <mc:Choice Requires="x14">
            <control shapeId="112757" r:id="rId120" name="Check Box 117">
              <controlPr defaultSize="0" autoFill="0" autoLine="0" autoPict="0">
                <anchor moveWithCells="1">
                  <from>
                    <xdr:col>11</xdr:col>
                    <xdr:colOff>409575</xdr:colOff>
                    <xdr:row>76</xdr:row>
                    <xdr:rowOff>409575</xdr:rowOff>
                  </from>
                  <to>
                    <xdr:col>12</xdr:col>
                    <xdr:colOff>247650</xdr:colOff>
                    <xdr:row>78</xdr:row>
                    <xdr:rowOff>180975</xdr:rowOff>
                  </to>
                </anchor>
              </controlPr>
            </control>
          </mc:Choice>
        </mc:AlternateContent>
        <mc:AlternateContent xmlns:mc="http://schemas.openxmlformats.org/markup-compatibility/2006">
          <mc:Choice Requires="x14">
            <control shapeId="112758" r:id="rId121" name="Check Box 118">
              <controlPr defaultSize="0" autoFill="0" autoLine="0" autoPict="0">
                <anchor moveWithCells="1">
                  <from>
                    <xdr:col>11</xdr:col>
                    <xdr:colOff>400050</xdr:colOff>
                    <xdr:row>77</xdr:row>
                    <xdr:rowOff>409575</xdr:rowOff>
                  </from>
                  <to>
                    <xdr:col>12</xdr:col>
                    <xdr:colOff>238125</xdr:colOff>
                    <xdr:row>79</xdr:row>
                    <xdr:rowOff>180975</xdr:rowOff>
                  </to>
                </anchor>
              </controlPr>
            </control>
          </mc:Choice>
        </mc:AlternateContent>
        <mc:AlternateContent xmlns:mc="http://schemas.openxmlformats.org/markup-compatibility/2006">
          <mc:Choice Requires="x14">
            <control shapeId="112759" r:id="rId122" name="Check Box 119">
              <controlPr defaultSize="0" autoFill="0" autoLine="0" autoPict="0">
                <anchor moveWithCells="1">
                  <from>
                    <xdr:col>11</xdr:col>
                    <xdr:colOff>400050</xdr:colOff>
                    <xdr:row>80</xdr:row>
                    <xdr:rowOff>19050</xdr:rowOff>
                  </from>
                  <to>
                    <xdr:col>12</xdr:col>
                    <xdr:colOff>238125</xdr:colOff>
                    <xdr:row>81</xdr:row>
                    <xdr:rowOff>200025</xdr:rowOff>
                  </to>
                </anchor>
              </controlPr>
            </control>
          </mc:Choice>
        </mc:AlternateContent>
        <mc:AlternateContent xmlns:mc="http://schemas.openxmlformats.org/markup-compatibility/2006">
          <mc:Choice Requires="x14">
            <control shapeId="112760" r:id="rId123" name="Check Box 120">
              <controlPr defaultSize="0" autoFill="0" autoLine="0" autoPict="0">
                <anchor moveWithCells="1">
                  <from>
                    <xdr:col>11</xdr:col>
                    <xdr:colOff>409575</xdr:colOff>
                    <xdr:row>80</xdr:row>
                    <xdr:rowOff>381000</xdr:rowOff>
                  </from>
                  <to>
                    <xdr:col>12</xdr:col>
                    <xdr:colOff>247650</xdr:colOff>
                    <xdr:row>82</xdr:row>
                    <xdr:rowOff>200025</xdr:rowOff>
                  </to>
                </anchor>
              </controlPr>
            </control>
          </mc:Choice>
        </mc:AlternateContent>
        <mc:AlternateContent xmlns:mc="http://schemas.openxmlformats.org/markup-compatibility/2006">
          <mc:Choice Requires="x14">
            <control shapeId="112761" r:id="rId124" name="Check Box 121">
              <controlPr defaultSize="0" autoFill="0" autoLine="0" autoPict="0">
                <anchor moveWithCells="1">
                  <from>
                    <xdr:col>11</xdr:col>
                    <xdr:colOff>400050</xdr:colOff>
                    <xdr:row>82</xdr:row>
                    <xdr:rowOff>9525</xdr:rowOff>
                  </from>
                  <to>
                    <xdr:col>12</xdr:col>
                    <xdr:colOff>238125</xdr:colOff>
                    <xdr:row>83</xdr:row>
                    <xdr:rowOff>190500</xdr:rowOff>
                  </to>
                </anchor>
              </controlPr>
            </control>
          </mc:Choice>
        </mc:AlternateContent>
        <mc:AlternateContent xmlns:mc="http://schemas.openxmlformats.org/markup-compatibility/2006">
          <mc:Choice Requires="x14">
            <control shapeId="112762" r:id="rId125" name="Check Box 122">
              <controlPr defaultSize="0" autoFill="0" autoLine="0" autoPict="0">
                <anchor moveWithCells="1">
                  <from>
                    <xdr:col>11</xdr:col>
                    <xdr:colOff>400050</xdr:colOff>
                    <xdr:row>82</xdr:row>
                    <xdr:rowOff>390525</xdr:rowOff>
                  </from>
                  <to>
                    <xdr:col>12</xdr:col>
                    <xdr:colOff>238125</xdr:colOff>
                    <xdr:row>84</xdr:row>
                    <xdr:rowOff>180975</xdr:rowOff>
                  </to>
                </anchor>
              </controlPr>
            </control>
          </mc:Choice>
        </mc:AlternateContent>
        <mc:AlternateContent xmlns:mc="http://schemas.openxmlformats.org/markup-compatibility/2006">
          <mc:Choice Requires="x14">
            <control shapeId="112763" r:id="rId126" name="Check Box 123">
              <controlPr defaultSize="0" autoFill="0" autoLine="0" autoPict="0">
                <anchor moveWithCells="1">
                  <from>
                    <xdr:col>13</xdr:col>
                    <xdr:colOff>409575</xdr:colOff>
                    <xdr:row>71</xdr:row>
                    <xdr:rowOff>409575</xdr:rowOff>
                  </from>
                  <to>
                    <xdr:col>14</xdr:col>
                    <xdr:colOff>247650</xdr:colOff>
                    <xdr:row>73</xdr:row>
                    <xdr:rowOff>180975</xdr:rowOff>
                  </to>
                </anchor>
              </controlPr>
            </control>
          </mc:Choice>
        </mc:AlternateContent>
        <mc:AlternateContent xmlns:mc="http://schemas.openxmlformats.org/markup-compatibility/2006">
          <mc:Choice Requires="x14">
            <control shapeId="112764" r:id="rId127" name="Check Box 124">
              <controlPr defaultSize="0" autoFill="0" autoLine="0" autoPict="0">
                <anchor moveWithCells="1">
                  <from>
                    <xdr:col>15</xdr:col>
                    <xdr:colOff>409575</xdr:colOff>
                    <xdr:row>71</xdr:row>
                    <xdr:rowOff>409575</xdr:rowOff>
                  </from>
                  <to>
                    <xdr:col>16</xdr:col>
                    <xdr:colOff>133350</xdr:colOff>
                    <xdr:row>73</xdr:row>
                    <xdr:rowOff>180975</xdr:rowOff>
                  </to>
                </anchor>
              </controlPr>
            </control>
          </mc:Choice>
        </mc:AlternateContent>
        <mc:AlternateContent xmlns:mc="http://schemas.openxmlformats.org/markup-compatibility/2006">
          <mc:Choice Requires="x14">
            <control shapeId="112765" r:id="rId128" name="Check Box 125">
              <controlPr defaultSize="0" autoFill="0" autoLine="0" autoPict="0">
                <anchor moveWithCells="1">
                  <from>
                    <xdr:col>17</xdr:col>
                    <xdr:colOff>409575</xdr:colOff>
                    <xdr:row>71</xdr:row>
                    <xdr:rowOff>400050</xdr:rowOff>
                  </from>
                  <to>
                    <xdr:col>18</xdr:col>
                    <xdr:colOff>247650</xdr:colOff>
                    <xdr:row>73</xdr:row>
                    <xdr:rowOff>180975</xdr:rowOff>
                  </to>
                </anchor>
              </controlPr>
            </control>
          </mc:Choice>
        </mc:AlternateContent>
        <mc:AlternateContent xmlns:mc="http://schemas.openxmlformats.org/markup-compatibility/2006">
          <mc:Choice Requires="x14">
            <control shapeId="112766" r:id="rId129" name="Check Box 126">
              <controlPr defaultSize="0" autoFill="0" autoLine="0" autoPict="0">
                <anchor moveWithCells="1">
                  <from>
                    <xdr:col>13</xdr:col>
                    <xdr:colOff>409575</xdr:colOff>
                    <xdr:row>72</xdr:row>
                    <xdr:rowOff>409575</xdr:rowOff>
                  </from>
                  <to>
                    <xdr:col>14</xdr:col>
                    <xdr:colOff>247650</xdr:colOff>
                    <xdr:row>74</xdr:row>
                    <xdr:rowOff>180975</xdr:rowOff>
                  </to>
                </anchor>
              </controlPr>
            </control>
          </mc:Choice>
        </mc:AlternateContent>
        <mc:AlternateContent xmlns:mc="http://schemas.openxmlformats.org/markup-compatibility/2006">
          <mc:Choice Requires="x14">
            <control shapeId="112767" r:id="rId130" name="Check Box 127">
              <controlPr defaultSize="0" autoFill="0" autoLine="0" autoPict="0">
                <anchor moveWithCells="1">
                  <from>
                    <xdr:col>15</xdr:col>
                    <xdr:colOff>409575</xdr:colOff>
                    <xdr:row>72</xdr:row>
                    <xdr:rowOff>400050</xdr:rowOff>
                  </from>
                  <to>
                    <xdr:col>16</xdr:col>
                    <xdr:colOff>133350</xdr:colOff>
                    <xdr:row>74</xdr:row>
                    <xdr:rowOff>180975</xdr:rowOff>
                  </to>
                </anchor>
              </controlPr>
            </control>
          </mc:Choice>
        </mc:AlternateContent>
        <mc:AlternateContent xmlns:mc="http://schemas.openxmlformats.org/markup-compatibility/2006">
          <mc:Choice Requires="x14">
            <control shapeId="112768" r:id="rId131" name="Check Box 128">
              <controlPr defaultSize="0" autoFill="0" autoLine="0" autoPict="0">
                <anchor moveWithCells="1">
                  <from>
                    <xdr:col>17</xdr:col>
                    <xdr:colOff>419100</xdr:colOff>
                    <xdr:row>72</xdr:row>
                    <xdr:rowOff>400050</xdr:rowOff>
                  </from>
                  <to>
                    <xdr:col>18</xdr:col>
                    <xdr:colOff>257175</xdr:colOff>
                    <xdr:row>74</xdr:row>
                    <xdr:rowOff>180975</xdr:rowOff>
                  </to>
                </anchor>
              </controlPr>
            </control>
          </mc:Choice>
        </mc:AlternateContent>
        <mc:AlternateContent xmlns:mc="http://schemas.openxmlformats.org/markup-compatibility/2006">
          <mc:Choice Requires="x14">
            <control shapeId="112769" r:id="rId132" name="Check Box 129">
              <controlPr defaultSize="0" autoFill="0" autoLine="0" autoPict="0">
                <anchor moveWithCells="1">
                  <from>
                    <xdr:col>13</xdr:col>
                    <xdr:colOff>400050</xdr:colOff>
                    <xdr:row>73</xdr:row>
                    <xdr:rowOff>409575</xdr:rowOff>
                  </from>
                  <to>
                    <xdr:col>14</xdr:col>
                    <xdr:colOff>238125</xdr:colOff>
                    <xdr:row>75</xdr:row>
                    <xdr:rowOff>180975</xdr:rowOff>
                  </to>
                </anchor>
              </controlPr>
            </control>
          </mc:Choice>
        </mc:AlternateContent>
        <mc:AlternateContent xmlns:mc="http://schemas.openxmlformats.org/markup-compatibility/2006">
          <mc:Choice Requires="x14">
            <control shapeId="112770" r:id="rId133" name="Check Box 130">
              <controlPr defaultSize="0" autoFill="0" autoLine="0" autoPict="0">
                <anchor moveWithCells="1">
                  <from>
                    <xdr:col>15</xdr:col>
                    <xdr:colOff>409575</xdr:colOff>
                    <xdr:row>73</xdr:row>
                    <xdr:rowOff>409575</xdr:rowOff>
                  </from>
                  <to>
                    <xdr:col>16</xdr:col>
                    <xdr:colOff>133350</xdr:colOff>
                    <xdr:row>75</xdr:row>
                    <xdr:rowOff>180975</xdr:rowOff>
                  </to>
                </anchor>
              </controlPr>
            </control>
          </mc:Choice>
        </mc:AlternateContent>
        <mc:AlternateContent xmlns:mc="http://schemas.openxmlformats.org/markup-compatibility/2006">
          <mc:Choice Requires="x14">
            <control shapeId="112771" r:id="rId134" name="Check Box 131">
              <controlPr defaultSize="0" autoFill="0" autoLine="0" autoPict="0">
                <anchor moveWithCells="1">
                  <from>
                    <xdr:col>17</xdr:col>
                    <xdr:colOff>409575</xdr:colOff>
                    <xdr:row>73</xdr:row>
                    <xdr:rowOff>400050</xdr:rowOff>
                  </from>
                  <to>
                    <xdr:col>18</xdr:col>
                    <xdr:colOff>247650</xdr:colOff>
                    <xdr:row>75</xdr:row>
                    <xdr:rowOff>180975</xdr:rowOff>
                  </to>
                </anchor>
              </controlPr>
            </control>
          </mc:Choice>
        </mc:AlternateContent>
        <mc:AlternateContent xmlns:mc="http://schemas.openxmlformats.org/markup-compatibility/2006">
          <mc:Choice Requires="x14">
            <control shapeId="112772" r:id="rId135" name="Check Box 132">
              <controlPr defaultSize="0" autoFill="0" autoLine="0" autoPict="0">
                <anchor moveWithCells="1">
                  <from>
                    <xdr:col>13</xdr:col>
                    <xdr:colOff>400050</xdr:colOff>
                    <xdr:row>74</xdr:row>
                    <xdr:rowOff>409575</xdr:rowOff>
                  </from>
                  <to>
                    <xdr:col>14</xdr:col>
                    <xdr:colOff>238125</xdr:colOff>
                    <xdr:row>76</xdr:row>
                    <xdr:rowOff>180975</xdr:rowOff>
                  </to>
                </anchor>
              </controlPr>
            </control>
          </mc:Choice>
        </mc:AlternateContent>
        <mc:AlternateContent xmlns:mc="http://schemas.openxmlformats.org/markup-compatibility/2006">
          <mc:Choice Requires="x14">
            <control shapeId="112773" r:id="rId136" name="Check Box 133">
              <controlPr defaultSize="0" autoFill="0" autoLine="0" autoPict="0">
                <anchor moveWithCells="1">
                  <from>
                    <xdr:col>15</xdr:col>
                    <xdr:colOff>409575</xdr:colOff>
                    <xdr:row>74</xdr:row>
                    <xdr:rowOff>409575</xdr:rowOff>
                  </from>
                  <to>
                    <xdr:col>16</xdr:col>
                    <xdr:colOff>133350</xdr:colOff>
                    <xdr:row>76</xdr:row>
                    <xdr:rowOff>180975</xdr:rowOff>
                  </to>
                </anchor>
              </controlPr>
            </control>
          </mc:Choice>
        </mc:AlternateContent>
        <mc:AlternateContent xmlns:mc="http://schemas.openxmlformats.org/markup-compatibility/2006">
          <mc:Choice Requires="x14">
            <control shapeId="112774" r:id="rId137" name="Check Box 134">
              <controlPr defaultSize="0" autoFill="0" autoLine="0" autoPict="0">
                <anchor moveWithCells="1">
                  <from>
                    <xdr:col>17</xdr:col>
                    <xdr:colOff>409575</xdr:colOff>
                    <xdr:row>74</xdr:row>
                    <xdr:rowOff>400050</xdr:rowOff>
                  </from>
                  <to>
                    <xdr:col>18</xdr:col>
                    <xdr:colOff>247650</xdr:colOff>
                    <xdr:row>76</xdr:row>
                    <xdr:rowOff>180975</xdr:rowOff>
                  </to>
                </anchor>
              </controlPr>
            </control>
          </mc:Choice>
        </mc:AlternateContent>
        <mc:AlternateContent xmlns:mc="http://schemas.openxmlformats.org/markup-compatibility/2006">
          <mc:Choice Requires="x14">
            <control shapeId="112775" r:id="rId138" name="Check Box 135">
              <controlPr defaultSize="0" autoFill="0" autoLine="0" autoPict="0">
                <anchor moveWithCells="1">
                  <from>
                    <xdr:col>13</xdr:col>
                    <xdr:colOff>409575</xdr:colOff>
                    <xdr:row>75</xdr:row>
                    <xdr:rowOff>409575</xdr:rowOff>
                  </from>
                  <to>
                    <xdr:col>14</xdr:col>
                    <xdr:colOff>247650</xdr:colOff>
                    <xdr:row>77</xdr:row>
                    <xdr:rowOff>180975</xdr:rowOff>
                  </to>
                </anchor>
              </controlPr>
            </control>
          </mc:Choice>
        </mc:AlternateContent>
        <mc:AlternateContent xmlns:mc="http://schemas.openxmlformats.org/markup-compatibility/2006">
          <mc:Choice Requires="x14">
            <control shapeId="112776" r:id="rId139" name="Check Box 136">
              <controlPr defaultSize="0" autoFill="0" autoLine="0" autoPict="0">
                <anchor moveWithCells="1">
                  <from>
                    <xdr:col>15</xdr:col>
                    <xdr:colOff>400050</xdr:colOff>
                    <xdr:row>76</xdr:row>
                    <xdr:rowOff>0</xdr:rowOff>
                  </from>
                  <to>
                    <xdr:col>16</xdr:col>
                    <xdr:colOff>123825</xdr:colOff>
                    <xdr:row>77</xdr:row>
                    <xdr:rowOff>180975</xdr:rowOff>
                  </to>
                </anchor>
              </controlPr>
            </control>
          </mc:Choice>
        </mc:AlternateContent>
        <mc:AlternateContent xmlns:mc="http://schemas.openxmlformats.org/markup-compatibility/2006">
          <mc:Choice Requires="x14">
            <control shapeId="112777" r:id="rId140" name="Check Box 137">
              <controlPr defaultSize="0" autoFill="0" autoLine="0" autoPict="0">
                <anchor moveWithCells="1">
                  <from>
                    <xdr:col>17</xdr:col>
                    <xdr:colOff>409575</xdr:colOff>
                    <xdr:row>75</xdr:row>
                    <xdr:rowOff>409575</xdr:rowOff>
                  </from>
                  <to>
                    <xdr:col>18</xdr:col>
                    <xdr:colOff>247650</xdr:colOff>
                    <xdr:row>77</xdr:row>
                    <xdr:rowOff>180975</xdr:rowOff>
                  </to>
                </anchor>
              </controlPr>
            </control>
          </mc:Choice>
        </mc:AlternateContent>
        <mc:AlternateContent xmlns:mc="http://schemas.openxmlformats.org/markup-compatibility/2006">
          <mc:Choice Requires="x14">
            <control shapeId="112778" r:id="rId141" name="Check Box 138">
              <controlPr defaultSize="0" autoFill="0" autoLine="0" autoPict="0">
                <anchor moveWithCells="1">
                  <from>
                    <xdr:col>13</xdr:col>
                    <xdr:colOff>409575</xdr:colOff>
                    <xdr:row>76</xdr:row>
                    <xdr:rowOff>409575</xdr:rowOff>
                  </from>
                  <to>
                    <xdr:col>14</xdr:col>
                    <xdr:colOff>247650</xdr:colOff>
                    <xdr:row>78</xdr:row>
                    <xdr:rowOff>180975</xdr:rowOff>
                  </to>
                </anchor>
              </controlPr>
            </control>
          </mc:Choice>
        </mc:AlternateContent>
        <mc:AlternateContent xmlns:mc="http://schemas.openxmlformats.org/markup-compatibility/2006">
          <mc:Choice Requires="x14">
            <control shapeId="112779" r:id="rId142" name="Check Box 139">
              <controlPr defaultSize="0" autoFill="0" autoLine="0" autoPict="0">
                <anchor moveWithCells="1">
                  <from>
                    <xdr:col>13</xdr:col>
                    <xdr:colOff>419100</xdr:colOff>
                    <xdr:row>78</xdr:row>
                    <xdr:rowOff>0</xdr:rowOff>
                  </from>
                  <to>
                    <xdr:col>14</xdr:col>
                    <xdr:colOff>257175</xdr:colOff>
                    <xdr:row>79</xdr:row>
                    <xdr:rowOff>180975</xdr:rowOff>
                  </to>
                </anchor>
              </controlPr>
            </control>
          </mc:Choice>
        </mc:AlternateContent>
        <mc:AlternateContent xmlns:mc="http://schemas.openxmlformats.org/markup-compatibility/2006">
          <mc:Choice Requires="x14">
            <control shapeId="112780" r:id="rId143" name="Check Box 140">
              <controlPr defaultSize="0" autoFill="0" autoLine="0" autoPict="0">
                <anchor moveWithCells="1">
                  <from>
                    <xdr:col>15</xdr:col>
                    <xdr:colOff>409575</xdr:colOff>
                    <xdr:row>76</xdr:row>
                    <xdr:rowOff>409575</xdr:rowOff>
                  </from>
                  <to>
                    <xdr:col>16</xdr:col>
                    <xdr:colOff>133350</xdr:colOff>
                    <xdr:row>78</xdr:row>
                    <xdr:rowOff>180975</xdr:rowOff>
                  </to>
                </anchor>
              </controlPr>
            </control>
          </mc:Choice>
        </mc:AlternateContent>
        <mc:AlternateContent xmlns:mc="http://schemas.openxmlformats.org/markup-compatibility/2006">
          <mc:Choice Requires="x14">
            <control shapeId="112781" r:id="rId144" name="Check Box 141">
              <controlPr defaultSize="0" autoFill="0" autoLine="0" autoPict="0">
                <anchor moveWithCells="1">
                  <from>
                    <xdr:col>15</xdr:col>
                    <xdr:colOff>409575</xdr:colOff>
                    <xdr:row>77</xdr:row>
                    <xdr:rowOff>409575</xdr:rowOff>
                  </from>
                  <to>
                    <xdr:col>16</xdr:col>
                    <xdr:colOff>133350</xdr:colOff>
                    <xdr:row>79</xdr:row>
                    <xdr:rowOff>180975</xdr:rowOff>
                  </to>
                </anchor>
              </controlPr>
            </control>
          </mc:Choice>
        </mc:AlternateContent>
        <mc:AlternateContent xmlns:mc="http://schemas.openxmlformats.org/markup-compatibility/2006">
          <mc:Choice Requires="x14">
            <control shapeId="112782" r:id="rId145" name="Check Box 142">
              <controlPr defaultSize="0" autoFill="0" autoLine="0" autoPict="0">
                <anchor moveWithCells="1">
                  <from>
                    <xdr:col>17</xdr:col>
                    <xdr:colOff>419100</xdr:colOff>
                    <xdr:row>76</xdr:row>
                    <xdr:rowOff>409575</xdr:rowOff>
                  </from>
                  <to>
                    <xdr:col>18</xdr:col>
                    <xdr:colOff>257175</xdr:colOff>
                    <xdr:row>78</xdr:row>
                    <xdr:rowOff>180975</xdr:rowOff>
                  </to>
                </anchor>
              </controlPr>
            </control>
          </mc:Choice>
        </mc:AlternateContent>
        <mc:AlternateContent xmlns:mc="http://schemas.openxmlformats.org/markup-compatibility/2006">
          <mc:Choice Requires="x14">
            <control shapeId="112783" r:id="rId146" name="Check Box 143">
              <controlPr defaultSize="0" autoFill="0" autoLine="0" autoPict="0">
                <anchor moveWithCells="1">
                  <from>
                    <xdr:col>17</xdr:col>
                    <xdr:colOff>419100</xdr:colOff>
                    <xdr:row>78</xdr:row>
                    <xdr:rowOff>0</xdr:rowOff>
                  </from>
                  <to>
                    <xdr:col>18</xdr:col>
                    <xdr:colOff>257175</xdr:colOff>
                    <xdr:row>79</xdr:row>
                    <xdr:rowOff>180975</xdr:rowOff>
                  </to>
                </anchor>
              </controlPr>
            </control>
          </mc:Choice>
        </mc:AlternateContent>
        <mc:AlternateContent xmlns:mc="http://schemas.openxmlformats.org/markup-compatibility/2006">
          <mc:Choice Requires="x14">
            <control shapeId="112784" r:id="rId147" name="Check Box 144">
              <controlPr defaultSize="0" autoFill="0" autoLine="0" autoPict="0">
                <anchor moveWithCells="1">
                  <from>
                    <xdr:col>13</xdr:col>
                    <xdr:colOff>400050</xdr:colOff>
                    <xdr:row>79</xdr:row>
                    <xdr:rowOff>0</xdr:rowOff>
                  </from>
                  <to>
                    <xdr:col>14</xdr:col>
                    <xdr:colOff>238125</xdr:colOff>
                    <xdr:row>80</xdr:row>
                    <xdr:rowOff>180975</xdr:rowOff>
                  </to>
                </anchor>
              </controlPr>
            </control>
          </mc:Choice>
        </mc:AlternateContent>
        <mc:AlternateContent xmlns:mc="http://schemas.openxmlformats.org/markup-compatibility/2006">
          <mc:Choice Requires="x14">
            <control shapeId="112785" r:id="rId148" name="Check Box 145">
              <controlPr defaultSize="0" autoFill="0" autoLine="0" autoPict="0">
                <anchor moveWithCells="1">
                  <from>
                    <xdr:col>17</xdr:col>
                    <xdr:colOff>419100</xdr:colOff>
                    <xdr:row>78</xdr:row>
                    <xdr:rowOff>400050</xdr:rowOff>
                  </from>
                  <to>
                    <xdr:col>18</xdr:col>
                    <xdr:colOff>257175</xdr:colOff>
                    <xdr:row>80</xdr:row>
                    <xdr:rowOff>180975</xdr:rowOff>
                  </to>
                </anchor>
              </controlPr>
            </control>
          </mc:Choice>
        </mc:AlternateContent>
        <mc:AlternateContent xmlns:mc="http://schemas.openxmlformats.org/markup-compatibility/2006">
          <mc:Choice Requires="x14">
            <control shapeId="112786" r:id="rId149" name="Check Box 146">
              <controlPr defaultSize="0" autoFill="0" autoLine="0" autoPict="0">
                <anchor moveWithCells="1">
                  <from>
                    <xdr:col>17</xdr:col>
                    <xdr:colOff>419100</xdr:colOff>
                    <xdr:row>80</xdr:row>
                    <xdr:rowOff>0</xdr:rowOff>
                  </from>
                  <to>
                    <xdr:col>18</xdr:col>
                    <xdr:colOff>257175</xdr:colOff>
                    <xdr:row>81</xdr:row>
                    <xdr:rowOff>180975</xdr:rowOff>
                  </to>
                </anchor>
              </controlPr>
            </control>
          </mc:Choice>
        </mc:AlternateContent>
        <mc:AlternateContent xmlns:mc="http://schemas.openxmlformats.org/markup-compatibility/2006">
          <mc:Choice Requires="x14">
            <control shapeId="112787" r:id="rId150" name="Check Box 147">
              <controlPr defaultSize="0" autoFill="0" autoLine="0" autoPict="0">
                <anchor moveWithCells="1">
                  <from>
                    <xdr:col>13</xdr:col>
                    <xdr:colOff>400050</xdr:colOff>
                    <xdr:row>80</xdr:row>
                    <xdr:rowOff>400050</xdr:rowOff>
                  </from>
                  <to>
                    <xdr:col>14</xdr:col>
                    <xdr:colOff>238125</xdr:colOff>
                    <xdr:row>82</xdr:row>
                    <xdr:rowOff>190500</xdr:rowOff>
                  </to>
                </anchor>
              </controlPr>
            </control>
          </mc:Choice>
        </mc:AlternateContent>
        <mc:AlternateContent xmlns:mc="http://schemas.openxmlformats.org/markup-compatibility/2006">
          <mc:Choice Requires="x14">
            <control shapeId="112788" r:id="rId151" name="Check Box 148">
              <controlPr defaultSize="0" autoFill="0" autoLine="0" autoPict="0">
                <anchor moveWithCells="1">
                  <from>
                    <xdr:col>13</xdr:col>
                    <xdr:colOff>400050</xdr:colOff>
                    <xdr:row>81</xdr:row>
                    <xdr:rowOff>409575</xdr:rowOff>
                  </from>
                  <to>
                    <xdr:col>14</xdr:col>
                    <xdr:colOff>238125</xdr:colOff>
                    <xdr:row>83</xdr:row>
                    <xdr:rowOff>180975</xdr:rowOff>
                  </to>
                </anchor>
              </controlPr>
            </control>
          </mc:Choice>
        </mc:AlternateContent>
        <mc:AlternateContent xmlns:mc="http://schemas.openxmlformats.org/markup-compatibility/2006">
          <mc:Choice Requires="x14">
            <control shapeId="112789" r:id="rId152" name="Check Box 149">
              <controlPr defaultSize="0" autoFill="0" autoLine="0" autoPict="0">
                <anchor moveWithCells="1">
                  <from>
                    <xdr:col>13</xdr:col>
                    <xdr:colOff>400050</xdr:colOff>
                    <xdr:row>82</xdr:row>
                    <xdr:rowOff>400050</xdr:rowOff>
                  </from>
                  <to>
                    <xdr:col>14</xdr:col>
                    <xdr:colOff>238125</xdr:colOff>
                    <xdr:row>84</xdr:row>
                    <xdr:rowOff>180975</xdr:rowOff>
                  </to>
                </anchor>
              </controlPr>
            </control>
          </mc:Choice>
        </mc:AlternateContent>
        <mc:AlternateContent xmlns:mc="http://schemas.openxmlformats.org/markup-compatibility/2006">
          <mc:Choice Requires="x14">
            <control shapeId="112790" r:id="rId153" name="Check Box 150">
              <controlPr defaultSize="0" autoFill="0" autoLine="0" autoPict="0">
                <anchor moveWithCells="1">
                  <from>
                    <xdr:col>17</xdr:col>
                    <xdr:colOff>419100</xdr:colOff>
                    <xdr:row>80</xdr:row>
                    <xdr:rowOff>400050</xdr:rowOff>
                  </from>
                  <to>
                    <xdr:col>18</xdr:col>
                    <xdr:colOff>257175</xdr:colOff>
                    <xdr:row>82</xdr:row>
                    <xdr:rowOff>190500</xdr:rowOff>
                  </to>
                </anchor>
              </controlPr>
            </control>
          </mc:Choice>
        </mc:AlternateContent>
        <mc:AlternateContent xmlns:mc="http://schemas.openxmlformats.org/markup-compatibility/2006">
          <mc:Choice Requires="x14">
            <control shapeId="112791" r:id="rId154" name="Check Box 151">
              <controlPr defaultSize="0" autoFill="0" autoLine="0" autoPict="0">
                <anchor moveWithCells="1">
                  <from>
                    <xdr:col>17</xdr:col>
                    <xdr:colOff>409575</xdr:colOff>
                    <xdr:row>81</xdr:row>
                    <xdr:rowOff>400050</xdr:rowOff>
                  </from>
                  <to>
                    <xdr:col>18</xdr:col>
                    <xdr:colOff>247650</xdr:colOff>
                    <xdr:row>83</xdr:row>
                    <xdr:rowOff>180975</xdr:rowOff>
                  </to>
                </anchor>
              </controlPr>
            </control>
          </mc:Choice>
        </mc:AlternateContent>
        <mc:AlternateContent xmlns:mc="http://schemas.openxmlformats.org/markup-compatibility/2006">
          <mc:Choice Requires="x14">
            <control shapeId="112792" r:id="rId155" name="Check Box 152">
              <controlPr defaultSize="0" autoFill="0" autoLine="0" autoPict="0">
                <anchor moveWithCells="1">
                  <from>
                    <xdr:col>17</xdr:col>
                    <xdr:colOff>419100</xdr:colOff>
                    <xdr:row>82</xdr:row>
                    <xdr:rowOff>381000</xdr:rowOff>
                  </from>
                  <to>
                    <xdr:col>18</xdr:col>
                    <xdr:colOff>257175</xdr:colOff>
                    <xdr:row>84</xdr:row>
                    <xdr:rowOff>180975</xdr:rowOff>
                  </to>
                </anchor>
              </controlPr>
            </control>
          </mc:Choice>
        </mc:AlternateContent>
        <mc:AlternateContent xmlns:mc="http://schemas.openxmlformats.org/markup-compatibility/2006">
          <mc:Choice Requires="x14">
            <control shapeId="112793" r:id="rId156" name="Check Box 153">
              <controlPr defaultSize="0" autoFill="0" autoLine="0" autoPict="0">
                <anchor moveWithCells="1">
                  <from>
                    <xdr:col>5</xdr:col>
                    <xdr:colOff>142875</xdr:colOff>
                    <xdr:row>67</xdr:row>
                    <xdr:rowOff>409575</xdr:rowOff>
                  </from>
                  <to>
                    <xdr:col>5</xdr:col>
                    <xdr:colOff>495300</xdr:colOff>
                    <xdr:row>69</xdr:row>
                    <xdr:rowOff>190500</xdr:rowOff>
                  </to>
                </anchor>
              </controlPr>
            </control>
          </mc:Choice>
        </mc:AlternateContent>
        <mc:AlternateContent xmlns:mc="http://schemas.openxmlformats.org/markup-compatibility/2006">
          <mc:Choice Requires="x14">
            <control shapeId="112794" r:id="rId157" name="Check Box 154">
              <controlPr defaultSize="0" autoFill="0" autoLine="0" autoPict="0">
                <anchor moveWithCells="1">
                  <from>
                    <xdr:col>6</xdr:col>
                    <xdr:colOff>533400</xdr:colOff>
                    <xdr:row>67</xdr:row>
                    <xdr:rowOff>409575</xdr:rowOff>
                  </from>
                  <to>
                    <xdr:col>7</xdr:col>
                    <xdr:colOff>133350</xdr:colOff>
                    <xdr:row>69</xdr:row>
                    <xdr:rowOff>190500</xdr:rowOff>
                  </to>
                </anchor>
              </controlPr>
            </control>
          </mc:Choice>
        </mc:AlternateContent>
        <mc:AlternateContent xmlns:mc="http://schemas.openxmlformats.org/markup-compatibility/2006">
          <mc:Choice Requires="x14">
            <control shapeId="112795" r:id="rId158" name="Check Box 155">
              <controlPr defaultSize="0" autoFill="0" autoLine="0" autoPict="0">
                <anchor moveWithCells="1">
                  <from>
                    <xdr:col>9</xdr:col>
                    <xdr:colOff>57150</xdr:colOff>
                    <xdr:row>67</xdr:row>
                    <xdr:rowOff>409575</xdr:rowOff>
                  </from>
                  <to>
                    <xdr:col>9</xdr:col>
                    <xdr:colOff>409575</xdr:colOff>
                    <xdr:row>69</xdr:row>
                    <xdr:rowOff>190500</xdr:rowOff>
                  </to>
                </anchor>
              </controlPr>
            </control>
          </mc:Choice>
        </mc:AlternateContent>
        <mc:AlternateContent xmlns:mc="http://schemas.openxmlformats.org/markup-compatibility/2006">
          <mc:Choice Requires="x14">
            <control shapeId="112796" r:id="rId159" name="Check Box 156">
              <controlPr defaultSize="0" autoFill="0" autoLine="0" autoPict="0">
                <anchor moveWithCells="1">
                  <from>
                    <xdr:col>11</xdr:col>
                    <xdr:colOff>76200</xdr:colOff>
                    <xdr:row>67</xdr:row>
                    <xdr:rowOff>409575</xdr:rowOff>
                  </from>
                  <to>
                    <xdr:col>11</xdr:col>
                    <xdr:colOff>419100</xdr:colOff>
                    <xdr:row>69</xdr:row>
                    <xdr:rowOff>190500</xdr:rowOff>
                  </to>
                </anchor>
              </controlPr>
            </control>
          </mc:Choice>
        </mc:AlternateContent>
        <mc:AlternateContent xmlns:mc="http://schemas.openxmlformats.org/markup-compatibility/2006">
          <mc:Choice Requires="x14">
            <control shapeId="112797" r:id="rId160" name="Check Box 157">
              <controlPr defaultSize="0" autoFill="0" autoLine="0" autoPict="0">
                <anchor moveWithCells="1">
                  <from>
                    <xdr:col>15</xdr:col>
                    <xdr:colOff>400050</xdr:colOff>
                    <xdr:row>82</xdr:row>
                    <xdr:rowOff>409575</xdr:rowOff>
                  </from>
                  <to>
                    <xdr:col>16</xdr:col>
                    <xdr:colOff>123825</xdr:colOff>
                    <xdr:row>84</xdr:row>
                    <xdr:rowOff>180975</xdr:rowOff>
                  </to>
                </anchor>
              </controlPr>
            </control>
          </mc:Choice>
        </mc:AlternateContent>
        <mc:AlternateContent xmlns:mc="http://schemas.openxmlformats.org/markup-compatibility/2006">
          <mc:Choice Requires="x14">
            <control shapeId="112798" r:id="rId161" name="Check Box 158">
              <controlPr defaultSize="0" autoFill="0" autoLine="0" autoPict="0">
                <anchor moveWithCells="1">
                  <from>
                    <xdr:col>15</xdr:col>
                    <xdr:colOff>390525</xdr:colOff>
                    <xdr:row>81</xdr:row>
                    <xdr:rowOff>400050</xdr:rowOff>
                  </from>
                  <to>
                    <xdr:col>16</xdr:col>
                    <xdr:colOff>114300</xdr:colOff>
                    <xdr:row>83</xdr:row>
                    <xdr:rowOff>180975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AO63"/>
  <sheetViews>
    <sheetView zoomScale="85" zoomScaleNormal="85" zoomScaleSheetLayoutView="100" workbookViewId="0">
      <selection activeCell="A2" sqref="A2"/>
    </sheetView>
  </sheetViews>
  <sheetFormatPr defaultColWidth="9" defaultRowHeight="13.5"/>
  <cols>
    <col min="1" max="20" width="6.75" style="302" customWidth="1"/>
    <col min="21" max="16384" width="9" style="302"/>
  </cols>
  <sheetData>
    <row r="1" spans="1:41" ht="16.5" customHeight="1">
      <c r="A1" s="338" t="s">
        <v>3786</v>
      </c>
      <c r="B1" s="338"/>
      <c r="C1" s="338"/>
      <c r="D1" s="338"/>
      <c r="E1" s="338"/>
      <c r="F1" s="338"/>
      <c r="G1" s="339"/>
      <c r="H1" s="339"/>
      <c r="I1" s="339"/>
      <c r="J1" s="339"/>
      <c r="K1" s="339"/>
      <c r="L1" s="339"/>
      <c r="M1" s="339"/>
      <c r="N1" s="339"/>
      <c r="O1" s="339"/>
      <c r="P1" s="339"/>
      <c r="Q1" s="339"/>
      <c r="R1" s="2283"/>
      <c r="S1" s="2283"/>
      <c r="T1" s="2283"/>
    </row>
    <row r="2" spans="1:41">
      <c r="A2" s="340"/>
      <c r="B2" s="340"/>
      <c r="C2" s="340"/>
      <c r="D2" s="340"/>
      <c r="E2" s="340"/>
      <c r="F2" s="340"/>
      <c r="G2" s="340"/>
      <c r="H2" s="340"/>
      <c r="I2" s="340"/>
      <c r="J2" s="340"/>
      <c r="K2" s="340"/>
      <c r="L2" s="340"/>
      <c r="M2" s="340"/>
      <c r="N2" s="340"/>
      <c r="O2" s="340"/>
      <c r="P2" s="340"/>
      <c r="Q2" s="340"/>
      <c r="R2" s="340"/>
      <c r="S2" s="340"/>
      <c r="T2" s="340"/>
    </row>
    <row r="3" spans="1:41" ht="22.5" customHeight="1">
      <c r="A3" s="2466" t="s">
        <v>3787</v>
      </c>
      <c r="B3" s="2466"/>
      <c r="C3" s="2466"/>
      <c r="D3" s="2466"/>
      <c r="E3" s="2466"/>
      <c r="F3" s="2466"/>
      <c r="G3" s="2466"/>
      <c r="H3" s="2466"/>
      <c r="I3" s="2466"/>
      <c r="J3" s="2466"/>
      <c r="K3" s="2466"/>
      <c r="L3" s="2466"/>
      <c r="M3" s="2466"/>
      <c r="N3" s="2466"/>
      <c r="O3" s="2466"/>
      <c r="P3" s="2466"/>
      <c r="Q3" s="2466"/>
      <c r="R3" s="2466"/>
      <c r="S3" s="2466"/>
      <c r="T3" s="2466"/>
      <c r="V3" s="2466"/>
      <c r="W3" s="2466"/>
      <c r="X3" s="2466"/>
      <c r="Y3" s="2466"/>
      <c r="Z3" s="2466"/>
      <c r="AA3" s="2466"/>
      <c r="AB3" s="2466"/>
      <c r="AC3" s="2466"/>
      <c r="AD3" s="2466"/>
      <c r="AE3" s="2466"/>
      <c r="AF3" s="2466"/>
      <c r="AG3" s="2466"/>
      <c r="AH3" s="2466"/>
      <c r="AI3" s="2466"/>
      <c r="AJ3" s="2466"/>
      <c r="AK3" s="2466"/>
      <c r="AL3" s="2466"/>
      <c r="AM3" s="2466"/>
      <c r="AN3" s="2466"/>
      <c r="AO3" s="2466"/>
    </row>
    <row r="4" spans="1:41" ht="22.5" customHeight="1">
      <c r="A4" s="341"/>
      <c r="B4" s="341"/>
      <c r="C4" s="341"/>
      <c r="D4" s="341"/>
      <c r="E4" s="341"/>
      <c r="F4" s="341"/>
      <c r="G4" s="341"/>
      <c r="H4" s="341"/>
      <c r="I4" s="341"/>
      <c r="J4" s="341"/>
      <c r="K4" s="341"/>
      <c r="L4" s="341"/>
      <c r="M4" s="341"/>
      <c r="N4" s="2467" t="s">
        <v>448</v>
      </c>
      <c r="O4" s="2467"/>
      <c r="P4" s="2468"/>
      <c r="Q4" s="2468"/>
      <c r="R4" s="2468"/>
      <c r="S4" s="2468"/>
      <c r="T4" s="2468"/>
      <c r="V4" s="923"/>
      <c r="W4" s="923"/>
      <c r="X4" s="923"/>
      <c r="Y4" s="923"/>
      <c r="Z4" s="923"/>
      <c r="AA4" s="923"/>
      <c r="AB4" s="923"/>
      <c r="AC4" s="923"/>
      <c r="AD4" s="923"/>
      <c r="AE4" s="923"/>
      <c r="AF4" s="923"/>
      <c r="AG4" s="923"/>
      <c r="AH4" s="923"/>
      <c r="AI4" s="923"/>
      <c r="AJ4" s="923"/>
      <c r="AK4" s="923"/>
      <c r="AL4" s="923"/>
      <c r="AM4" s="923"/>
      <c r="AN4" s="923"/>
      <c r="AO4" s="923"/>
    </row>
    <row r="5" spans="1:41" ht="22.5" customHeight="1">
      <c r="A5" s="338"/>
      <c r="B5" s="338"/>
      <c r="C5" s="338"/>
      <c r="D5" s="338"/>
      <c r="E5" s="338"/>
      <c r="F5" s="338"/>
      <c r="G5" s="339"/>
      <c r="H5" s="339"/>
      <c r="I5" s="339"/>
      <c r="J5" s="339"/>
      <c r="K5" s="339"/>
      <c r="L5" s="339"/>
      <c r="M5" s="339"/>
      <c r="N5" s="2469" t="s">
        <v>449</v>
      </c>
      <c r="O5" s="2469"/>
      <c r="P5" s="2469"/>
      <c r="Q5" s="2469"/>
      <c r="R5" s="2469"/>
      <c r="S5" s="2469"/>
      <c r="T5" s="2469"/>
      <c r="V5" s="923"/>
      <c r="W5" s="923"/>
      <c r="X5" s="923"/>
      <c r="Y5" s="923"/>
      <c r="Z5" s="923"/>
      <c r="AA5" s="923"/>
      <c r="AB5" s="923"/>
      <c r="AC5" s="923"/>
      <c r="AD5" s="923"/>
      <c r="AE5" s="923"/>
      <c r="AF5" s="923"/>
      <c r="AG5" s="923"/>
      <c r="AH5" s="923"/>
      <c r="AI5" s="923"/>
      <c r="AJ5" s="923"/>
      <c r="AK5" s="923"/>
      <c r="AL5" s="923"/>
      <c r="AM5" s="923"/>
      <c r="AN5" s="923"/>
      <c r="AO5" s="923"/>
    </row>
    <row r="6" spans="1:41" ht="17.25" customHeight="1">
      <c r="A6" s="341"/>
      <c r="B6" s="341"/>
      <c r="C6" s="341"/>
      <c r="D6" s="341"/>
      <c r="E6" s="341"/>
      <c r="F6" s="341"/>
      <c r="G6" s="341"/>
      <c r="H6" s="341"/>
      <c r="I6" s="341"/>
      <c r="J6" s="341"/>
      <c r="K6" s="341"/>
      <c r="L6" s="341"/>
      <c r="M6" s="341"/>
      <c r="N6" s="341"/>
      <c r="O6" s="341"/>
      <c r="P6" s="341"/>
      <c r="Q6" s="341"/>
      <c r="R6" s="341"/>
      <c r="S6" s="341"/>
      <c r="T6" s="340"/>
    </row>
    <row r="7" spans="1:41" s="300" customFormat="1" ht="29.25" customHeight="1">
      <c r="A7" s="2472" t="s">
        <v>3788</v>
      </c>
      <c r="B7" s="2472"/>
      <c r="C7" s="2472"/>
      <c r="D7" s="2472"/>
      <c r="E7" s="2472"/>
      <c r="F7" s="2472"/>
      <c r="G7" s="2472"/>
      <c r="H7" s="2472"/>
      <c r="I7" s="2472"/>
      <c r="J7" s="2472"/>
      <c r="K7" s="2472"/>
      <c r="L7" s="2472"/>
      <c r="M7" s="2472"/>
      <c r="N7" s="2472"/>
      <c r="O7" s="2472"/>
      <c r="P7" s="2472"/>
      <c r="Q7" s="2472"/>
      <c r="R7" s="2472"/>
      <c r="S7" s="2472"/>
      <c r="T7" s="2472"/>
    </row>
    <row r="8" spans="1:41" s="300" customFormat="1" ht="4.5" customHeight="1">
      <c r="A8" s="924"/>
      <c r="B8" s="924"/>
      <c r="C8" s="924"/>
      <c r="D8" s="924"/>
      <c r="E8" s="924"/>
      <c r="F8" s="924"/>
      <c r="G8" s="924"/>
      <c r="H8" s="924"/>
      <c r="I8" s="924"/>
      <c r="J8" s="924"/>
      <c r="K8" s="924"/>
      <c r="L8" s="924"/>
      <c r="M8" s="924"/>
      <c r="N8" s="924"/>
      <c r="O8" s="924"/>
      <c r="P8" s="924"/>
      <c r="Q8" s="924"/>
      <c r="R8" s="924"/>
      <c r="S8" s="924"/>
    </row>
    <row r="9" spans="1:41" s="300" customFormat="1" ht="28.5">
      <c r="A9" s="925" t="s">
        <v>956</v>
      </c>
      <c r="B9" s="925" t="s">
        <v>957</v>
      </c>
      <c r="C9" s="2473" t="s">
        <v>958</v>
      </c>
      <c r="D9" s="2473"/>
      <c r="E9" s="2473"/>
      <c r="F9" s="2473"/>
      <c r="G9" s="2473"/>
      <c r="H9" s="2473" t="s">
        <v>959</v>
      </c>
      <c r="I9" s="2473"/>
      <c r="J9" s="2473"/>
      <c r="K9" s="925" t="s">
        <v>956</v>
      </c>
      <c r="L9" s="925" t="s">
        <v>957</v>
      </c>
      <c r="M9" s="2473" t="s">
        <v>958</v>
      </c>
      <c r="N9" s="2473"/>
      <c r="O9" s="2473"/>
      <c r="P9" s="2473"/>
      <c r="Q9" s="2473"/>
      <c r="R9" s="2473" t="s">
        <v>959</v>
      </c>
      <c r="S9" s="2473"/>
      <c r="T9" s="2473"/>
    </row>
    <row r="10" spans="1:41" s="300" customFormat="1" ht="34.5" customHeight="1">
      <c r="A10" s="925"/>
      <c r="B10" s="925"/>
      <c r="C10" s="2470" t="s">
        <v>1064</v>
      </c>
      <c r="D10" s="2470"/>
      <c r="E10" s="2470"/>
      <c r="F10" s="2470"/>
      <c r="G10" s="2470"/>
      <c r="H10" s="2471" t="s">
        <v>961</v>
      </c>
      <c r="I10" s="2471"/>
      <c r="J10" s="2471"/>
      <c r="K10" s="925"/>
      <c r="L10" s="925"/>
      <c r="M10" s="2470" t="s">
        <v>1065</v>
      </c>
      <c r="N10" s="2470"/>
      <c r="O10" s="2470"/>
      <c r="P10" s="2470"/>
      <c r="Q10" s="2470"/>
      <c r="R10" s="2471" t="s">
        <v>961</v>
      </c>
      <c r="S10" s="2471"/>
      <c r="T10" s="2471"/>
    </row>
    <row r="11" spans="1:41" s="300" customFormat="1" ht="34.5" customHeight="1">
      <c r="A11" s="925"/>
      <c r="B11" s="925"/>
      <c r="C11" s="2470" t="s">
        <v>1066</v>
      </c>
      <c r="D11" s="2470"/>
      <c r="E11" s="2470"/>
      <c r="F11" s="2470"/>
      <c r="G11" s="2470"/>
      <c r="H11" s="2471" t="s">
        <v>961</v>
      </c>
      <c r="I11" s="2471"/>
      <c r="J11" s="2471"/>
      <c r="K11" s="925"/>
      <c r="L11" s="925"/>
      <c r="M11" s="2470" t="s">
        <v>1067</v>
      </c>
      <c r="N11" s="2470"/>
      <c r="O11" s="2470"/>
      <c r="P11" s="2470"/>
      <c r="Q11" s="2470"/>
      <c r="R11" s="2471" t="s">
        <v>961</v>
      </c>
      <c r="S11" s="2471"/>
      <c r="T11" s="2471"/>
    </row>
    <row r="12" spans="1:41" s="300" customFormat="1" ht="9.75" customHeight="1">
      <c r="A12" s="342"/>
      <c r="B12" s="342"/>
      <c r="C12" s="342"/>
      <c r="D12" s="342"/>
      <c r="E12" s="342"/>
      <c r="F12" s="342"/>
      <c r="G12" s="343"/>
      <c r="H12" s="343"/>
      <c r="I12" s="343"/>
      <c r="J12" s="343"/>
      <c r="K12" s="342"/>
      <c r="L12" s="342"/>
      <c r="M12" s="342"/>
      <c r="N12" s="342"/>
      <c r="O12" s="342"/>
      <c r="P12" s="342"/>
      <c r="Q12" s="342"/>
      <c r="R12" s="342"/>
      <c r="S12" s="342"/>
      <c r="T12" s="343"/>
    </row>
    <row r="13" spans="1:41" s="300" customFormat="1" ht="20.25" customHeight="1">
      <c r="A13" s="344" t="s">
        <v>3780</v>
      </c>
      <c r="B13" s="344"/>
      <c r="C13" s="344"/>
      <c r="D13" s="344"/>
      <c r="E13" s="344"/>
      <c r="F13" s="344"/>
      <c r="G13" s="344"/>
      <c r="H13" s="344"/>
      <c r="I13" s="344"/>
      <c r="J13" s="344"/>
      <c r="K13" s="344"/>
      <c r="L13" s="344"/>
      <c r="M13" s="344"/>
      <c r="N13" s="344"/>
      <c r="O13" s="344"/>
      <c r="P13" s="344"/>
      <c r="Q13" s="344"/>
      <c r="R13" s="344"/>
      <c r="S13" s="344"/>
    </row>
    <row r="14" spans="1:41" s="300" customFormat="1" ht="14.25">
      <c r="A14" s="344" t="s">
        <v>970</v>
      </c>
      <c r="B14" s="344"/>
      <c r="C14" s="344"/>
      <c r="D14" s="344"/>
      <c r="E14" s="344"/>
      <c r="F14" s="344"/>
      <c r="G14" s="344"/>
      <c r="H14" s="344"/>
      <c r="I14" s="344"/>
      <c r="J14" s="344"/>
      <c r="K14" s="344"/>
      <c r="L14" s="344"/>
      <c r="M14" s="344"/>
      <c r="N14" s="344"/>
      <c r="O14" s="344"/>
      <c r="P14" s="344"/>
      <c r="Q14" s="344"/>
      <c r="R14" s="344"/>
      <c r="S14" s="344"/>
    </row>
    <row r="15" spans="1:41" s="300" customFormat="1" ht="6" customHeight="1">
      <c r="A15" s="344"/>
      <c r="B15" s="344"/>
      <c r="C15" s="344"/>
      <c r="D15" s="344"/>
      <c r="E15" s="344"/>
      <c r="F15" s="344"/>
      <c r="G15" s="344"/>
      <c r="H15" s="344"/>
      <c r="I15" s="344"/>
      <c r="J15" s="344"/>
      <c r="K15" s="344"/>
      <c r="L15" s="344"/>
      <c r="M15" s="344"/>
      <c r="N15" s="344"/>
      <c r="O15" s="344"/>
      <c r="P15" s="344"/>
      <c r="Q15" s="344"/>
      <c r="R15" s="344"/>
      <c r="S15" s="344"/>
    </row>
    <row r="16" spans="1:41" s="348" customFormat="1" ht="14.25">
      <c r="A16" s="345" t="s">
        <v>1068</v>
      </c>
      <c r="B16" s="346"/>
      <c r="C16" s="346"/>
      <c r="D16" s="346"/>
      <c r="E16" s="346"/>
      <c r="F16" s="346"/>
      <c r="G16" s="346"/>
      <c r="H16" s="346"/>
      <c r="I16" s="346"/>
      <c r="J16" s="346"/>
      <c r="K16" s="346"/>
      <c r="L16" s="346"/>
      <c r="M16" s="346"/>
      <c r="N16" s="346"/>
      <c r="O16" s="346"/>
      <c r="P16" s="346"/>
      <c r="Q16" s="346"/>
      <c r="R16" s="346"/>
      <c r="S16" s="346"/>
      <c r="T16" s="347"/>
    </row>
    <row r="17" spans="1:20" s="348" customFormat="1" ht="14.25">
      <c r="A17" s="349" t="s">
        <v>1069</v>
      </c>
      <c r="B17" s="350"/>
      <c r="C17" s="350"/>
      <c r="D17" s="350"/>
      <c r="E17" s="350"/>
      <c r="F17" s="350"/>
      <c r="G17" s="350"/>
      <c r="H17" s="350"/>
      <c r="I17" s="350"/>
      <c r="J17" s="350"/>
      <c r="K17" s="350"/>
      <c r="L17" s="350"/>
      <c r="M17" s="350"/>
      <c r="N17" s="350"/>
      <c r="O17" s="350"/>
      <c r="P17" s="350"/>
      <c r="Q17" s="350"/>
      <c r="R17" s="350"/>
      <c r="S17" s="350"/>
      <c r="T17" s="351"/>
    </row>
    <row r="18" spans="1:20" s="348" customFormat="1" ht="4.5" customHeight="1">
      <c r="A18" s="349"/>
      <c r="B18" s="350"/>
      <c r="C18" s="350"/>
      <c r="D18" s="350"/>
      <c r="E18" s="350"/>
      <c r="F18" s="350"/>
      <c r="G18" s="350"/>
      <c r="H18" s="350"/>
      <c r="I18" s="350"/>
      <c r="J18" s="350"/>
      <c r="K18" s="350"/>
      <c r="L18" s="350"/>
      <c r="M18" s="350"/>
      <c r="N18" s="350"/>
      <c r="O18" s="350"/>
      <c r="P18" s="350"/>
      <c r="Q18" s="350"/>
      <c r="R18" s="350"/>
      <c r="S18" s="350"/>
      <c r="T18" s="351"/>
    </row>
    <row r="19" spans="1:20" s="348" customFormat="1" ht="18.75" customHeight="1">
      <c r="A19" s="349"/>
      <c r="B19" s="352" t="s">
        <v>1070</v>
      </c>
      <c r="C19" s="353"/>
      <c r="D19" s="353"/>
      <c r="E19" s="353"/>
      <c r="F19" s="353"/>
      <c r="G19" s="353"/>
      <c r="H19" s="353"/>
      <c r="I19" s="353"/>
      <c r="J19" s="354"/>
      <c r="K19" s="352" t="s">
        <v>748</v>
      </c>
      <c r="L19" s="2474"/>
      <c r="M19" s="2474"/>
      <c r="N19" s="2474"/>
      <c r="O19" s="2475"/>
      <c r="P19" s="353" t="s">
        <v>749</v>
      </c>
      <c r="Q19" s="2474"/>
      <c r="R19" s="2474"/>
      <c r="S19" s="2475"/>
      <c r="T19" s="351"/>
    </row>
    <row r="20" spans="1:20" s="348" customFormat="1" ht="18.75" customHeight="1">
      <c r="A20" s="349"/>
      <c r="B20" s="345" t="s">
        <v>1071</v>
      </c>
      <c r="C20" s="346"/>
      <c r="D20" s="346"/>
      <c r="E20" s="346"/>
      <c r="F20" s="346"/>
      <c r="G20" s="346"/>
      <c r="H20" s="346"/>
      <c r="I20" s="346"/>
      <c r="J20" s="346"/>
      <c r="K20" s="346"/>
      <c r="L20" s="346"/>
      <c r="M20" s="346"/>
      <c r="N20" s="346"/>
      <c r="O20" s="346"/>
      <c r="P20" s="346"/>
      <c r="Q20" s="346"/>
      <c r="R20" s="346"/>
      <c r="S20" s="347"/>
      <c r="T20" s="351"/>
    </row>
    <row r="21" spans="1:20" s="348" customFormat="1" ht="18.75" customHeight="1">
      <c r="A21" s="349"/>
      <c r="B21" s="225"/>
      <c r="C21" s="928" t="s">
        <v>751</v>
      </c>
      <c r="D21" s="914"/>
      <c r="E21" s="914"/>
      <c r="F21" s="914"/>
      <c r="G21" s="914"/>
      <c r="H21" s="914"/>
      <c r="I21" s="914"/>
      <c r="J21" s="914" t="s">
        <v>752</v>
      </c>
      <c r="K21" s="914"/>
      <c r="L21" s="914"/>
      <c r="M21" s="914"/>
      <c r="N21" s="914"/>
      <c r="O21" s="914"/>
      <c r="P21" s="914"/>
      <c r="Q21" s="914"/>
      <c r="R21" s="914"/>
      <c r="S21" s="929"/>
      <c r="T21" s="351"/>
    </row>
    <row r="22" spans="1:20" s="348" customFormat="1" ht="18.75" customHeight="1">
      <c r="A22" s="349"/>
      <c r="B22" s="225"/>
      <c r="C22" s="225"/>
      <c r="D22" s="930"/>
      <c r="E22" s="930"/>
      <c r="F22" s="930"/>
      <c r="G22" s="930"/>
      <c r="H22" s="930"/>
      <c r="I22" s="930"/>
      <c r="J22" s="2290" t="s">
        <v>753</v>
      </c>
      <c r="K22" s="2290"/>
      <c r="L22" s="2290"/>
      <c r="M22" s="2290"/>
      <c r="N22" s="2290"/>
      <c r="O22" s="2290"/>
      <c r="P22" s="2290"/>
      <c r="Q22" s="2290"/>
      <c r="R22" s="2290"/>
      <c r="S22" s="2291"/>
      <c r="T22" s="351"/>
    </row>
    <row r="23" spans="1:20" s="348" customFormat="1" ht="18.75" customHeight="1">
      <c r="A23" s="349"/>
      <c r="B23" s="225"/>
      <c r="C23" s="225"/>
      <c r="D23" s="930"/>
      <c r="E23" s="930"/>
      <c r="F23" s="930"/>
      <c r="G23" s="930"/>
      <c r="H23" s="930"/>
      <c r="I23" s="930"/>
      <c r="J23" s="930" t="s">
        <v>754</v>
      </c>
      <c r="K23" s="930"/>
      <c r="L23" s="930"/>
      <c r="M23" s="930"/>
      <c r="N23" s="930"/>
      <c r="O23" s="930"/>
      <c r="P23" s="930"/>
      <c r="Q23" s="930"/>
      <c r="R23" s="930"/>
      <c r="S23" s="227"/>
      <c r="T23" s="351"/>
    </row>
    <row r="24" spans="1:20" s="348" customFormat="1" ht="18.75" customHeight="1">
      <c r="A24" s="349"/>
      <c r="B24" s="225"/>
      <c r="C24" s="225"/>
      <c r="D24" s="930"/>
      <c r="E24" s="930"/>
      <c r="F24" s="930"/>
      <c r="G24" s="930"/>
      <c r="H24" s="930"/>
      <c r="I24" s="930"/>
      <c r="J24" s="930" t="s">
        <v>755</v>
      </c>
      <c r="K24" s="930"/>
      <c r="L24" s="930"/>
      <c r="M24" s="930"/>
      <c r="N24" s="930"/>
      <c r="O24" s="930"/>
      <c r="P24" s="930"/>
      <c r="Q24" s="930"/>
      <c r="R24" s="930"/>
      <c r="S24" s="227"/>
      <c r="T24" s="351"/>
    </row>
    <row r="25" spans="1:20" s="348" customFormat="1" ht="18.75" customHeight="1">
      <c r="A25" s="349"/>
      <c r="B25" s="225"/>
      <c r="C25" s="231"/>
      <c r="D25" s="926"/>
      <c r="E25" s="926"/>
      <c r="F25" s="926"/>
      <c r="G25" s="926"/>
      <c r="H25" s="926"/>
      <c r="I25" s="926"/>
      <c r="J25" s="926" t="s">
        <v>756</v>
      </c>
      <c r="K25" s="926"/>
      <c r="L25" s="926"/>
      <c r="M25" s="926"/>
      <c r="N25" s="926"/>
      <c r="O25" s="926"/>
      <c r="P25" s="926"/>
      <c r="Q25" s="926"/>
      <c r="R25" s="926"/>
      <c r="S25" s="927"/>
      <c r="T25" s="351"/>
    </row>
    <row r="26" spans="1:20" s="348" customFormat="1" ht="18.75" customHeight="1">
      <c r="A26" s="349"/>
      <c r="B26" s="225"/>
      <c r="C26" s="2480" t="s">
        <v>757</v>
      </c>
      <c r="D26" s="2287"/>
      <c r="E26" s="2287"/>
      <c r="F26" s="2287"/>
      <c r="G26" s="2287"/>
      <c r="H26" s="2287"/>
      <c r="I26" s="2287"/>
      <c r="J26" s="914" t="s">
        <v>758</v>
      </c>
      <c r="K26" s="914"/>
      <c r="L26" s="914"/>
      <c r="M26" s="914"/>
      <c r="N26" s="914"/>
      <c r="O26" s="914"/>
      <c r="P26" s="914"/>
      <c r="Q26" s="914"/>
      <c r="R26" s="914"/>
      <c r="S26" s="929"/>
      <c r="T26" s="351"/>
    </row>
    <row r="27" spans="1:20" s="348" customFormat="1" ht="18.75" customHeight="1">
      <c r="A27" s="349"/>
      <c r="B27" s="225"/>
      <c r="C27" s="225"/>
      <c r="D27" s="930"/>
      <c r="E27" s="930"/>
      <c r="F27" s="930"/>
      <c r="G27" s="930"/>
      <c r="H27" s="930"/>
      <c r="I27" s="930"/>
      <c r="J27" s="234" t="s">
        <v>759</v>
      </c>
      <c r="K27" s="234"/>
      <c r="L27" s="930"/>
      <c r="M27" s="930"/>
      <c r="N27" s="930"/>
      <c r="O27" s="930"/>
      <c r="P27" s="930"/>
      <c r="Q27" s="930"/>
      <c r="R27" s="930"/>
      <c r="S27" s="227"/>
      <c r="T27" s="351"/>
    </row>
    <row r="28" spans="1:20" s="348" customFormat="1" ht="18.75" customHeight="1">
      <c r="A28" s="349"/>
      <c r="B28" s="225"/>
      <c r="C28" s="225"/>
      <c r="D28" s="930"/>
      <c r="E28" s="930"/>
      <c r="F28" s="930"/>
      <c r="G28" s="930"/>
      <c r="H28" s="930"/>
      <c r="I28" s="930"/>
      <c r="J28" s="930" t="s">
        <v>777</v>
      </c>
      <c r="K28" s="930"/>
      <c r="L28" s="930"/>
      <c r="M28" s="930"/>
      <c r="N28" s="930"/>
      <c r="O28" s="930"/>
      <c r="P28" s="930"/>
      <c r="Q28" s="930"/>
      <c r="R28" s="930"/>
      <c r="S28" s="227"/>
      <c r="T28" s="351"/>
    </row>
    <row r="29" spans="1:20" s="348" customFormat="1" ht="18.75" customHeight="1">
      <c r="A29" s="349"/>
      <c r="B29" s="225"/>
      <c r="C29" s="225"/>
      <c r="D29" s="930"/>
      <c r="E29" s="930"/>
      <c r="F29" s="930"/>
      <c r="G29" s="930"/>
      <c r="H29" s="930"/>
      <c r="I29" s="930"/>
      <c r="J29" s="930" t="s">
        <v>1072</v>
      </c>
      <c r="K29" s="930"/>
      <c r="L29" s="930"/>
      <c r="M29" s="930"/>
      <c r="N29" s="930"/>
      <c r="O29" s="930"/>
      <c r="P29" s="930"/>
      <c r="Q29" s="930"/>
      <c r="R29" s="930"/>
      <c r="S29" s="227"/>
      <c r="T29" s="351"/>
    </row>
    <row r="30" spans="1:20" s="348" customFormat="1" ht="18.75" customHeight="1">
      <c r="A30" s="349"/>
      <c r="B30" s="225"/>
      <c r="C30" s="228" t="s">
        <v>1073</v>
      </c>
      <c r="D30" s="915"/>
      <c r="E30" s="915"/>
      <c r="F30" s="2481"/>
      <c r="G30" s="2481"/>
      <c r="H30" s="2481"/>
      <c r="I30" s="2481"/>
      <c r="J30" s="2482"/>
      <c r="K30" s="228" t="s">
        <v>1074</v>
      </c>
      <c r="L30" s="915"/>
      <c r="M30" s="915"/>
      <c r="N30" s="915"/>
      <c r="O30" s="228" t="s">
        <v>1075</v>
      </c>
      <c r="P30" s="237"/>
      <c r="Q30" s="915"/>
      <c r="R30" s="915"/>
      <c r="S30" s="916"/>
      <c r="T30" s="351"/>
    </row>
    <row r="31" spans="1:20" s="348" customFormat="1" ht="18.75" customHeight="1">
      <c r="A31" s="349"/>
      <c r="B31" s="225"/>
      <c r="C31" s="228" t="s">
        <v>1076</v>
      </c>
      <c r="D31" s="915"/>
      <c r="E31" s="915"/>
      <c r="F31" s="2481"/>
      <c r="G31" s="2481"/>
      <c r="H31" s="2481"/>
      <c r="I31" s="2481"/>
      <c r="J31" s="2482"/>
      <c r="K31" s="228" t="s">
        <v>1077</v>
      </c>
      <c r="L31" s="915"/>
      <c r="M31" s="915"/>
      <c r="N31" s="915"/>
      <c r="O31" s="915"/>
      <c r="P31" s="237"/>
      <c r="Q31" s="915"/>
      <c r="R31" s="915"/>
      <c r="S31" s="916"/>
      <c r="T31" s="351"/>
    </row>
    <row r="32" spans="1:20" s="348" customFormat="1" ht="18.75" customHeight="1">
      <c r="A32" s="349"/>
      <c r="B32" s="225"/>
      <c r="C32" s="225" t="s">
        <v>1078</v>
      </c>
      <c r="D32" s="930"/>
      <c r="E32" s="930"/>
      <c r="F32" s="2296" t="s">
        <v>1079</v>
      </c>
      <c r="G32" s="2296"/>
      <c r="H32" s="2296"/>
      <c r="I32" s="2296"/>
      <c r="J32" s="2296"/>
      <c r="K32" s="2296"/>
      <c r="L32" s="2296"/>
      <c r="M32" s="2296"/>
      <c r="N32" s="2296"/>
      <c r="O32" s="2296"/>
      <c r="P32" s="2296"/>
      <c r="Q32" s="2296"/>
      <c r="R32" s="2296"/>
      <c r="S32" s="2297"/>
      <c r="T32" s="351"/>
    </row>
    <row r="33" spans="1:20" s="348" customFormat="1" ht="18.75" customHeight="1">
      <c r="A33" s="349"/>
      <c r="B33" s="231"/>
      <c r="C33" s="231"/>
      <c r="D33" s="926"/>
      <c r="E33" s="926"/>
      <c r="F33" s="926" t="s">
        <v>1080</v>
      </c>
      <c r="G33" s="926"/>
      <c r="H33" s="926"/>
      <c r="I33" s="926"/>
      <c r="J33" s="236"/>
      <c r="K33" s="234"/>
      <c r="L33" s="926"/>
      <c r="M33" s="926"/>
      <c r="N33" s="926"/>
      <c r="O33" s="926"/>
      <c r="P33" s="926"/>
      <c r="Q33" s="926"/>
      <c r="R33" s="926"/>
      <c r="S33" s="927"/>
      <c r="T33" s="351"/>
    </row>
    <row r="34" spans="1:20" s="348" customFormat="1" ht="18.75" customHeight="1">
      <c r="A34" s="349"/>
      <c r="B34" s="928" t="s">
        <v>760</v>
      </c>
      <c r="C34" s="914"/>
      <c r="D34" s="914"/>
      <c r="E34" s="914"/>
      <c r="F34" s="914"/>
      <c r="G34" s="914"/>
      <c r="H34" s="914"/>
      <c r="I34" s="914"/>
      <c r="J34" s="235"/>
      <c r="K34" s="2287" t="s">
        <v>1081</v>
      </c>
      <c r="L34" s="2287"/>
      <c r="M34" s="2287"/>
      <c r="N34" s="2287"/>
      <c r="O34" s="2287"/>
      <c r="P34" s="2287"/>
      <c r="Q34" s="2287"/>
      <c r="R34" s="2287"/>
      <c r="S34" s="2483"/>
      <c r="T34" s="351"/>
    </row>
    <row r="35" spans="1:20" s="348" customFormat="1" ht="18.75" customHeight="1">
      <c r="A35" s="349"/>
      <c r="B35" s="225"/>
      <c r="C35" s="930"/>
      <c r="D35" s="930"/>
      <c r="E35" s="930"/>
      <c r="F35" s="930"/>
      <c r="G35" s="930"/>
      <c r="H35" s="930"/>
      <c r="I35" s="930"/>
      <c r="J35" s="234"/>
      <c r="K35" s="930" t="s">
        <v>1082</v>
      </c>
      <c r="L35" s="930"/>
      <c r="M35" s="930"/>
      <c r="N35" s="930"/>
      <c r="O35" s="930"/>
      <c r="P35" s="930"/>
      <c r="Q35" s="930"/>
      <c r="R35" s="930"/>
      <c r="S35" s="227"/>
      <c r="T35" s="351"/>
    </row>
    <row r="36" spans="1:20" s="348" customFormat="1" ht="18.75" customHeight="1">
      <c r="A36" s="349"/>
      <c r="B36" s="231"/>
      <c r="C36" s="926"/>
      <c r="D36" s="926"/>
      <c r="E36" s="926"/>
      <c r="F36" s="926"/>
      <c r="G36" s="926"/>
      <c r="H36" s="926"/>
      <c r="I36" s="926"/>
      <c r="J36" s="236"/>
      <c r="K36" s="926" t="s">
        <v>763</v>
      </c>
      <c r="L36" s="926"/>
      <c r="M36" s="926"/>
      <c r="N36" s="926"/>
      <c r="O36" s="926"/>
      <c r="P36" s="926"/>
      <c r="Q36" s="926"/>
      <c r="R36" s="926"/>
      <c r="S36" s="927"/>
      <c r="T36" s="351"/>
    </row>
    <row r="37" spans="1:20" s="348" customFormat="1" ht="18.75" customHeight="1">
      <c r="A37" s="349"/>
      <c r="B37" s="928" t="s">
        <v>1083</v>
      </c>
      <c r="C37" s="914"/>
      <c r="D37" s="914"/>
      <c r="E37" s="914"/>
      <c r="F37" s="914"/>
      <c r="G37" s="914"/>
      <c r="H37" s="914"/>
      <c r="I37" s="914"/>
      <c r="J37" s="914"/>
      <c r="K37" s="914" t="s">
        <v>765</v>
      </c>
      <c r="L37" s="914"/>
      <c r="M37" s="235"/>
      <c r="N37" s="914"/>
      <c r="O37" s="914"/>
      <c r="P37" s="914"/>
      <c r="Q37" s="914"/>
      <c r="R37" s="914"/>
      <c r="S37" s="929"/>
      <c r="T37" s="351"/>
    </row>
    <row r="38" spans="1:20" s="348" customFormat="1" ht="18.75" customHeight="1">
      <c r="A38" s="349"/>
      <c r="B38" s="225"/>
      <c r="C38" s="930"/>
      <c r="D38" s="930"/>
      <c r="E38" s="930"/>
      <c r="F38" s="930"/>
      <c r="G38" s="930"/>
      <c r="H38" s="930"/>
      <c r="I38" s="930"/>
      <c r="J38" s="930"/>
      <c r="K38" s="930" t="s">
        <v>766</v>
      </c>
      <c r="L38" s="930"/>
      <c r="M38" s="930"/>
      <c r="N38" s="930"/>
      <c r="O38" s="930"/>
      <c r="P38" s="930"/>
      <c r="Q38" s="930"/>
      <c r="R38" s="930"/>
      <c r="S38" s="227"/>
      <c r="T38" s="351"/>
    </row>
    <row r="39" spans="1:20" s="348" customFormat="1" ht="18.75" customHeight="1">
      <c r="A39" s="349"/>
      <c r="B39" s="928" t="s">
        <v>1084</v>
      </c>
      <c r="C39" s="914"/>
      <c r="D39" s="914"/>
      <c r="E39" s="914"/>
      <c r="F39" s="914"/>
      <c r="G39" s="914"/>
      <c r="H39" s="914"/>
      <c r="I39" s="914"/>
      <c r="J39" s="914"/>
      <c r="K39" s="914"/>
      <c r="L39" s="914" t="s">
        <v>768</v>
      </c>
      <c r="M39" s="914"/>
      <c r="N39" s="914"/>
      <c r="O39" s="914"/>
      <c r="P39" s="914"/>
      <c r="Q39" s="914"/>
      <c r="R39" s="914"/>
      <c r="S39" s="929"/>
      <c r="T39" s="351"/>
    </row>
    <row r="40" spans="1:20" s="348" customFormat="1" ht="18.75" customHeight="1">
      <c r="A40" s="349"/>
      <c r="B40" s="231"/>
      <c r="C40" s="926"/>
      <c r="D40" s="926"/>
      <c r="E40" s="926"/>
      <c r="F40" s="926"/>
      <c r="G40" s="926"/>
      <c r="H40" s="926"/>
      <c r="I40" s="926"/>
      <c r="J40" s="926"/>
      <c r="K40" s="926"/>
      <c r="L40" s="2476" t="s">
        <v>1085</v>
      </c>
      <c r="M40" s="2476"/>
      <c r="N40" s="2476"/>
      <c r="O40" s="2476"/>
      <c r="P40" s="2476"/>
      <c r="Q40" s="2476"/>
      <c r="R40" s="2476"/>
      <c r="S40" s="2477"/>
      <c r="T40" s="351"/>
    </row>
    <row r="41" spans="1:20" s="300" customFormat="1" ht="6" customHeight="1">
      <c r="A41" s="355"/>
      <c r="B41" s="356"/>
      <c r="C41" s="356"/>
      <c r="D41" s="356"/>
      <c r="E41" s="356"/>
      <c r="F41" s="356"/>
      <c r="G41" s="356"/>
      <c r="H41" s="356"/>
      <c r="I41" s="356"/>
      <c r="J41" s="356"/>
      <c r="K41" s="356"/>
      <c r="L41" s="356"/>
      <c r="M41" s="356"/>
      <c r="N41" s="356"/>
      <c r="O41" s="356"/>
      <c r="P41" s="356"/>
      <c r="Q41" s="356"/>
      <c r="R41" s="356"/>
      <c r="S41" s="356"/>
      <c r="T41" s="357"/>
    </row>
    <row r="42" spans="1:20" s="348" customFormat="1" ht="18.75" customHeight="1">
      <c r="A42" s="345" t="s">
        <v>770</v>
      </c>
      <c r="B42" s="346"/>
      <c r="C42" s="346"/>
      <c r="D42" s="346"/>
      <c r="E42" s="346"/>
      <c r="F42" s="346"/>
      <c r="G42" s="346"/>
      <c r="H42" s="346"/>
      <c r="I42" s="346"/>
      <c r="J42" s="346"/>
      <c r="K42" s="346"/>
      <c r="L42" s="346"/>
      <c r="M42" s="346"/>
      <c r="N42" s="346"/>
      <c r="O42" s="346"/>
      <c r="P42" s="346"/>
      <c r="Q42" s="346"/>
      <c r="R42" s="346"/>
      <c r="S42" s="346"/>
      <c r="T42" s="347"/>
    </row>
    <row r="43" spans="1:20" s="348" customFormat="1" ht="16.5" customHeight="1">
      <c r="A43" s="349"/>
      <c r="B43" s="350" t="s">
        <v>1086</v>
      </c>
      <c r="C43" s="350"/>
      <c r="D43" s="350"/>
      <c r="E43" s="350"/>
      <c r="F43" s="350"/>
      <c r="G43" s="350"/>
      <c r="H43" s="350"/>
      <c r="I43" s="350"/>
      <c r="J43" s="350"/>
      <c r="K43" s="350"/>
      <c r="L43" s="350"/>
      <c r="M43" s="350"/>
      <c r="N43" s="350"/>
      <c r="O43" s="350"/>
      <c r="P43" s="350"/>
      <c r="Q43" s="350"/>
      <c r="R43" s="350"/>
      <c r="S43" s="350"/>
      <c r="T43" s="351"/>
    </row>
    <row r="44" spans="1:20" s="348" customFormat="1" ht="18.75" customHeight="1">
      <c r="A44" s="349"/>
      <c r="B44" s="345" t="s">
        <v>1087</v>
      </c>
      <c r="C44" s="346"/>
      <c r="D44" s="346"/>
      <c r="E44" s="346"/>
      <c r="F44" s="346"/>
      <c r="G44" s="346"/>
      <c r="H44" s="358"/>
      <c r="I44" s="346"/>
      <c r="J44" s="346"/>
      <c r="K44" s="346"/>
      <c r="L44" s="346"/>
      <c r="M44" s="346"/>
      <c r="N44" s="346"/>
      <c r="O44" s="346"/>
      <c r="P44" s="346"/>
      <c r="Q44" s="346"/>
      <c r="R44" s="346"/>
      <c r="S44" s="347"/>
      <c r="T44" s="351"/>
    </row>
    <row r="45" spans="1:20" s="348" customFormat="1" ht="18.75" customHeight="1">
      <c r="A45" s="349"/>
      <c r="B45" s="349"/>
      <c r="C45" s="350"/>
      <c r="D45" s="350"/>
      <c r="E45" s="350"/>
      <c r="F45" s="350"/>
      <c r="G45" s="350"/>
      <c r="H45" s="359" t="s">
        <v>1088</v>
      </c>
      <c r="I45" s="350"/>
      <c r="J45" s="350"/>
      <c r="K45" s="350"/>
      <c r="L45" s="350"/>
      <c r="M45" s="350"/>
      <c r="N45" s="350" t="s">
        <v>1089</v>
      </c>
      <c r="O45" s="350"/>
      <c r="P45" s="350"/>
      <c r="Q45" s="350"/>
      <c r="R45" s="350"/>
      <c r="S45" s="351"/>
      <c r="T45" s="351"/>
    </row>
    <row r="46" spans="1:20" s="348" customFormat="1" ht="18.75" customHeight="1">
      <c r="A46" s="349"/>
      <c r="B46" s="349"/>
      <c r="C46" s="350"/>
      <c r="D46" s="350"/>
      <c r="E46" s="350"/>
      <c r="F46" s="350"/>
      <c r="G46" s="350"/>
      <c r="H46" s="348" t="s">
        <v>1090</v>
      </c>
      <c r="I46" s="350"/>
      <c r="J46" s="350"/>
      <c r="K46" s="350"/>
      <c r="L46" s="350"/>
      <c r="M46" s="350"/>
      <c r="N46" s="350" t="s">
        <v>1091</v>
      </c>
      <c r="O46" s="350"/>
      <c r="P46" s="350"/>
      <c r="Q46" s="350"/>
      <c r="R46" s="350"/>
      <c r="S46" s="351"/>
      <c r="T46" s="351"/>
    </row>
    <row r="47" spans="1:20" s="348" customFormat="1" ht="18.75" customHeight="1">
      <c r="A47" s="349"/>
      <c r="B47" s="355"/>
      <c r="C47" s="356"/>
      <c r="D47" s="356"/>
      <c r="E47" s="356"/>
      <c r="F47" s="356"/>
      <c r="G47" s="356"/>
      <c r="H47" s="360" t="s">
        <v>1092</v>
      </c>
      <c r="I47" s="356"/>
      <c r="J47" s="356"/>
      <c r="K47" s="356"/>
      <c r="L47" s="356"/>
      <c r="M47" s="356"/>
      <c r="N47" s="356" t="s">
        <v>777</v>
      </c>
      <c r="O47" s="356"/>
      <c r="P47" s="356"/>
      <c r="Q47" s="356"/>
      <c r="R47" s="356"/>
      <c r="S47" s="361"/>
      <c r="T47" s="351"/>
    </row>
    <row r="48" spans="1:20" s="348" customFormat="1" ht="16.5" customHeight="1">
      <c r="A48" s="349"/>
      <c r="B48" s="2478" t="s">
        <v>1093</v>
      </c>
      <c r="C48" s="2478"/>
      <c r="D48" s="2478"/>
      <c r="E48" s="2478"/>
      <c r="F48" s="2478"/>
      <c r="G48" s="2478"/>
      <c r="H48" s="2478"/>
      <c r="I48" s="2478"/>
      <c r="J48" s="2478"/>
      <c r="K48" s="2478"/>
      <c r="L48" s="2478"/>
      <c r="M48" s="2478"/>
      <c r="N48" s="2478"/>
      <c r="O48" s="2478"/>
      <c r="P48" s="2478"/>
      <c r="Q48" s="2478"/>
      <c r="R48" s="2478"/>
      <c r="S48" s="2478"/>
      <c r="T48" s="351"/>
    </row>
    <row r="49" spans="1:20" s="348" customFormat="1" ht="16.5" customHeight="1">
      <c r="A49" s="349"/>
      <c r="B49" s="2479"/>
      <c r="C49" s="2479"/>
      <c r="D49" s="2479"/>
      <c r="E49" s="2479"/>
      <c r="F49" s="2479"/>
      <c r="G49" s="2479"/>
      <c r="H49" s="2479"/>
      <c r="I49" s="2479"/>
      <c r="J49" s="2479"/>
      <c r="K49" s="2479"/>
      <c r="L49" s="2479"/>
      <c r="M49" s="2479"/>
      <c r="N49" s="2479"/>
      <c r="O49" s="2479"/>
      <c r="P49" s="2479"/>
      <c r="Q49" s="2479"/>
      <c r="R49" s="2479"/>
      <c r="S49" s="2479"/>
      <c r="T49" s="351"/>
    </row>
    <row r="50" spans="1:20" s="348" customFormat="1" ht="18.75" customHeight="1">
      <c r="A50" s="349"/>
      <c r="B50" s="345" t="s">
        <v>1094</v>
      </c>
      <c r="C50" s="346"/>
      <c r="D50" s="346"/>
      <c r="E50" s="346"/>
      <c r="F50" s="346"/>
      <c r="G50" s="346"/>
      <c r="H50" s="358"/>
      <c r="I50" s="346"/>
      <c r="J50" s="346"/>
      <c r="K50" s="346"/>
      <c r="L50" s="346"/>
      <c r="M50" s="346"/>
      <c r="N50" s="346"/>
      <c r="O50" s="346"/>
      <c r="P50" s="346"/>
      <c r="Q50" s="346"/>
      <c r="R50" s="346"/>
      <c r="S50" s="347"/>
      <c r="T50" s="351"/>
    </row>
    <row r="51" spans="1:20" s="348" customFormat="1" ht="18.75" customHeight="1">
      <c r="A51" s="349"/>
      <c r="B51" s="345" t="s">
        <v>1095</v>
      </c>
      <c r="C51" s="346"/>
      <c r="D51" s="346"/>
      <c r="E51" s="346"/>
      <c r="F51" s="346"/>
      <c r="G51" s="346"/>
      <c r="H51" s="358"/>
      <c r="I51" s="346"/>
      <c r="J51" s="346"/>
      <c r="K51" s="346"/>
      <c r="L51" s="346"/>
      <c r="M51" s="346"/>
      <c r="N51" s="346"/>
      <c r="O51" s="346"/>
      <c r="P51" s="346"/>
      <c r="Q51" s="346"/>
      <c r="R51" s="346"/>
      <c r="S51" s="347"/>
      <c r="T51" s="351"/>
    </row>
    <row r="52" spans="1:20" s="348" customFormat="1" ht="18.75" customHeight="1">
      <c r="A52" s="349"/>
      <c r="B52" s="345" t="s">
        <v>1096</v>
      </c>
      <c r="C52" s="346"/>
      <c r="D52" s="346"/>
      <c r="E52" s="346"/>
      <c r="F52" s="346"/>
      <c r="G52" s="346"/>
      <c r="H52" s="358"/>
      <c r="I52" s="346"/>
      <c r="J52" s="346"/>
      <c r="K52" s="346"/>
      <c r="L52" s="346"/>
      <c r="M52" s="346"/>
      <c r="N52" s="346"/>
      <c r="O52" s="346"/>
      <c r="P52" s="346"/>
      <c r="Q52" s="346"/>
      <c r="R52" s="346"/>
      <c r="S52" s="347"/>
      <c r="T52" s="351"/>
    </row>
    <row r="53" spans="1:20" s="348" customFormat="1" ht="18.75" customHeight="1">
      <c r="A53" s="349"/>
      <c r="B53" s="355"/>
      <c r="C53" s="356" t="s">
        <v>1097</v>
      </c>
      <c r="D53" s="356"/>
      <c r="E53" s="356"/>
      <c r="F53" s="356"/>
      <c r="G53" s="356"/>
      <c r="H53" s="360"/>
      <c r="I53" s="356"/>
      <c r="J53" s="356"/>
      <c r="K53" s="356"/>
      <c r="L53" s="356"/>
      <c r="M53" s="356"/>
      <c r="N53" s="356"/>
      <c r="O53" s="356"/>
      <c r="P53" s="356"/>
      <c r="Q53" s="356"/>
      <c r="R53" s="356"/>
      <c r="S53" s="361"/>
      <c r="T53" s="351"/>
    </row>
    <row r="54" spans="1:20" s="348" customFormat="1" ht="18.75" customHeight="1">
      <c r="A54" s="349"/>
      <c r="B54" s="345" t="s">
        <v>1098</v>
      </c>
      <c r="C54" s="346"/>
      <c r="D54" s="346"/>
      <c r="E54" s="346"/>
      <c r="F54" s="346"/>
      <c r="G54" s="346"/>
      <c r="H54" s="358"/>
      <c r="I54" s="346"/>
      <c r="J54" s="346"/>
      <c r="K54" s="346"/>
      <c r="L54" s="346"/>
      <c r="M54" s="346"/>
      <c r="N54" s="346"/>
      <c r="O54" s="346"/>
      <c r="P54" s="346"/>
      <c r="Q54" s="346"/>
      <c r="R54" s="346"/>
      <c r="S54" s="347"/>
      <c r="T54" s="351"/>
    </row>
    <row r="55" spans="1:20" s="348" customFormat="1" ht="18.75" customHeight="1">
      <c r="A55" s="349"/>
      <c r="B55" s="345" t="s">
        <v>1099</v>
      </c>
      <c r="C55" s="346"/>
      <c r="D55" s="346"/>
      <c r="E55" s="346"/>
      <c r="F55" s="346"/>
      <c r="G55" s="346"/>
      <c r="H55" s="358"/>
      <c r="I55" s="346"/>
      <c r="J55" s="346"/>
      <c r="K55" s="346"/>
      <c r="L55" s="346"/>
      <c r="M55" s="346"/>
      <c r="N55" s="346"/>
      <c r="O55" s="346"/>
      <c r="P55" s="346"/>
      <c r="Q55" s="346"/>
      <c r="R55" s="346"/>
      <c r="S55" s="347"/>
      <c r="T55" s="351"/>
    </row>
    <row r="56" spans="1:20" s="348" customFormat="1" ht="18.75" customHeight="1">
      <c r="A56" s="349"/>
      <c r="B56" s="352" t="s">
        <v>1100</v>
      </c>
      <c r="C56" s="353"/>
      <c r="D56" s="353"/>
      <c r="E56" s="353"/>
      <c r="F56" s="353"/>
      <c r="G56" s="353"/>
      <c r="H56" s="362"/>
      <c r="I56" s="353"/>
      <c r="J56" s="353"/>
      <c r="K56" s="353"/>
      <c r="L56" s="353"/>
      <c r="M56" s="353"/>
      <c r="N56" s="353"/>
      <c r="O56" s="353"/>
      <c r="P56" s="353"/>
      <c r="Q56" s="353"/>
      <c r="R56" s="353"/>
      <c r="S56" s="363"/>
      <c r="T56" s="351"/>
    </row>
    <row r="57" spans="1:20" s="348" customFormat="1" ht="3.75" customHeight="1">
      <c r="A57" s="355"/>
      <c r="B57" s="356"/>
      <c r="C57" s="356"/>
      <c r="D57" s="356"/>
      <c r="E57" s="356"/>
      <c r="F57" s="356"/>
      <c r="G57" s="356"/>
      <c r="H57" s="356"/>
      <c r="I57" s="356"/>
      <c r="J57" s="356"/>
      <c r="K57" s="356"/>
      <c r="L57" s="356"/>
      <c r="M57" s="356"/>
      <c r="N57" s="356"/>
      <c r="O57" s="356"/>
      <c r="P57" s="356"/>
      <c r="Q57" s="356"/>
      <c r="R57" s="356"/>
      <c r="S57" s="356"/>
      <c r="T57" s="361"/>
    </row>
    <row r="58" spans="1:20" s="300" customFormat="1" ht="9.75" customHeight="1">
      <c r="A58" s="364"/>
      <c r="B58" s="364"/>
      <c r="C58" s="364"/>
      <c r="D58" s="364"/>
      <c r="E58" s="364"/>
      <c r="F58" s="364"/>
      <c r="G58" s="364"/>
      <c r="H58" s="364"/>
      <c r="I58" s="364"/>
      <c r="J58" s="364"/>
      <c r="K58" s="364"/>
      <c r="L58" s="364"/>
      <c r="M58" s="364"/>
      <c r="N58" s="364"/>
      <c r="O58" s="364"/>
      <c r="P58" s="364"/>
      <c r="Q58" s="364"/>
      <c r="R58" s="364"/>
      <c r="S58" s="364"/>
      <c r="T58" s="364"/>
    </row>
    <row r="59" spans="1:20" s="300" customFormat="1" ht="18" customHeight="1">
      <c r="A59" s="220" t="s">
        <v>399</v>
      </c>
      <c r="B59" s="220"/>
      <c r="C59" s="220"/>
      <c r="D59" s="220"/>
      <c r="E59" s="220"/>
      <c r="F59" s="220"/>
    </row>
    <row r="60" spans="1:20" s="300" customFormat="1" ht="17.25" customHeight="1">
      <c r="A60" s="348" t="s">
        <v>1101</v>
      </c>
      <c r="B60" s="348"/>
      <c r="C60" s="348"/>
      <c r="D60" s="348"/>
      <c r="E60" s="348"/>
      <c r="F60" s="348"/>
      <c r="G60" s="348"/>
      <c r="H60" s="348"/>
      <c r="I60" s="348"/>
      <c r="J60" s="348"/>
      <c r="K60" s="348"/>
      <c r="L60" s="348"/>
      <c r="M60" s="348"/>
      <c r="N60" s="348"/>
      <c r="O60" s="348"/>
      <c r="P60" s="348"/>
      <c r="Q60" s="348"/>
      <c r="R60" s="348"/>
      <c r="S60" s="348"/>
      <c r="T60" s="348"/>
    </row>
    <row r="61" spans="1:20" s="300" customFormat="1" ht="14.25">
      <c r="A61" s="300" t="s">
        <v>1102</v>
      </c>
    </row>
    <row r="62" spans="1:20" s="300" customFormat="1" ht="14.25">
      <c r="A62" s="365" t="s">
        <v>3789</v>
      </c>
    </row>
    <row r="63" spans="1:20" s="300" customFormat="1" ht="14.25">
      <c r="A63" s="365" t="s">
        <v>3790</v>
      </c>
    </row>
  </sheetData>
  <mergeCells count="30">
    <mergeCell ref="L40:S40"/>
    <mergeCell ref="B48:S49"/>
    <mergeCell ref="J22:S22"/>
    <mergeCell ref="C26:I26"/>
    <mergeCell ref="F30:J30"/>
    <mergeCell ref="F31:J31"/>
    <mergeCell ref="F32:S32"/>
    <mergeCell ref="K34:S34"/>
    <mergeCell ref="C11:G11"/>
    <mergeCell ref="H11:J11"/>
    <mergeCell ref="M11:Q11"/>
    <mergeCell ref="R11:T11"/>
    <mergeCell ref="L19:O19"/>
    <mergeCell ref="Q19:S19"/>
    <mergeCell ref="C10:G10"/>
    <mergeCell ref="H10:J10"/>
    <mergeCell ref="M10:Q10"/>
    <mergeCell ref="R10:T10"/>
    <mergeCell ref="R1:T1"/>
    <mergeCell ref="A3:T3"/>
    <mergeCell ref="A7:T7"/>
    <mergeCell ref="C9:G9"/>
    <mergeCell ref="H9:J9"/>
    <mergeCell ref="M9:Q9"/>
    <mergeCell ref="R9:T9"/>
    <mergeCell ref="V3:AO3"/>
    <mergeCell ref="N4:O4"/>
    <mergeCell ref="P4:T4"/>
    <mergeCell ref="N5:O5"/>
    <mergeCell ref="P5:T5"/>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0</xdr:col>
                    <xdr:colOff>133350</xdr:colOff>
                    <xdr:row>9</xdr:row>
                    <xdr:rowOff>133350</xdr:rowOff>
                  </from>
                  <to>
                    <xdr:col>0</xdr:col>
                    <xdr:colOff>438150</xdr:colOff>
                    <xdr:row>9</xdr:row>
                    <xdr:rowOff>342900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1</xdr:col>
                    <xdr:colOff>142875</xdr:colOff>
                    <xdr:row>9</xdr:row>
                    <xdr:rowOff>133350</xdr:rowOff>
                  </from>
                  <to>
                    <xdr:col>1</xdr:col>
                    <xdr:colOff>447675</xdr:colOff>
                    <xdr:row>9</xdr:row>
                    <xdr:rowOff>342900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0</xdr:col>
                    <xdr:colOff>133350</xdr:colOff>
                    <xdr:row>10</xdr:row>
                    <xdr:rowOff>114300</xdr:rowOff>
                  </from>
                  <to>
                    <xdr:col>0</xdr:col>
                    <xdr:colOff>438150</xdr:colOff>
                    <xdr:row>10</xdr:row>
                    <xdr:rowOff>323850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1</xdr:col>
                    <xdr:colOff>152400</xdr:colOff>
                    <xdr:row>10</xdr:row>
                    <xdr:rowOff>123825</xdr:rowOff>
                  </from>
                  <to>
                    <xdr:col>1</xdr:col>
                    <xdr:colOff>457200</xdr:colOff>
                    <xdr:row>10</xdr:row>
                    <xdr:rowOff>333375</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10</xdr:col>
                    <xdr:colOff>142875</xdr:colOff>
                    <xdr:row>9</xdr:row>
                    <xdr:rowOff>123825</xdr:rowOff>
                  </from>
                  <to>
                    <xdr:col>10</xdr:col>
                    <xdr:colOff>447675</xdr:colOff>
                    <xdr:row>9</xdr:row>
                    <xdr:rowOff>333375</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10</xdr:col>
                    <xdr:colOff>152400</xdr:colOff>
                    <xdr:row>10</xdr:row>
                    <xdr:rowOff>114300</xdr:rowOff>
                  </from>
                  <to>
                    <xdr:col>10</xdr:col>
                    <xdr:colOff>457200</xdr:colOff>
                    <xdr:row>10</xdr:row>
                    <xdr:rowOff>323850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11</xdr:col>
                    <xdr:colOff>142875</xdr:colOff>
                    <xdr:row>9</xdr:row>
                    <xdr:rowOff>114300</xdr:rowOff>
                  </from>
                  <to>
                    <xdr:col>11</xdr:col>
                    <xdr:colOff>447675</xdr:colOff>
                    <xdr:row>9</xdr:row>
                    <xdr:rowOff>323850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11</xdr:col>
                    <xdr:colOff>142875</xdr:colOff>
                    <xdr:row>10</xdr:row>
                    <xdr:rowOff>123825</xdr:rowOff>
                  </from>
                  <to>
                    <xdr:col>11</xdr:col>
                    <xdr:colOff>447675</xdr:colOff>
                    <xdr:row>10</xdr:row>
                    <xdr:rowOff>333375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8</xdr:col>
                    <xdr:colOff>504825</xdr:colOff>
                    <xdr:row>20</xdr:row>
                    <xdr:rowOff>19050</xdr:rowOff>
                  </from>
                  <to>
                    <xdr:col>9</xdr:col>
                    <xdr:colOff>295275</xdr:colOff>
                    <xdr:row>20</xdr:row>
                    <xdr:rowOff>228600</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8</xdr:col>
                    <xdr:colOff>504825</xdr:colOff>
                    <xdr:row>21</xdr:row>
                    <xdr:rowOff>19050</xdr:rowOff>
                  </from>
                  <to>
                    <xdr:col>9</xdr:col>
                    <xdr:colOff>295275</xdr:colOff>
                    <xdr:row>21</xdr:row>
                    <xdr:rowOff>228600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8</xdr:col>
                    <xdr:colOff>504825</xdr:colOff>
                    <xdr:row>22</xdr:row>
                    <xdr:rowOff>9525</xdr:rowOff>
                  </from>
                  <to>
                    <xdr:col>9</xdr:col>
                    <xdr:colOff>295275</xdr:colOff>
                    <xdr:row>22</xdr:row>
                    <xdr:rowOff>219075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9</xdr:col>
                    <xdr:colOff>0</xdr:colOff>
                    <xdr:row>23</xdr:row>
                    <xdr:rowOff>19050</xdr:rowOff>
                  </from>
                  <to>
                    <xdr:col>9</xdr:col>
                    <xdr:colOff>304800</xdr:colOff>
                    <xdr:row>23</xdr:row>
                    <xdr:rowOff>228600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9</xdr:col>
                    <xdr:colOff>0</xdr:colOff>
                    <xdr:row>25</xdr:row>
                    <xdr:rowOff>9525</xdr:rowOff>
                  </from>
                  <to>
                    <xdr:col>9</xdr:col>
                    <xdr:colOff>304800</xdr:colOff>
                    <xdr:row>25</xdr:row>
                    <xdr:rowOff>219075</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9</xdr:col>
                    <xdr:colOff>0</xdr:colOff>
                    <xdr:row>26</xdr:row>
                    <xdr:rowOff>9525</xdr:rowOff>
                  </from>
                  <to>
                    <xdr:col>9</xdr:col>
                    <xdr:colOff>304800</xdr:colOff>
                    <xdr:row>26</xdr:row>
                    <xdr:rowOff>219075</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8</xdr:col>
                    <xdr:colOff>504825</xdr:colOff>
                    <xdr:row>27</xdr:row>
                    <xdr:rowOff>9525</xdr:rowOff>
                  </from>
                  <to>
                    <xdr:col>9</xdr:col>
                    <xdr:colOff>295275</xdr:colOff>
                    <xdr:row>27</xdr:row>
                    <xdr:rowOff>219075</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10</xdr:col>
                    <xdr:colOff>9525</xdr:colOff>
                    <xdr:row>36</xdr:row>
                    <xdr:rowOff>28575</xdr:rowOff>
                  </from>
                  <to>
                    <xdr:col>10</xdr:col>
                    <xdr:colOff>314325</xdr:colOff>
                    <xdr:row>37</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10</xdr:col>
                    <xdr:colOff>9525</xdr:colOff>
                    <xdr:row>37</xdr:row>
                    <xdr:rowOff>28575</xdr:rowOff>
                  </from>
                  <to>
                    <xdr:col>10</xdr:col>
                    <xdr:colOff>314325</xdr:colOff>
                    <xdr:row>38</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10</xdr:col>
                    <xdr:colOff>504825</xdr:colOff>
                    <xdr:row>38</xdr:row>
                    <xdr:rowOff>19050</xdr:rowOff>
                  </from>
                  <to>
                    <xdr:col>11</xdr:col>
                    <xdr:colOff>295275</xdr:colOff>
                    <xdr:row>38</xdr:row>
                    <xdr:rowOff>228600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0</xdr:col>
                    <xdr:colOff>504825</xdr:colOff>
                    <xdr:row>43</xdr:row>
                    <xdr:rowOff>9525</xdr:rowOff>
                  </from>
                  <to>
                    <xdr:col>1</xdr:col>
                    <xdr:colOff>295275</xdr:colOff>
                    <xdr:row>43</xdr:row>
                    <xdr:rowOff>219075</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7</xdr:col>
                    <xdr:colOff>0</xdr:colOff>
                    <xdr:row>44</xdr:row>
                    <xdr:rowOff>28575</xdr:rowOff>
                  </from>
                  <to>
                    <xdr:col>7</xdr:col>
                    <xdr:colOff>304800</xdr:colOff>
                    <xdr:row>45</xdr:row>
                    <xdr:rowOff>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9525</xdr:colOff>
                    <xdr:row>45</xdr:row>
                    <xdr:rowOff>28575</xdr:rowOff>
                  </from>
                  <to>
                    <xdr:col>7</xdr:col>
                    <xdr:colOff>314325</xdr:colOff>
                    <xdr:row>46</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9525</xdr:colOff>
                    <xdr:row>46</xdr:row>
                    <xdr:rowOff>9525</xdr:rowOff>
                  </from>
                  <to>
                    <xdr:col>7</xdr:col>
                    <xdr:colOff>314325</xdr:colOff>
                    <xdr:row>46</xdr:row>
                    <xdr:rowOff>219075</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13</xdr:col>
                    <xdr:colOff>19050</xdr:colOff>
                    <xdr:row>44</xdr:row>
                    <xdr:rowOff>19050</xdr:rowOff>
                  </from>
                  <to>
                    <xdr:col>13</xdr:col>
                    <xdr:colOff>323850</xdr:colOff>
                    <xdr:row>44</xdr:row>
                    <xdr:rowOff>228600</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13</xdr:col>
                    <xdr:colOff>19050</xdr:colOff>
                    <xdr:row>45</xdr:row>
                    <xdr:rowOff>9525</xdr:rowOff>
                  </from>
                  <to>
                    <xdr:col>13</xdr:col>
                    <xdr:colOff>323850</xdr:colOff>
                    <xdr:row>45</xdr:row>
                    <xdr:rowOff>219075</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13</xdr:col>
                    <xdr:colOff>28575</xdr:colOff>
                    <xdr:row>46</xdr:row>
                    <xdr:rowOff>9525</xdr:rowOff>
                  </from>
                  <to>
                    <xdr:col>13</xdr:col>
                    <xdr:colOff>333375</xdr:colOff>
                    <xdr:row>46</xdr:row>
                    <xdr:rowOff>219075</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4</xdr:col>
                    <xdr:colOff>495300</xdr:colOff>
                    <xdr:row>31</xdr:row>
                    <xdr:rowOff>19050</xdr:rowOff>
                  </from>
                  <to>
                    <xdr:col>5</xdr:col>
                    <xdr:colOff>285750</xdr:colOff>
                    <xdr:row>31</xdr:row>
                    <xdr:rowOff>228600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4</xdr:col>
                    <xdr:colOff>495300</xdr:colOff>
                    <xdr:row>32</xdr:row>
                    <xdr:rowOff>19050</xdr:rowOff>
                  </from>
                  <to>
                    <xdr:col>5</xdr:col>
                    <xdr:colOff>285750</xdr:colOff>
                    <xdr:row>32</xdr:row>
                    <xdr:rowOff>228600</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xdr:col>
                    <xdr:colOff>9525</xdr:colOff>
                    <xdr:row>49</xdr:row>
                    <xdr:rowOff>19050</xdr:rowOff>
                  </from>
                  <to>
                    <xdr:col>1</xdr:col>
                    <xdr:colOff>314325</xdr:colOff>
                    <xdr:row>49</xdr:row>
                    <xdr:rowOff>228600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1</xdr:col>
                    <xdr:colOff>9525</xdr:colOff>
                    <xdr:row>50</xdr:row>
                    <xdr:rowOff>9525</xdr:rowOff>
                  </from>
                  <to>
                    <xdr:col>1</xdr:col>
                    <xdr:colOff>314325</xdr:colOff>
                    <xdr:row>50</xdr:row>
                    <xdr:rowOff>219075</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xdr:col>
                    <xdr:colOff>9525</xdr:colOff>
                    <xdr:row>51</xdr:row>
                    <xdr:rowOff>9525</xdr:rowOff>
                  </from>
                  <to>
                    <xdr:col>1</xdr:col>
                    <xdr:colOff>314325</xdr:colOff>
                    <xdr:row>51</xdr:row>
                    <xdr:rowOff>219075</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xdr:col>
                    <xdr:colOff>0</xdr:colOff>
                    <xdr:row>53</xdr:row>
                    <xdr:rowOff>19050</xdr:rowOff>
                  </from>
                  <to>
                    <xdr:col>1</xdr:col>
                    <xdr:colOff>304800</xdr:colOff>
                    <xdr:row>53</xdr:row>
                    <xdr:rowOff>228600</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xdr:col>
                    <xdr:colOff>0</xdr:colOff>
                    <xdr:row>54</xdr:row>
                    <xdr:rowOff>28575</xdr:rowOff>
                  </from>
                  <to>
                    <xdr:col>1</xdr:col>
                    <xdr:colOff>304800</xdr:colOff>
                    <xdr:row>55</xdr:row>
                    <xdr:rowOff>0</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xdr:col>
                    <xdr:colOff>0</xdr:colOff>
                    <xdr:row>55</xdr:row>
                    <xdr:rowOff>19050</xdr:rowOff>
                  </from>
                  <to>
                    <xdr:col>1</xdr:col>
                    <xdr:colOff>304800</xdr:colOff>
                    <xdr:row>55</xdr:row>
                    <xdr:rowOff>228600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P36"/>
  <sheetViews>
    <sheetView zoomScaleNormal="100" zoomScaleSheetLayoutView="100" workbookViewId="0">
      <selection activeCell="R12" sqref="R12"/>
    </sheetView>
  </sheetViews>
  <sheetFormatPr defaultRowHeight="13.5"/>
  <cols>
    <col min="1" max="1" width="3.75" style="28" customWidth="1"/>
    <col min="2" max="16" width="5.375" style="28" customWidth="1"/>
    <col min="17"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26.25" customHeight="1">
      <c r="A1" s="2489" t="s">
        <v>3791</v>
      </c>
      <c r="B1" s="2489"/>
      <c r="C1" s="2489"/>
      <c r="D1" s="2489"/>
      <c r="E1" s="2489"/>
      <c r="F1" s="27"/>
      <c r="G1" s="27"/>
      <c r="H1" s="27"/>
      <c r="I1" s="27"/>
      <c r="K1" s="2490"/>
      <c r="L1" s="2490"/>
      <c r="M1" s="2490"/>
      <c r="N1" s="2490"/>
      <c r="O1" s="2490"/>
      <c r="P1" s="2490"/>
    </row>
    <row r="2" spans="1:16" ht="23.25" customHeight="1">
      <c r="B2" s="2491" t="s">
        <v>1103</v>
      </c>
      <c r="C2" s="2491"/>
      <c r="D2" s="2491"/>
      <c r="E2" s="2491"/>
      <c r="F2" s="2491"/>
      <c r="G2" s="2491"/>
      <c r="H2" s="2491"/>
      <c r="I2" s="2491"/>
      <c r="J2" s="2491"/>
      <c r="K2" s="2491"/>
      <c r="L2" s="2491"/>
      <c r="M2" s="2491"/>
      <c r="N2" s="2491"/>
      <c r="O2" s="2491"/>
      <c r="P2" s="2491"/>
    </row>
    <row r="3" spans="1:16" s="29" customFormat="1" ht="43.5" customHeight="1">
      <c r="B3" s="2492"/>
      <c r="C3" s="2492"/>
      <c r="D3" s="2492"/>
      <c r="H3" s="2493" t="s">
        <v>448</v>
      </c>
      <c r="I3" s="2493"/>
      <c r="J3" s="2493"/>
      <c r="K3" s="2494"/>
      <c r="L3" s="2495"/>
      <c r="M3" s="2495"/>
      <c r="N3" s="2495"/>
      <c r="O3" s="2495"/>
      <c r="P3" s="2495"/>
    </row>
    <row r="4" spans="1:16" s="29" customFormat="1" ht="24.95" customHeight="1">
      <c r="H4" s="2496" t="s">
        <v>449</v>
      </c>
      <c r="I4" s="2496"/>
      <c r="J4" s="2496"/>
      <c r="K4" s="2497"/>
      <c r="L4" s="2498"/>
      <c r="M4" s="2498"/>
      <c r="N4" s="2498"/>
      <c r="O4" s="2498"/>
      <c r="P4" s="2498"/>
    </row>
    <row r="5" spans="1:16" ht="17.25" customHeight="1">
      <c r="B5" s="27"/>
      <c r="C5" s="27"/>
      <c r="D5" s="27"/>
      <c r="E5" s="27"/>
      <c r="F5" s="27"/>
      <c r="G5" s="27"/>
      <c r="H5" s="27"/>
      <c r="I5" s="27"/>
      <c r="J5" s="27"/>
      <c r="K5" s="27"/>
      <c r="L5" s="27"/>
      <c r="M5" s="27"/>
      <c r="N5" s="27"/>
      <c r="O5" s="27"/>
      <c r="P5" s="27"/>
    </row>
    <row r="6" spans="1:16" ht="21" customHeight="1">
      <c r="B6" s="30" t="s">
        <v>1104</v>
      </c>
      <c r="C6" s="31"/>
      <c r="D6" s="31"/>
      <c r="E6" s="31"/>
      <c r="F6" s="31"/>
      <c r="G6" s="31"/>
      <c r="H6" s="31"/>
      <c r="I6" s="31"/>
      <c r="J6" s="31"/>
      <c r="K6" s="31"/>
      <c r="L6" s="31"/>
      <c r="M6" s="31"/>
      <c r="N6" s="31"/>
      <c r="O6" s="31"/>
      <c r="P6" s="33"/>
    </row>
    <row r="7" spans="1:16" ht="21" customHeight="1">
      <c r="B7" s="30" t="s">
        <v>1105</v>
      </c>
      <c r="C7" s="31"/>
      <c r="D7" s="31"/>
      <c r="E7" s="31"/>
      <c r="F7" s="31"/>
      <c r="G7" s="31"/>
      <c r="H7" s="31"/>
      <c r="I7" s="31"/>
      <c r="J7" s="31"/>
      <c r="K7" s="31"/>
      <c r="L7" s="31"/>
      <c r="M7" s="31"/>
      <c r="N7" s="2487"/>
      <c r="O7" s="2488"/>
      <c r="P7" s="366" t="s">
        <v>451</v>
      </c>
    </row>
    <row r="8" spans="1:16" ht="21" customHeight="1">
      <c r="B8" s="2484" t="s">
        <v>1106</v>
      </c>
      <c r="C8" s="2485"/>
      <c r="D8" s="2485"/>
      <c r="E8" s="2485"/>
      <c r="F8" s="2485"/>
      <c r="G8" s="2485"/>
      <c r="H8" s="2485"/>
      <c r="I8" s="2485"/>
      <c r="J8" s="2485"/>
      <c r="K8" s="2485"/>
      <c r="L8" s="2485"/>
      <c r="M8" s="2486"/>
      <c r="N8" s="2487"/>
      <c r="O8" s="2488"/>
      <c r="P8" s="366" t="s">
        <v>451</v>
      </c>
    </row>
    <row r="9" spans="1:16" ht="21" customHeight="1">
      <c r="B9" s="2484" t="s">
        <v>1107</v>
      </c>
      <c r="C9" s="2485"/>
      <c r="D9" s="2485"/>
      <c r="E9" s="2485"/>
      <c r="F9" s="2485"/>
      <c r="G9" s="2485"/>
      <c r="H9" s="2485"/>
      <c r="I9" s="2485"/>
      <c r="J9" s="2485"/>
      <c r="K9" s="2485"/>
      <c r="L9" s="2485"/>
      <c r="M9" s="2486"/>
      <c r="N9" s="2487"/>
      <c r="O9" s="2488"/>
      <c r="P9" s="366" t="s">
        <v>451</v>
      </c>
    </row>
    <row r="10" spans="1:16" ht="21" customHeight="1">
      <c r="B10" s="2506" t="s">
        <v>1108</v>
      </c>
      <c r="C10" s="2509" t="s">
        <v>1109</v>
      </c>
      <c r="D10" s="2485"/>
      <c r="E10" s="2485"/>
      <c r="F10" s="2485"/>
      <c r="G10" s="2485"/>
      <c r="H10" s="2485"/>
      <c r="I10" s="2485"/>
      <c r="J10" s="2485"/>
      <c r="K10" s="2485"/>
      <c r="L10" s="2485"/>
      <c r="M10" s="2486"/>
      <c r="N10" s="2487"/>
      <c r="O10" s="2488"/>
      <c r="P10" s="366" t="s">
        <v>451</v>
      </c>
    </row>
    <row r="11" spans="1:16" ht="21" customHeight="1">
      <c r="B11" s="2507"/>
      <c r="C11" s="2509" t="s">
        <v>1110</v>
      </c>
      <c r="D11" s="2485"/>
      <c r="E11" s="2485"/>
      <c r="F11" s="2485"/>
      <c r="G11" s="2485"/>
      <c r="H11" s="2485"/>
      <c r="I11" s="2485"/>
      <c r="J11" s="2485"/>
      <c r="K11" s="2485"/>
      <c r="L11" s="2485"/>
      <c r="M11" s="2486"/>
      <c r="N11" s="2487"/>
      <c r="O11" s="2488"/>
      <c r="P11" s="366" t="s">
        <v>451</v>
      </c>
    </row>
    <row r="12" spans="1:16" ht="21" customHeight="1">
      <c r="B12" s="2507"/>
      <c r="C12" s="2509" t="s">
        <v>1111</v>
      </c>
      <c r="D12" s="2485"/>
      <c r="E12" s="2485"/>
      <c r="F12" s="2485"/>
      <c r="G12" s="2485"/>
      <c r="H12" s="2485"/>
      <c r="I12" s="2485"/>
      <c r="J12" s="2485"/>
      <c r="K12" s="2485"/>
      <c r="L12" s="2485"/>
      <c r="M12" s="2486"/>
      <c r="N12" s="2487"/>
      <c r="O12" s="2488"/>
      <c r="P12" s="366" t="s">
        <v>451</v>
      </c>
    </row>
    <row r="13" spans="1:16" ht="21" customHeight="1">
      <c r="B13" s="2507"/>
      <c r="C13" s="2509" t="s">
        <v>1112</v>
      </c>
      <c r="D13" s="2485"/>
      <c r="E13" s="2485"/>
      <c r="F13" s="2485"/>
      <c r="G13" s="2485"/>
      <c r="H13" s="2485"/>
      <c r="I13" s="2485"/>
      <c r="J13" s="2485"/>
      <c r="K13" s="2485"/>
      <c r="L13" s="2485"/>
      <c r="M13" s="2486"/>
      <c r="N13" s="2487"/>
      <c r="O13" s="2488"/>
      <c r="P13" s="366" t="s">
        <v>451</v>
      </c>
    </row>
    <row r="14" spans="1:16" ht="21" customHeight="1">
      <c r="B14" s="2507"/>
      <c r="C14" s="2509" t="s">
        <v>1113</v>
      </c>
      <c r="D14" s="2485"/>
      <c r="E14" s="2485"/>
      <c r="F14" s="2485"/>
      <c r="G14" s="2485"/>
      <c r="H14" s="2485"/>
      <c r="I14" s="2485"/>
      <c r="J14" s="2485"/>
      <c r="K14" s="2485"/>
      <c r="L14" s="2485"/>
      <c r="M14" s="2486"/>
      <c r="N14" s="2487"/>
      <c r="O14" s="2488"/>
      <c r="P14" s="366" t="s">
        <v>451</v>
      </c>
    </row>
    <row r="15" spans="1:16" ht="21" customHeight="1">
      <c r="B15" s="2507"/>
      <c r="C15" s="2509" t="s">
        <v>1114</v>
      </c>
      <c r="D15" s="2485"/>
      <c r="E15" s="2485"/>
      <c r="F15" s="2485"/>
      <c r="G15" s="2485"/>
      <c r="H15" s="2485"/>
      <c r="I15" s="2485"/>
      <c r="J15" s="2485"/>
      <c r="K15" s="2485"/>
      <c r="L15" s="2485"/>
      <c r="M15" s="2486"/>
      <c r="N15" s="2487"/>
      <c r="O15" s="2488"/>
      <c r="P15" s="366" t="s">
        <v>451</v>
      </c>
    </row>
    <row r="16" spans="1:16" ht="21" customHeight="1">
      <c r="B16" s="2507"/>
      <c r="C16" s="2509" t="s">
        <v>1115</v>
      </c>
      <c r="D16" s="2485"/>
      <c r="E16" s="2485"/>
      <c r="F16" s="2485"/>
      <c r="G16" s="2485"/>
      <c r="H16" s="2485"/>
      <c r="I16" s="2485"/>
      <c r="J16" s="2485"/>
      <c r="K16" s="2485"/>
      <c r="L16" s="2485"/>
      <c r="M16" s="2486"/>
      <c r="N16" s="2487"/>
      <c r="O16" s="2488"/>
      <c r="P16" s="366" t="s">
        <v>451</v>
      </c>
    </row>
    <row r="17" spans="2:16" ht="39" customHeight="1">
      <c r="B17" s="2507"/>
      <c r="C17" s="2484" t="s">
        <v>1116</v>
      </c>
      <c r="D17" s="2501"/>
      <c r="E17" s="2501"/>
      <c r="F17" s="2501"/>
      <c r="G17" s="2501"/>
      <c r="H17" s="2501"/>
      <c r="I17" s="2501"/>
      <c r="J17" s="2501"/>
      <c r="K17" s="2501"/>
      <c r="L17" s="2501"/>
      <c r="M17" s="2502"/>
      <c r="N17" s="2487"/>
      <c r="O17" s="2488"/>
      <c r="P17" s="366" t="s">
        <v>451</v>
      </c>
    </row>
    <row r="18" spans="2:16" ht="39" customHeight="1">
      <c r="B18" s="2508"/>
      <c r="C18" s="2484" t="s">
        <v>1117</v>
      </c>
      <c r="D18" s="2501"/>
      <c r="E18" s="2501"/>
      <c r="F18" s="2501"/>
      <c r="G18" s="2501"/>
      <c r="H18" s="2501"/>
      <c r="I18" s="2501"/>
      <c r="J18" s="2501"/>
      <c r="K18" s="2501"/>
      <c r="L18" s="2501"/>
      <c r="M18" s="2502"/>
      <c r="N18" s="2487"/>
      <c r="O18" s="2488"/>
      <c r="P18" s="366" t="s">
        <v>450</v>
      </c>
    </row>
    <row r="19" spans="2:16" ht="21" customHeight="1">
      <c r="B19" s="2503" t="s">
        <v>1118</v>
      </c>
      <c r="C19" s="2504"/>
      <c r="D19" s="2504"/>
      <c r="E19" s="2504"/>
      <c r="F19" s="2504"/>
      <c r="G19" s="2504"/>
      <c r="H19" s="2504"/>
      <c r="I19" s="2504"/>
      <c r="J19" s="2504"/>
      <c r="K19" s="2504"/>
      <c r="L19" s="2504"/>
      <c r="M19" s="2505"/>
      <c r="N19" s="2487"/>
      <c r="O19" s="2488"/>
      <c r="P19" s="366" t="s">
        <v>451</v>
      </c>
    </row>
    <row r="20" spans="2:16" ht="14.25" customHeight="1">
      <c r="B20" s="34"/>
      <c r="C20" s="34"/>
      <c r="D20" s="35"/>
      <c r="E20" s="35"/>
      <c r="F20" s="35"/>
      <c r="G20" s="35"/>
      <c r="H20" s="35"/>
      <c r="I20" s="35"/>
      <c r="J20" s="35"/>
      <c r="K20" s="35"/>
      <c r="L20" s="35"/>
      <c r="M20" s="35"/>
      <c r="N20" s="35"/>
      <c r="O20" s="35"/>
      <c r="P20" s="35"/>
    </row>
    <row r="21" spans="2:16" ht="14.25">
      <c r="B21" s="28" t="s">
        <v>1119</v>
      </c>
      <c r="C21" s="27"/>
      <c r="D21" s="27"/>
      <c r="E21" s="27"/>
      <c r="F21" s="27"/>
      <c r="G21" s="27"/>
      <c r="H21" s="27"/>
      <c r="I21" s="27"/>
      <c r="J21" s="27"/>
      <c r="K21" s="27"/>
      <c r="L21" s="27"/>
      <c r="M21" s="27"/>
      <c r="N21" s="27"/>
      <c r="O21" s="27"/>
      <c r="P21" s="27"/>
    </row>
    <row r="22" spans="2:16" ht="14.25" customHeight="1">
      <c r="B22" s="2499" t="s">
        <v>3792</v>
      </c>
      <c r="C22" s="2499"/>
      <c r="D22" s="2499"/>
      <c r="E22" s="2499"/>
      <c r="F22" s="2499"/>
      <c r="G22" s="2499"/>
      <c r="H22" s="2499"/>
      <c r="I22" s="2499"/>
      <c r="J22" s="2499"/>
      <c r="K22" s="2499"/>
      <c r="L22" s="2499"/>
      <c r="M22" s="2499"/>
      <c r="N22" s="2499"/>
      <c r="O22" s="2499"/>
      <c r="P22" s="2499"/>
    </row>
    <row r="23" spans="2:16" ht="14.25" customHeight="1">
      <c r="B23" s="2499"/>
      <c r="C23" s="2499"/>
      <c r="D23" s="2499"/>
      <c r="E23" s="2499"/>
      <c r="F23" s="2499"/>
      <c r="G23" s="2499"/>
      <c r="H23" s="2499"/>
      <c r="I23" s="2499"/>
      <c r="J23" s="2499"/>
      <c r="K23" s="2499"/>
      <c r="L23" s="2499"/>
      <c r="M23" s="2499"/>
      <c r="N23" s="2499"/>
      <c r="O23" s="2499"/>
      <c r="P23" s="2499"/>
    </row>
    <row r="24" spans="2:16" ht="14.25" customHeight="1">
      <c r="B24" s="2499"/>
      <c r="C24" s="2499"/>
      <c r="D24" s="2499"/>
      <c r="E24" s="2499"/>
      <c r="F24" s="2499"/>
      <c r="G24" s="2499"/>
      <c r="H24" s="2499"/>
      <c r="I24" s="2499"/>
      <c r="J24" s="2499"/>
      <c r="K24" s="2499"/>
      <c r="L24" s="2499"/>
      <c r="M24" s="2499"/>
      <c r="N24" s="2499"/>
      <c r="O24" s="2499"/>
      <c r="P24" s="2499"/>
    </row>
    <row r="25" spans="2:16" ht="14.25" customHeight="1">
      <c r="B25" s="2499"/>
      <c r="C25" s="2499"/>
      <c r="D25" s="2499"/>
      <c r="E25" s="2499"/>
      <c r="F25" s="2499"/>
      <c r="G25" s="2499"/>
      <c r="H25" s="2499"/>
      <c r="I25" s="2499"/>
      <c r="J25" s="2499"/>
      <c r="K25" s="2499"/>
      <c r="L25" s="2499"/>
      <c r="M25" s="2499"/>
      <c r="N25" s="2499"/>
      <c r="O25" s="2499"/>
      <c r="P25" s="2499"/>
    </row>
    <row r="26" spans="2:16" ht="14.25" customHeight="1">
      <c r="B26" s="2499"/>
      <c r="C26" s="2499"/>
      <c r="D26" s="2499"/>
      <c r="E26" s="2499"/>
      <c r="F26" s="2499"/>
      <c r="G26" s="2499"/>
      <c r="H26" s="2499"/>
      <c r="I26" s="2499"/>
      <c r="J26" s="2499"/>
      <c r="K26" s="2499"/>
      <c r="L26" s="2499"/>
      <c r="M26" s="2499"/>
      <c r="N26" s="2499"/>
      <c r="O26" s="2499"/>
      <c r="P26" s="2499"/>
    </row>
    <row r="27" spans="2:16" ht="14.25" customHeight="1">
      <c r="B27" s="2499"/>
      <c r="C27" s="2499"/>
      <c r="D27" s="2499"/>
      <c r="E27" s="2499"/>
      <c r="F27" s="2499"/>
      <c r="G27" s="2499"/>
      <c r="H27" s="2499"/>
      <c r="I27" s="2499"/>
      <c r="J27" s="2499"/>
      <c r="K27" s="2499"/>
      <c r="L27" s="2499"/>
      <c r="M27" s="2499"/>
      <c r="N27" s="2499"/>
      <c r="O27" s="2499"/>
      <c r="P27" s="2499"/>
    </row>
    <row r="28" spans="2:16" ht="14.25" customHeight="1">
      <c r="B28" s="2499"/>
      <c r="C28" s="2499"/>
      <c r="D28" s="2499"/>
      <c r="E28" s="2499"/>
      <c r="F28" s="2499"/>
      <c r="G28" s="2499"/>
      <c r="H28" s="2499"/>
      <c r="I28" s="2499"/>
      <c r="J28" s="2499"/>
      <c r="K28" s="2499"/>
      <c r="L28" s="2499"/>
      <c r="M28" s="2499"/>
      <c r="N28" s="2499"/>
      <c r="O28" s="2499"/>
      <c r="P28" s="2499"/>
    </row>
    <row r="29" spans="2:16" ht="14.25" customHeight="1">
      <c r="B29" s="2499"/>
      <c r="C29" s="2499"/>
      <c r="D29" s="2499"/>
      <c r="E29" s="2499"/>
      <c r="F29" s="2499"/>
      <c r="G29" s="2499"/>
      <c r="H29" s="2499"/>
      <c r="I29" s="2499"/>
      <c r="J29" s="2499"/>
      <c r="K29" s="2499"/>
      <c r="L29" s="2499"/>
      <c r="M29" s="2499"/>
      <c r="N29" s="2499"/>
      <c r="O29" s="2499"/>
      <c r="P29" s="2499"/>
    </row>
    <row r="30" spans="2:16" ht="14.25" customHeight="1">
      <c r="B30" s="2499"/>
      <c r="C30" s="2499"/>
      <c r="D30" s="2499"/>
      <c r="E30" s="2499"/>
      <c r="F30" s="2499"/>
      <c r="G30" s="2499"/>
      <c r="H30" s="2499"/>
      <c r="I30" s="2499"/>
      <c r="J30" s="2499"/>
      <c r="K30" s="2499"/>
      <c r="L30" s="2499"/>
      <c r="M30" s="2499"/>
      <c r="N30" s="2499"/>
      <c r="O30" s="2499"/>
      <c r="P30" s="2499"/>
    </row>
    <row r="31" spans="2:16" ht="14.25" customHeight="1">
      <c r="B31" s="2499"/>
      <c r="C31" s="2499"/>
      <c r="D31" s="2499"/>
      <c r="E31" s="2499"/>
      <c r="F31" s="2499"/>
      <c r="G31" s="2499"/>
      <c r="H31" s="2499"/>
      <c r="I31" s="2499"/>
      <c r="J31" s="2499"/>
      <c r="K31" s="2499"/>
      <c r="L31" s="2499"/>
      <c r="M31" s="2499"/>
      <c r="N31" s="2499"/>
      <c r="O31" s="2499"/>
      <c r="P31" s="2499"/>
    </row>
    <row r="32" spans="2:16" ht="14.25" customHeight="1">
      <c r="B32" s="2499"/>
      <c r="C32" s="2499"/>
      <c r="D32" s="2499"/>
      <c r="E32" s="2499"/>
      <c r="F32" s="2499"/>
      <c r="G32" s="2499"/>
      <c r="H32" s="2499"/>
      <c r="I32" s="2499"/>
      <c r="J32" s="2499"/>
      <c r="K32" s="2499"/>
      <c r="L32" s="2499"/>
      <c r="M32" s="2499"/>
      <c r="N32" s="2499"/>
      <c r="O32" s="2499"/>
      <c r="P32" s="2499"/>
    </row>
    <row r="33" spans="2:16" ht="14.25" customHeight="1">
      <c r="B33" s="2499"/>
      <c r="C33" s="2499"/>
      <c r="D33" s="2499"/>
      <c r="E33" s="2499"/>
      <c r="F33" s="2499"/>
      <c r="G33" s="2499"/>
      <c r="H33" s="2499"/>
      <c r="I33" s="2499"/>
      <c r="J33" s="2499"/>
      <c r="K33" s="2499"/>
      <c r="L33" s="2499"/>
      <c r="M33" s="2499"/>
      <c r="N33" s="2499"/>
      <c r="O33" s="2499"/>
      <c r="P33" s="2499"/>
    </row>
    <row r="34" spans="2:16" ht="14.25" customHeight="1">
      <c r="B34" s="2499"/>
      <c r="C34" s="2499"/>
      <c r="D34" s="2499"/>
      <c r="E34" s="2499"/>
      <c r="F34" s="2499"/>
      <c r="G34" s="2499"/>
      <c r="H34" s="2499"/>
      <c r="I34" s="2499"/>
      <c r="J34" s="2499"/>
      <c r="K34" s="2499"/>
      <c r="L34" s="2499"/>
      <c r="M34" s="2499"/>
      <c r="N34" s="2499"/>
      <c r="O34" s="2499"/>
      <c r="P34" s="2499"/>
    </row>
    <row r="35" spans="2:16">
      <c r="B35" s="2500"/>
      <c r="C35" s="2500"/>
      <c r="D35" s="2500"/>
      <c r="E35" s="2500"/>
      <c r="F35" s="2500"/>
      <c r="G35" s="2500"/>
      <c r="H35" s="2500"/>
      <c r="I35" s="2500"/>
      <c r="J35" s="2500"/>
      <c r="K35" s="2500"/>
      <c r="L35" s="2500"/>
      <c r="M35" s="2500"/>
      <c r="N35" s="2500"/>
      <c r="O35" s="2500"/>
      <c r="P35" s="2500"/>
    </row>
    <row r="36" spans="2:16" ht="14.25">
      <c r="B36" s="27"/>
      <c r="C36" s="27"/>
      <c r="D36" s="27"/>
      <c r="E36" s="27"/>
      <c r="F36" s="27"/>
      <c r="G36" s="27"/>
      <c r="H36" s="27"/>
      <c r="I36" s="27"/>
      <c r="J36" s="27"/>
      <c r="K36" s="27"/>
      <c r="L36" s="27"/>
      <c r="M36" s="27"/>
      <c r="N36" s="27"/>
      <c r="O36" s="27"/>
      <c r="P36" s="27"/>
    </row>
  </sheetData>
  <mergeCells count="35">
    <mergeCell ref="C12:M12"/>
    <mergeCell ref="N12:O12"/>
    <mergeCell ref="C13:M13"/>
    <mergeCell ref="N14:O14"/>
    <mergeCell ref="C15:M15"/>
    <mergeCell ref="N15:O15"/>
    <mergeCell ref="B22:P35"/>
    <mergeCell ref="N16:O16"/>
    <mergeCell ref="C18:M18"/>
    <mergeCell ref="N18:O18"/>
    <mergeCell ref="B19:M19"/>
    <mergeCell ref="N19:O19"/>
    <mergeCell ref="C17:M17"/>
    <mergeCell ref="N17:O17"/>
    <mergeCell ref="B10:B18"/>
    <mergeCell ref="C10:M10"/>
    <mergeCell ref="N10:O10"/>
    <mergeCell ref="C11:M11"/>
    <mergeCell ref="N11:O11"/>
    <mergeCell ref="C16:M16"/>
    <mergeCell ref="N13:O13"/>
    <mergeCell ref="C14:M14"/>
    <mergeCell ref="B9:M9"/>
    <mergeCell ref="N9:O9"/>
    <mergeCell ref="A1:E1"/>
    <mergeCell ref="K1:P1"/>
    <mergeCell ref="B2:P2"/>
    <mergeCell ref="B3:D3"/>
    <mergeCell ref="H3:J3"/>
    <mergeCell ref="K3:P3"/>
    <mergeCell ref="H4:J4"/>
    <mergeCell ref="K4:P4"/>
    <mergeCell ref="N7:O7"/>
    <mergeCell ref="B8:M8"/>
    <mergeCell ref="N8:O8"/>
  </mergeCells>
  <phoneticPr fontId="1"/>
  <dataValidations count="1">
    <dataValidation imeMode="hiragana" allowBlank="1" showInputMessage="1" showErrorMessage="1" sqref="K3:P3 JG3:JL3 TC3:TH3 ACY3:ADD3 AMU3:AMZ3 AWQ3:AWV3 BGM3:BGR3 BQI3:BQN3 CAE3:CAJ3 CKA3:CKF3 CTW3:CUB3 DDS3:DDX3 DNO3:DNT3 DXK3:DXP3 EHG3:EHL3 ERC3:ERH3 FAY3:FBD3 FKU3:FKZ3 FUQ3:FUV3 GEM3:GER3 GOI3:GON3 GYE3:GYJ3 HIA3:HIF3 HRW3:HSB3 IBS3:IBX3 ILO3:ILT3 IVK3:IVP3 JFG3:JFL3 JPC3:JPH3 JYY3:JZD3 KIU3:KIZ3 KSQ3:KSV3 LCM3:LCR3 LMI3:LMN3 LWE3:LWJ3 MGA3:MGF3 MPW3:MQB3 MZS3:MZX3 NJO3:NJT3 NTK3:NTP3 ODG3:ODL3 ONC3:ONH3 OWY3:OXD3 PGU3:PGZ3 PQQ3:PQV3 QAM3:QAR3 QKI3:QKN3 QUE3:QUJ3 REA3:REF3 RNW3:ROB3 RXS3:RXX3 SHO3:SHT3 SRK3:SRP3 TBG3:TBL3 TLC3:TLH3 TUY3:TVD3 UEU3:UEZ3 UOQ3:UOV3 UYM3:UYR3 VII3:VIN3 VSE3:VSJ3 WCA3:WCF3 WLW3:WMB3 WVS3:WVX3 K65532:P65532 JG65532:JL65532 TC65532:TH65532 ACY65532:ADD65532 AMU65532:AMZ65532 AWQ65532:AWV65532 BGM65532:BGR65532 BQI65532:BQN65532 CAE65532:CAJ65532 CKA65532:CKF65532 CTW65532:CUB65532 DDS65532:DDX65532 DNO65532:DNT65532 DXK65532:DXP65532 EHG65532:EHL65532 ERC65532:ERH65532 FAY65532:FBD65532 FKU65532:FKZ65532 FUQ65532:FUV65532 GEM65532:GER65532 GOI65532:GON65532 GYE65532:GYJ65532 HIA65532:HIF65532 HRW65532:HSB65532 IBS65532:IBX65532 ILO65532:ILT65532 IVK65532:IVP65532 JFG65532:JFL65532 JPC65532:JPH65532 JYY65532:JZD65532 KIU65532:KIZ65532 KSQ65532:KSV65532 LCM65532:LCR65532 LMI65532:LMN65532 LWE65532:LWJ65532 MGA65532:MGF65532 MPW65532:MQB65532 MZS65532:MZX65532 NJO65532:NJT65532 NTK65532:NTP65532 ODG65532:ODL65532 ONC65532:ONH65532 OWY65532:OXD65532 PGU65532:PGZ65532 PQQ65532:PQV65532 QAM65532:QAR65532 QKI65532:QKN65532 QUE65532:QUJ65532 REA65532:REF65532 RNW65532:ROB65532 RXS65532:RXX65532 SHO65532:SHT65532 SRK65532:SRP65532 TBG65532:TBL65532 TLC65532:TLH65532 TUY65532:TVD65532 UEU65532:UEZ65532 UOQ65532:UOV65532 UYM65532:UYR65532 VII65532:VIN65532 VSE65532:VSJ65532 WCA65532:WCF65532 WLW65532:WMB65532 WVS65532:WVX65532 K131068:P131068 JG131068:JL131068 TC131068:TH131068 ACY131068:ADD131068 AMU131068:AMZ131068 AWQ131068:AWV131068 BGM131068:BGR131068 BQI131068:BQN131068 CAE131068:CAJ131068 CKA131068:CKF131068 CTW131068:CUB131068 DDS131068:DDX131068 DNO131068:DNT131068 DXK131068:DXP131068 EHG131068:EHL131068 ERC131068:ERH131068 FAY131068:FBD131068 FKU131068:FKZ131068 FUQ131068:FUV131068 GEM131068:GER131068 GOI131068:GON131068 GYE131068:GYJ131068 HIA131068:HIF131068 HRW131068:HSB131068 IBS131068:IBX131068 ILO131068:ILT131068 IVK131068:IVP131068 JFG131068:JFL131068 JPC131068:JPH131068 JYY131068:JZD131068 KIU131068:KIZ131068 KSQ131068:KSV131068 LCM131068:LCR131068 LMI131068:LMN131068 LWE131068:LWJ131068 MGA131068:MGF131068 MPW131068:MQB131068 MZS131068:MZX131068 NJO131068:NJT131068 NTK131068:NTP131068 ODG131068:ODL131068 ONC131068:ONH131068 OWY131068:OXD131068 PGU131068:PGZ131068 PQQ131068:PQV131068 QAM131068:QAR131068 QKI131068:QKN131068 QUE131068:QUJ131068 REA131068:REF131068 RNW131068:ROB131068 RXS131068:RXX131068 SHO131068:SHT131068 SRK131068:SRP131068 TBG131068:TBL131068 TLC131068:TLH131068 TUY131068:TVD131068 UEU131068:UEZ131068 UOQ131068:UOV131068 UYM131068:UYR131068 VII131068:VIN131068 VSE131068:VSJ131068 WCA131068:WCF131068 WLW131068:WMB131068 WVS131068:WVX131068 K196604:P196604 JG196604:JL196604 TC196604:TH196604 ACY196604:ADD196604 AMU196604:AMZ196604 AWQ196604:AWV196604 BGM196604:BGR196604 BQI196604:BQN196604 CAE196604:CAJ196604 CKA196604:CKF196604 CTW196604:CUB196604 DDS196604:DDX196604 DNO196604:DNT196604 DXK196604:DXP196604 EHG196604:EHL196604 ERC196604:ERH196604 FAY196604:FBD196604 FKU196604:FKZ196604 FUQ196604:FUV196604 GEM196604:GER196604 GOI196604:GON196604 GYE196604:GYJ196604 HIA196604:HIF196604 HRW196604:HSB196604 IBS196604:IBX196604 ILO196604:ILT196604 IVK196604:IVP196604 JFG196604:JFL196604 JPC196604:JPH196604 JYY196604:JZD196604 KIU196604:KIZ196604 KSQ196604:KSV196604 LCM196604:LCR196604 LMI196604:LMN196604 LWE196604:LWJ196604 MGA196604:MGF196604 MPW196604:MQB196604 MZS196604:MZX196604 NJO196604:NJT196604 NTK196604:NTP196604 ODG196604:ODL196604 ONC196604:ONH196604 OWY196604:OXD196604 PGU196604:PGZ196604 PQQ196604:PQV196604 QAM196604:QAR196604 QKI196604:QKN196604 QUE196604:QUJ196604 REA196604:REF196604 RNW196604:ROB196604 RXS196604:RXX196604 SHO196604:SHT196604 SRK196604:SRP196604 TBG196604:TBL196604 TLC196604:TLH196604 TUY196604:TVD196604 UEU196604:UEZ196604 UOQ196604:UOV196604 UYM196604:UYR196604 VII196604:VIN196604 VSE196604:VSJ196604 WCA196604:WCF196604 WLW196604:WMB196604 WVS196604:WVX196604 K262140:P262140 JG262140:JL262140 TC262140:TH262140 ACY262140:ADD262140 AMU262140:AMZ262140 AWQ262140:AWV262140 BGM262140:BGR262140 BQI262140:BQN262140 CAE262140:CAJ262140 CKA262140:CKF262140 CTW262140:CUB262140 DDS262140:DDX262140 DNO262140:DNT262140 DXK262140:DXP262140 EHG262140:EHL262140 ERC262140:ERH262140 FAY262140:FBD262140 FKU262140:FKZ262140 FUQ262140:FUV262140 GEM262140:GER262140 GOI262140:GON262140 GYE262140:GYJ262140 HIA262140:HIF262140 HRW262140:HSB262140 IBS262140:IBX262140 ILO262140:ILT262140 IVK262140:IVP262140 JFG262140:JFL262140 JPC262140:JPH262140 JYY262140:JZD262140 KIU262140:KIZ262140 KSQ262140:KSV262140 LCM262140:LCR262140 LMI262140:LMN262140 LWE262140:LWJ262140 MGA262140:MGF262140 MPW262140:MQB262140 MZS262140:MZX262140 NJO262140:NJT262140 NTK262140:NTP262140 ODG262140:ODL262140 ONC262140:ONH262140 OWY262140:OXD262140 PGU262140:PGZ262140 PQQ262140:PQV262140 QAM262140:QAR262140 QKI262140:QKN262140 QUE262140:QUJ262140 REA262140:REF262140 RNW262140:ROB262140 RXS262140:RXX262140 SHO262140:SHT262140 SRK262140:SRP262140 TBG262140:TBL262140 TLC262140:TLH262140 TUY262140:TVD262140 UEU262140:UEZ262140 UOQ262140:UOV262140 UYM262140:UYR262140 VII262140:VIN262140 VSE262140:VSJ262140 WCA262140:WCF262140 WLW262140:WMB262140 WVS262140:WVX262140 K327676:P327676 JG327676:JL327676 TC327676:TH327676 ACY327676:ADD327676 AMU327676:AMZ327676 AWQ327676:AWV327676 BGM327676:BGR327676 BQI327676:BQN327676 CAE327676:CAJ327676 CKA327676:CKF327676 CTW327676:CUB327676 DDS327676:DDX327676 DNO327676:DNT327676 DXK327676:DXP327676 EHG327676:EHL327676 ERC327676:ERH327676 FAY327676:FBD327676 FKU327676:FKZ327676 FUQ327676:FUV327676 GEM327676:GER327676 GOI327676:GON327676 GYE327676:GYJ327676 HIA327676:HIF327676 HRW327676:HSB327676 IBS327676:IBX327676 ILO327676:ILT327676 IVK327676:IVP327676 JFG327676:JFL327676 JPC327676:JPH327676 JYY327676:JZD327676 KIU327676:KIZ327676 KSQ327676:KSV327676 LCM327676:LCR327676 LMI327676:LMN327676 LWE327676:LWJ327676 MGA327676:MGF327676 MPW327676:MQB327676 MZS327676:MZX327676 NJO327676:NJT327676 NTK327676:NTP327676 ODG327676:ODL327676 ONC327676:ONH327676 OWY327676:OXD327676 PGU327676:PGZ327676 PQQ327676:PQV327676 QAM327676:QAR327676 QKI327676:QKN327676 QUE327676:QUJ327676 REA327676:REF327676 RNW327676:ROB327676 RXS327676:RXX327676 SHO327676:SHT327676 SRK327676:SRP327676 TBG327676:TBL327676 TLC327676:TLH327676 TUY327676:TVD327676 UEU327676:UEZ327676 UOQ327676:UOV327676 UYM327676:UYR327676 VII327676:VIN327676 VSE327676:VSJ327676 WCA327676:WCF327676 WLW327676:WMB327676 WVS327676:WVX327676 K393212:P393212 JG393212:JL393212 TC393212:TH393212 ACY393212:ADD393212 AMU393212:AMZ393212 AWQ393212:AWV393212 BGM393212:BGR393212 BQI393212:BQN393212 CAE393212:CAJ393212 CKA393212:CKF393212 CTW393212:CUB393212 DDS393212:DDX393212 DNO393212:DNT393212 DXK393212:DXP393212 EHG393212:EHL393212 ERC393212:ERH393212 FAY393212:FBD393212 FKU393212:FKZ393212 FUQ393212:FUV393212 GEM393212:GER393212 GOI393212:GON393212 GYE393212:GYJ393212 HIA393212:HIF393212 HRW393212:HSB393212 IBS393212:IBX393212 ILO393212:ILT393212 IVK393212:IVP393212 JFG393212:JFL393212 JPC393212:JPH393212 JYY393212:JZD393212 KIU393212:KIZ393212 KSQ393212:KSV393212 LCM393212:LCR393212 LMI393212:LMN393212 LWE393212:LWJ393212 MGA393212:MGF393212 MPW393212:MQB393212 MZS393212:MZX393212 NJO393212:NJT393212 NTK393212:NTP393212 ODG393212:ODL393212 ONC393212:ONH393212 OWY393212:OXD393212 PGU393212:PGZ393212 PQQ393212:PQV393212 QAM393212:QAR393212 QKI393212:QKN393212 QUE393212:QUJ393212 REA393212:REF393212 RNW393212:ROB393212 RXS393212:RXX393212 SHO393212:SHT393212 SRK393212:SRP393212 TBG393212:TBL393212 TLC393212:TLH393212 TUY393212:TVD393212 UEU393212:UEZ393212 UOQ393212:UOV393212 UYM393212:UYR393212 VII393212:VIN393212 VSE393212:VSJ393212 WCA393212:WCF393212 WLW393212:WMB393212 WVS393212:WVX393212 K458748:P458748 JG458748:JL458748 TC458748:TH458748 ACY458748:ADD458748 AMU458748:AMZ458748 AWQ458748:AWV458748 BGM458748:BGR458748 BQI458748:BQN458748 CAE458748:CAJ458748 CKA458748:CKF458748 CTW458748:CUB458748 DDS458748:DDX458748 DNO458748:DNT458748 DXK458748:DXP458748 EHG458748:EHL458748 ERC458748:ERH458748 FAY458748:FBD458748 FKU458748:FKZ458748 FUQ458748:FUV458748 GEM458748:GER458748 GOI458748:GON458748 GYE458748:GYJ458748 HIA458748:HIF458748 HRW458748:HSB458748 IBS458748:IBX458748 ILO458748:ILT458748 IVK458748:IVP458748 JFG458748:JFL458748 JPC458748:JPH458748 JYY458748:JZD458748 KIU458748:KIZ458748 KSQ458748:KSV458748 LCM458748:LCR458748 LMI458748:LMN458748 LWE458748:LWJ458748 MGA458748:MGF458748 MPW458748:MQB458748 MZS458748:MZX458748 NJO458748:NJT458748 NTK458748:NTP458748 ODG458748:ODL458748 ONC458748:ONH458748 OWY458748:OXD458748 PGU458748:PGZ458748 PQQ458748:PQV458748 QAM458748:QAR458748 QKI458748:QKN458748 QUE458748:QUJ458748 REA458748:REF458748 RNW458748:ROB458748 RXS458748:RXX458748 SHO458748:SHT458748 SRK458748:SRP458748 TBG458748:TBL458748 TLC458748:TLH458748 TUY458748:TVD458748 UEU458748:UEZ458748 UOQ458748:UOV458748 UYM458748:UYR458748 VII458748:VIN458748 VSE458748:VSJ458748 WCA458748:WCF458748 WLW458748:WMB458748 WVS458748:WVX458748 K524284:P524284 JG524284:JL524284 TC524284:TH524284 ACY524284:ADD524284 AMU524284:AMZ524284 AWQ524284:AWV524284 BGM524284:BGR524284 BQI524284:BQN524284 CAE524284:CAJ524284 CKA524284:CKF524284 CTW524284:CUB524284 DDS524284:DDX524284 DNO524284:DNT524284 DXK524284:DXP524284 EHG524284:EHL524284 ERC524284:ERH524284 FAY524284:FBD524284 FKU524284:FKZ524284 FUQ524284:FUV524284 GEM524284:GER524284 GOI524284:GON524284 GYE524284:GYJ524284 HIA524284:HIF524284 HRW524284:HSB524284 IBS524284:IBX524284 ILO524284:ILT524284 IVK524284:IVP524284 JFG524284:JFL524284 JPC524284:JPH524284 JYY524284:JZD524284 KIU524284:KIZ524284 KSQ524284:KSV524284 LCM524284:LCR524284 LMI524284:LMN524284 LWE524284:LWJ524284 MGA524284:MGF524284 MPW524284:MQB524284 MZS524284:MZX524284 NJO524284:NJT524284 NTK524284:NTP524284 ODG524284:ODL524284 ONC524284:ONH524284 OWY524284:OXD524284 PGU524284:PGZ524284 PQQ524284:PQV524284 QAM524284:QAR524284 QKI524284:QKN524284 QUE524284:QUJ524284 REA524284:REF524284 RNW524284:ROB524284 RXS524284:RXX524284 SHO524284:SHT524284 SRK524284:SRP524284 TBG524284:TBL524284 TLC524284:TLH524284 TUY524284:TVD524284 UEU524284:UEZ524284 UOQ524284:UOV524284 UYM524284:UYR524284 VII524284:VIN524284 VSE524284:VSJ524284 WCA524284:WCF524284 WLW524284:WMB524284 WVS524284:WVX524284 K589820:P589820 JG589820:JL589820 TC589820:TH589820 ACY589820:ADD589820 AMU589820:AMZ589820 AWQ589820:AWV589820 BGM589820:BGR589820 BQI589820:BQN589820 CAE589820:CAJ589820 CKA589820:CKF589820 CTW589820:CUB589820 DDS589820:DDX589820 DNO589820:DNT589820 DXK589820:DXP589820 EHG589820:EHL589820 ERC589820:ERH589820 FAY589820:FBD589820 FKU589820:FKZ589820 FUQ589820:FUV589820 GEM589820:GER589820 GOI589820:GON589820 GYE589820:GYJ589820 HIA589820:HIF589820 HRW589820:HSB589820 IBS589820:IBX589820 ILO589820:ILT589820 IVK589820:IVP589820 JFG589820:JFL589820 JPC589820:JPH589820 JYY589820:JZD589820 KIU589820:KIZ589820 KSQ589820:KSV589820 LCM589820:LCR589820 LMI589820:LMN589820 LWE589820:LWJ589820 MGA589820:MGF589820 MPW589820:MQB589820 MZS589820:MZX589820 NJO589820:NJT589820 NTK589820:NTP589820 ODG589820:ODL589820 ONC589820:ONH589820 OWY589820:OXD589820 PGU589820:PGZ589820 PQQ589820:PQV589820 QAM589820:QAR589820 QKI589820:QKN589820 QUE589820:QUJ589820 REA589820:REF589820 RNW589820:ROB589820 RXS589820:RXX589820 SHO589820:SHT589820 SRK589820:SRP589820 TBG589820:TBL589820 TLC589820:TLH589820 TUY589820:TVD589820 UEU589820:UEZ589820 UOQ589820:UOV589820 UYM589820:UYR589820 VII589820:VIN589820 VSE589820:VSJ589820 WCA589820:WCF589820 WLW589820:WMB589820 WVS589820:WVX589820 K655356:P655356 JG655356:JL655356 TC655356:TH655356 ACY655356:ADD655356 AMU655356:AMZ655356 AWQ655356:AWV655356 BGM655356:BGR655356 BQI655356:BQN655356 CAE655356:CAJ655356 CKA655356:CKF655356 CTW655356:CUB655356 DDS655356:DDX655356 DNO655356:DNT655356 DXK655356:DXP655356 EHG655356:EHL655356 ERC655356:ERH655356 FAY655356:FBD655356 FKU655356:FKZ655356 FUQ655356:FUV655356 GEM655356:GER655356 GOI655356:GON655356 GYE655356:GYJ655356 HIA655356:HIF655356 HRW655356:HSB655356 IBS655356:IBX655356 ILO655356:ILT655356 IVK655356:IVP655356 JFG655356:JFL655356 JPC655356:JPH655356 JYY655356:JZD655356 KIU655356:KIZ655356 KSQ655356:KSV655356 LCM655356:LCR655356 LMI655356:LMN655356 LWE655356:LWJ655356 MGA655356:MGF655356 MPW655356:MQB655356 MZS655356:MZX655356 NJO655356:NJT655356 NTK655356:NTP655356 ODG655356:ODL655356 ONC655356:ONH655356 OWY655356:OXD655356 PGU655356:PGZ655356 PQQ655356:PQV655356 QAM655356:QAR655356 QKI655356:QKN655356 QUE655356:QUJ655356 REA655356:REF655356 RNW655356:ROB655356 RXS655356:RXX655356 SHO655356:SHT655356 SRK655356:SRP655356 TBG655356:TBL655356 TLC655356:TLH655356 TUY655356:TVD655356 UEU655356:UEZ655356 UOQ655356:UOV655356 UYM655356:UYR655356 VII655356:VIN655356 VSE655356:VSJ655356 WCA655356:WCF655356 WLW655356:WMB655356 WVS655356:WVX655356 K720892:P720892 JG720892:JL720892 TC720892:TH720892 ACY720892:ADD720892 AMU720892:AMZ720892 AWQ720892:AWV720892 BGM720892:BGR720892 BQI720892:BQN720892 CAE720892:CAJ720892 CKA720892:CKF720892 CTW720892:CUB720892 DDS720892:DDX720892 DNO720892:DNT720892 DXK720892:DXP720892 EHG720892:EHL720892 ERC720892:ERH720892 FAY720892:FBD720892 FKU720892:FKZ720892 FUQ720892:FUV720892 GEM720892:GER720892 GOI720892:GON720892 GYE720892:GYJ720892 HIA720892:HIF720892 HRW720892:HSB720892 IBS720892:IBX720892 ILO720892:ILT720892 IVK720892:IVP720892 JFG720892:JFL720892 JPC720892:JPH720892 JYY720892:JZD720892 KIU720892:KIZ720892 KSQ720892:KSV720892 LCM720892:LCR720892 LMI720892:LMN720892 LWE720892:LWJ720892 MGA720892:MGF720892 MPW720892:MQB720892 MZS720892:MZX720892 NJO720892:NJT720892 NTK720892:NTP720892 ODG720892:ODL720892 ONC720892:ONH720892 OWY720892:OXD720892 PGU720892:PGZ720892 PQQ720892:PQV720892 QAM720892:QAR720892 QKI720892:QKN720892 QUE720892:QUJ720892 REA720892:REF720892 RNW720892:ROB720892 RXS720892:RXX720892 SHO720892:SHT720892 SRK720892:SRP720892 TBG720892:TBL720892 TLC720892:TLH720892 TUY720892:TVD720892 UEU720892:UEZ720892 UOQ720892:UOV720892 UYM720892:UYR720892 VII720892:VIN720892 VSE720892:VSJ720892 WCA720892:WCF720892 WLW720892:WMB720892 WVS720892:WVX720892 K786428:P786428 JG786428:JL786428 TC786428:TH786428 ACY786428:ADD786428 AMU786428:AMZ786428 AWQ786428:AWV786428 BGM786428:BGR786428 BQI786428:BQN786428 CAE786428:CAJ786428 CKA786428:CKF786428 CTW786428:CUB786428 DDS786428:DDX786428 DNO786428:DNT786428 DXK786428:DXP786428 EHG786428:EHL786428 ERC786428:ERH786428 FAY786428:FBD786428 FKU786428:FKZ786428 FUQ786428:FUV786428 GEM786428:GER786428 GOI786428:GON786428 GYE786428:GYJ786428 HIA786428:HIF786428 HRW786428:HSB786428 IBS786428:IBX786428 ILO786428:ILT786428 IVK786428:IVP786428 JFG786428:JFL786428 JPC786428:JPH786428 JYY786428:JZD786428 KIU786428:KIZ786428 KSQ786428:KSV786428 LCM786428:LCR786428 LMI786428:LMN786428 LWE786428:LWJ786428 MGA786428:MGF786428 MPW786428:MQB786428 MZS786428:MZX786428 NJO786428:NJT786428 NTK786428:NTP786428 ODG786428:ODL786428 ONC786428:ONH786428 OWY786428:OXD786428 PGU786428:PGZ786428 PQQ786428:PQV786428 QAM786428:QAR786428 QKI786428:QKN786428 QUE786428:QUJ786428 REA786428:REF786428 RNW786428:ROB786428 RXS786428:RXX786428 SHO786428:SHT786428 SRK786428:SRP786428 TBG786428:TBL786428 TLC786428:TLH786428 TUY786428:TVD786428 UEU786428:UEZ786428 UOQ786428:UOV786428 UYM786428:UYR786428 VII786428:VIN786428 VSE786428:VSJ786428 WCA786428:WCF786428 WLW786428:WMB786428 WVS786428:WVX786428 K851964:P851964 JG851964:JL851964 TC851964:TH851964 ACY851964:ADD851964 AMU851964:AMZ851964 AWQ851964:AWV851964 BGM851964:BGR851964 BQI851964:BQN851964 CAE851964:CAJ851964 CKA851964:CKF851964 CTW851964:CUB851964 DDS851964:DDX851964 DNO851964:DNT851964 DXK851964:DXP851964 EHG851964:EHL851964 ERC851964:ERH851964 FAY851964:FBD851964 FKU851964:FKZ851964 FUQ851964:FUV851964 GEM851964:GER851964 GOI851964:GON851964 GYE851964:GYJ851964 HIA851964:HIF851964 HRW851964:HSB851964 IBS851964:IBX851964 ILO851964:ILT851964 IVK851964:IVP851964 JFG851964:JFL851964 JPC851964:JPH851964 JYY851964:JZD851964 KIU851964:KIZ851964 KSQ851964:KSV851964 LCM851964:LCR851964 LMI851964:LMN851964 LWE851964:LWJ851964 MGA851964:MGF851964 MPW851964:MQB851964 MZS851964:MZX851964 NJO851964:NJT851964 NTK851964:NTP851964 ODG851964:ODL851964 ONC851964:ONH851964 OWY851964:OXD851964 PGU851964:PGZ851964 PQQ851964:PQV851964 QAM851964:QAR851964 QKI851964:QKN851964 QUE851964:QUJ851964 REA851964:REF851964 RNW851964:ROB851964 RXS851964:RXX851964 SHO851964:SHT851964 SRK851964:SRP851964 TBG851964:TBL851964 TLC851964:TLH851964 TUY851964:TVD851964 UEU851964:UEZ851964 UOQ851964:UOV851964 UYM851964:UYR851964 VII851964:VIN851964 VSE851964:VSJ851964 WCA851964:WCF851964 WLW851964:WMB851964 WVS851964:WVX851964 K917500:P917500 JG917500:JL917500 TC917500:TH917500 ACY917500:ADD917500 AMU917500:AMZ917500 AWQ917500:AWV917500 BGM917500:BGR917500 BQI917500:BQN917500 CAE917500:CAJ917500 CKA917500:CKF917500 CTW917500:CUB917500 DDS917500:DDX917500 DNO917500:DNT917500 DXK917500:DXP917500 EHG917500:EHL917500 ERC917500:ERH917500 FAY917500:FBD917500 FKU917500:FKZ917500 FUQ917500:FUV917500 GEM917500:GER917500 GOI917500:GON917500 GYE917500:GYJ917500 HIA917500:HIF917500 HRW917500:HSB917500 IBS917500:IBX917500 ILO917500:ILT917500 IVK917500:IVP917500 JFG917500:JFL917500 JPC917500:JPH917500 JYY917500:JZD917500 KIU917500:KIZ917500 KSQ917500:KSV917500 LCM917500:LCR917500 LMI917500:LMN917500 LWE917500:LWJ917500 MGA917500:MGF917500 MPW917500:MQB917500 MZS917500:MZX917500 NJO917500:NJT917500 NTK917500:NTP917500 ODG917500:ODL917500 ONC917500:ONH917500 OWY917500:OXD917500 PGU917500:PGZ917500 PQQ917500:PQV917500 QAM917500:QAR917500 QKI917500:QKN917500 QUE917500:QUJ917500 REA917500:REF917500 RNW917500:ROB917500 RXS917500:RXX917500 SHO917500:SHT917500 SRK917500:SRP917500 TBG917500:TBL917500 TLC917500:TLH917500 TUY917500:TVD917500 UEU917500:UEZ917500 UOQ917500:UOV917500 UYM917500:UYR917500 VII917500:VIN917500 VSE917500:VSJ917500 WCA917500:WCF917500 WLW917500:WMB917500 WVS917500:WVX917500 K983036:P983036 JG983036:JL983036 TC983036:TH983036 ACY983036:ADD983036 AMU983036:AMZ983036 AWQ983036:AWV983036 BGM983036:BGR983036 BQI983036:BQN983036 CAE983036:CAJ983036 CKA983036:CKF983036 CTW983036:CUB983036 DDS983036:DDX983036 DNO983036:DNT983036 DXK983036:DXP983036 EHG983036:EHL983036 ERC983036:ERH983036 FAY983036:FBD983036 FKU983036:FKZ983036 FUQ983036:FUV983036 GEM983036:GER983036 GOI983036:GON983036 GYE983036:GYJ983036 HIA983036:HIF983036 HRW983036:HSB983036 IBS983036:IBX983036 ILO983036:ILT983036 IVK983036:IVP983036 JFG983036:JFL983036 JPC983036:JPH983036 JYY983036:JZD983036 KIU983036:KIZ983036 KSQ983036:KSV983036 LCM983036:LCR983036 LMI983036:LMN983036 LWE983036:LWJ983036 MGA983036:MGF983036 MPW983036:MQB983036 MZS983036:MZX983036 NJO983036:NJT983036 NTK983036:NTP983036 ODG983036:ODL983036 ONC983036:ONH983036 OWY983036:OXD983036 PGU983036:PGZ983036 PQQ983036:PQV983036 QAM983036:QAR983036 QKI983036:QKN983036 QUE983036:QUJ983036 REA983036:REF983036 RNW983036:ROB983036 RXS983036:RXX983036 SHO983036:SHT983036 SRK983036:SRP983036 TBG983036:TBL983036 TLC983036:TLH983036 TUY983036:TVD983036 UEU983036:UEZ983036 UOQ983036:UOV983036 UYM983036:UYR983036 VII983036:VIN983036 VSE983036:VSJ983036 WCA983036:WCF983036 WLW983036:WMB983036 WVS983036:WVX983036" xr:uid="{00000000-0002-0000-3000-000000000000}"/>
  </dataValidations>
  <pageMargins left="0.78740157480314965" right="0.39370078740157483" top="0.98425196850393704" bottom="0.19685039370078741" header="0.51181102362204722" footer="0.51181102362204722"/>
  <pageSetup paperSize="9" scale="9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sheetPr>
  <dimension ref="A1:G28"/>
  <sheetViews>
    <sheetView zoomScaleNormal="100" zoomScaleSheetLayoutView="100" workbookViewId="0">
      <selection activeCell="J10" sqref="J10"/>
    </sheetView>
  </sheetViews>
  <sheetFormatPr defaultRowHeight="13.5"/>
  <cols>
    <col min="1" max="1" width="1.25" style="367" customWidth="1"/>
    <col min="2" max="2" width="29.75" style="367" customWidth="1"/>
    <col min="3" max="3" width="17.5" style="367" customWidth="1"/>
    <col min="4" max="4" width="5.625" style="367" customWidth="1"/>
    <col min="5" max="5" width="17.75" style="367" customWidth="1"/>
    <col min="6" max="6" width="12.625" style="367" customWidth="1"/>
    <col min="7" max="7" width="1.25" style="367" customWidth="1"/>
    <col min="8" max="256" width="9" style="367"/>
    <col min="257" max="257" width="1.25" style="367" customWidth="1"/>
    <col min="258" max="258" width="29.75" style="367" customWidth="1"/>
    <col min="259" max="259" width="16.625" style="367" customWidth="1"/>
    <col min="260" max="260" width="5.625" style="367" customWidth="1"/>
    <col min="261" max="261" width="17.75" style="367" customWidth="1"/>
    <col min="262" max="262" width="12.625" style="367" customWidth="1"/>
    <col min="263" max="263" width="1.25" style="367" customWidth="1"/>
    <col min="264" max="512" width="9" style="367"/>
    <col min="513" max="513" width="1.25" style="367" customWidth="1"/>
    <col min="514" max="514" width="29.75" style="367" customWidth="1"/>
    <col min="515" max="515" width="16.625" style="367" customWidth="1"/>
    <col min="516" max="516" width="5.625" style="367" customWidth="1"/>
    <col min="517" max="517" width="17.75" style="367" customWidth="1"/>
    <col min="518" max="518" width="12.625" style="367" customWidth="1"/>
    <col min="519" max="519" width="1.25" style="367" customWidth="1"/>
    <col min="520" max="768" width="9" style="367"/>
    <col min="769" max="769" width="1.25" style="367" customWidth="1"/>
    <col min="770" max="770" width="29.75" style="367" customWidth="1"/>
    <col min="771" max="771" width="16.625" style="367" customWidth="1"/>
    <col min="772" max="772" width="5.625" style="367" customWidth="1"/>
    <col min="773" max="773" width="17.75" style="367" customWidth="1"/>
    <col min="774" max="774" width="12.625" style="367" customWidth="1"/>
    <col min="775" max="775" width="1.25" style="367" customWidth="1"/>
    <col min="776" max="1024" width="9" style="367"/>
    <col min="1025" max="1025" width="1.25" style="367" customWidth="1"/>
    <col min="1026" max="1026" width="29.75" style="367" customWidth="1"/>
    <col min="1027" max="1027" width="16.625" style="367" customWidth="1"/>
    <col min="1028" max="1028" width="5.625" style="367" customWidth="1"/>
    <col min="1029" max="1029" width="17.75" style="367" customWidth="1"/>
    <col min="1030" max="1030" width="12.625" style="367" customWidth="1"/>
    <col min="1031" max="1031" width="1.25" style="367" customWidth="1"/>
    <col min="1032" max="1280" width="9" style="367"/>
    <col min="1281" max="1281" width="1.25" style="367" customWidth="1"/>
    <col min="1282" max="1282" width="29.75" style="367" customWidth="1"/>
    <col min="1283" max="1283" width="16.625" style="367" customWidth="1"/>
    <col min="1284" max="1284" width="5.625" style="367" customWidth="1"/>
    <col min="1285" max="1285" width="17.75" style="367" customWidth="1"/>
    <col min="1286" max="1286" width="12.625" style="367" customWidth="1"/>
    <col min="1287" max="1287" width="1.25" style="367" customWidth="1"/>
    <col min="1288" max="1536" width="9" style="367"/>
    <col min="1537" max="1537" width="1.25" style="367" customWidth="1"/>
    <col min="1538" max="1538" width="29.75" style="367" customWidth="1"/>
    <col min="1539" max="1539" width="16.625" style="367" customWidth="1"/>
    <col min="1540" max="1540" width="5.625" style="367" customWidth="1"/>
    <col min="1541" max="1541" width="17.75" style="367" customWidth="1"/>
    <col min="1542" max="1542" width="12.625" style="367" customWidth="1"/>
    <col min="1543" max="1543" width="1.25" style="367" customWidth="1"/>
    <col min="1544" max="1792" width="9" style="367"/>
    <col min="1793" max="1793" width="1.25" style="367" customWidth="1"/>
    <col min="1794" max="1794" width="29.75" style="367" customWidth="1"/>
    <col min="1795" max="1795" width="16.625" style="367" customWidth="1"/>
    <col min="1796" max="1796" width="5.625" style="367" customWidth="1"/>
    <col min="1797" max="1797" width="17.75" style="367" customWidth="1"/>
    <col min="1798" max="1798" width="12.625" style="367" customWidth="1"/>
    <col min="1799" max="1799" width="1.25" style="367" customWidth="1"/>
    <col min="1800" max="2048" width="9" style="367"/>
    <col min="2049" max="2049" width="1.25" style="367" customWidth="1"/>
    <col min="2050" max="2050" width="29.75" style="367" customWidth="1"/>
    <col min="2051" max="2051" width="16.625" style="367" customWidth="1"/>
    <col min="2052" max="2052" width="5.625" style="367" customWidth="1"/>
    <col min="2053" max="2053" width="17.75" style="367" customWidth="1"/>
    <col min="2054" max="2054" width="12.625" style="367" customWidth="1"/>
    <col min="2055" max="2055" width="1.25" style="367" customWidth="1"/>
    <col min="2056" max="2304" width="9" style="367"/>
    <col min="2305" max="2305" width="1.25" style="367" customWidth="1"/>
    <col min="2306" max="2306" width="29.75" style="367" customWidth="1"/>
    <col min="2307" max="2307" width="16.625" style="367" customWidth="1"/>
    <col min="2308" max="2308" width="5.625" style="367" customWidth="1"/>
    <col min="2309" max="2309" width="17.75" style="367" customWidth="1"/>
    <col min="2310" max="2310" width="12.625" style="367" customWidth="1"/>
    <col min="2311" max="2311" width="1.25" style="367" customWidth="1"/>
    <col min="2312" max="2560" width="9" style="367"/>
    <col min="2561" max="2561" width="1.25" style="367" customWidth="1"/>
    <col min="2562" max="2562" width="29.75" style="367" customWidth="1"/>
    <col min="2563" max="2563" width="16.625" style="367" customWidth="1"/>
    <col min="2564" max="2564" width="5.625" style="367" customWidth="1"/>
    <col min="2565" max="2565" width="17.75" style="367" customWidth="1"/>
    <col min="2566" max="2566" width="12.625" style="367" customWidth="1"/>
    <col min="2567" max="2567" width="1.25" style="367" customWidth="1"/>
    <col min="2568" max="2816" width="9" style="367"/>
    <col min="2817" max="2817" width="1.25" style="367" customWidth="1"/>
    <col min="2818" max="2818" width="29.75" style="367" customWidth="1"/>
    <col min="2819" max="2819" width="16.625" style="367" customWidth="1"/>
    <col min="2820" max="2820" width="5.625" style="367" customWidth="1"/>
    <col min="2821" max="2821" width="17.75" style="367" customWidth="1"/>
    <col min="2822" max="2822" width="12.625" style="367" customWidth="1"/>
    <col min="2823" max="2823" width="1.25" style="367" customWidth="1"/>
    <col min="2824" max="3072" width="9" style="367"/>
    <col min="3073" max="3073" width="1.25" style="367" customWidth="1"/>
    <col min="3074" max="3074" width="29.75" style="367" customWidth="1"/>
    <col min="3075" max="3075" width="16.625" style="367" customWidth="1"/>
    <col min="3076" max="3076" width="5.625" style="367" customWidth="1"/>
    <col min="3077" max="3077" width="17.75" style="367" customWidth="1"/>
    <col min="3078" max="3078" width="12.625" style="367" customWidth="1"/>
    <col min="3079" max="3079" width="1.25" style="367" customWidth="1"/>
    <col min="3080" max="3328" width="9" style="367"/>
    <col min="3329" max="3329" width="1.25" style="367" customWidth="1"/>
    <col min="3330" max="3330" width="29.75" style="367" customWidth="1"/>
    <col min="3331" max="3331" width="16.625" style="367" customWidth="1"/>
    <col min="3332" max="3332" width="5.625" style="367" customWidth="1"/>
    <col min="3333" max="3333" width="17.75" style="367" customWidth="1"/>
    <col min="3334" max="3334" width="12.625" style="367" customWidth="1"/>
    <col min="3335" max="3335" width="1.25" style="367" customWidth="1"/>
    <col min="3336" max="3584" width="9" style="367"/>
    <col min="3585" max="3585" width="1.25" style="367" customWidth="1"/>
    <col min="3586" max="3586" width="29.75" style="367" customWidth="1"/>
    <col min="3587" max="3587" width="16.625" style="367" customWidth="1"/>
    <col min="3588" max="3588" width="5.625" style="367" customWidth="1"/>
    <col min="3589" max="3589" width="17.75" style="367" customWidth="1"/>
    <col min="3590" max="3590" width="12.625" style="367" customWidth="1"/>
    <col min="3591" max="3591" width="1.25" style="367" customWidth="1"/>
    <col min="3592" max="3840" width="9" style="367"/>
    <col min="3841" max="3841" width="1.25" style="367" customWidth="1"/>
    <col min="3842" max="3842" width="29.75" style="367" customWidth="1"/>
    <col min="3843" max="3843" width="16.625" style="367" customWidth="1"/>
    <col min="3844" max="3844" width="5.625" style="367" customWidth="1"/>
    <col min="3845" max="3845" width="17.75" style="367" customWidth="1"/>
    <col min="3846" max="3846" width="12.625" style="367" customWidth="1"/>
    <col min="3847" max="3847" width="1.25" style="367" customWidth="1"/>
    <col min="3848" max="4096" width="9" style="367"/>
    <col min="4097" max="4097" width="1.25" style="367" customWidth="1"/>
    <col min="4098" max="4098" width="29.75" style="367" customWidth="1"/>
    <col min="4099" max="4099" width="16.625" style="367" customWidth="1"/>
    <col min="4100" max="4100" width="5.625" style="367" customWidth="1"/>
    <col min="4101" max="4101" width="17.75" style="367" customWidth="1"/>
    <col min="4102" max="4102" width="12.625" style="367" customWidth="1"/>
    <col min="4103" max="4103" width="1.25" style="367" customWidth="1"/>
    <col min="4104" max="4352" width="9" style="367"/>
    <col min="4353" max="4353" width="1.25" style="367" customWidth="1"/>
    <col min="4354" max="4354" width="29.75" style="367" customWidth="1"/>
    <col min="4355" max="4355" width="16.625" style="367" customWidth="1"/>
    <col min="4356" max="4356" width="5.625" style="367" customWidth="1"/>
    <col min="4357" max="4357" width="17.75" style="367" customWidth="1"/>
    <col min="4358" max="4358" width="12.625" style="367" customWidth="1"/>
    <col min="4359" max="4359" width="1.25" style="367" customWidth="1"/>
    <col min="4360" max="4608" width="9" style="367"/>
    <col min="4609" max="4609" width="1.25" style="367" customWidth="1"/>
    <col min="4610" max="4610" width="29.75" style="367" customWidth="1"/>
    <col min="4611" max="4611" width="16.625" style="367" customWidth="1"/>
    <col min="4612" max="4612" width="5.625" style="367" customWidth="1"/>
    <col min="4613" max="4613" width="17.75" style="367" customWidth="1"/>
    <col min="4614" max="4614" width="12.625" style="367" customWidth="1"/>
    <col min="4615" max="4615" width="1.25" style="367" customWidth="1"/>
    <col min="4616" max="4864" width="9" style="367"/>
    <col min="4865" max="4865" width="1.25" style="367" customWidth="1"/>
    <col min="4866" max="4866" width="29.75" style="367" customWidth="1"/>
    <col min="4867" max="4867" width="16.625" style="367" customWidth="1"/>
    <col min="4868" max="4868" width="5.625" style="367" customWidth="1"/>
    <col min="4869" max="4869" width="17.75" style="367" customWidth="1"/>
    <col min="4870" max="4870" width="12.625" style="367" customWidth="1"/>
    <col min="4871" max="4871" width="1.25" style="367" customWidth="1"/>
    <col min="4872" max="5120" width="9" style="367"/>
    <col min="5121" max="5121" width="1.25" style="367" customWidth="1"/>
    <col min="5122" max="5122" width="29.75" style="367" customWidth="1"/>
    <col min="5123" max="5123" width="16.625" style="367" customWidth="1"/>
    <col min="5124" max="5124" width="5.625" style="367" customWidth="1"/>
    <col min="5125" max="5125" width="17.75" style="367" customWidth="1"/>
    <col min="5126" max="5126" width="12.625" style="367" customWidth="1"/>
    <col min="5127" max="5127" width="1.25" style="367" customWidth="1"/>
    <col min="5128" max="5376" width="9" style="367"/>
    <col min="5377" max="5377" width="1.25" style="367" customWidth="1"/>
    <col min="5378" max="5378" width="29.75" style="367" customWidth="1"/>
    <col min="5379" max="5379" width="16.625" style="367" customWidth="1"/>
    <col min="5380" max="5380" width="5.625" style="367" customWidth="1"/>
    <col min="5381" max="5381" width="17.75" style="367" customWidth="1"/>
    <col min="5382" max="5382" width="12.625" style="367" customWidth="1"/>
    <col min="5383" max="5383" width="1.25" style="367" customWidth="1"/>
    <col min="5384" max="5632" width="9" style="367"/>
    <col min="5633" max="5633" width="1.25" style="367" customWidth="1"/>
    <col min="5634" max="5634" width="29.75" style="367" customWidth="1"/>
    <col min="5635" max="5635" width="16.625" style="367" customWidth="1"/>
    <col min="5636" max="5636" width="5.625" style="367" customWidth="1"/>
    <col min="5637" max="5637" width="17.75" style="367" customWidth="1"/>
    <col min="5638" max="5638" width="12.625" style="367" customWidth="1"/>
    <col min="5639" max="5639" width="1.25" style="367" customWidth="1"/>
    <col min="5640" max="5888" width="9" style="367"/>
    <col min="5889" max="5889" width="1.25" style="367" customWidth="1"/>
    <col min="5890" max="5890" width="29.75" style="367" customWidth="1"/>
    <col min="5891" max="5891" width="16.625" style="367" customWidth="1"/>
    <col min="5892" max="5892" width="5.625" style="367" customWidth="1"/>
    <col min="5893" max="5893" width="17.75" style="367" customWidth="1"/>
    <col min="5894" max="5894" width="12.625" style="367" customWidth="1"/>
    <col min="5895" max="5895" width="1.25" style="367" customWidth="1"/>
    <col min="5896" max="6144" width="9" style="367"/>
    <col min="6145" max="6145" width="1.25" style="367" customWidth="1"/>
    <col min="6146" max="6146" width="29.75" style="367" customWidth="1"/>
    <col min="6147" max="6147" width="16.625" style="367" customWidth="1"/>
    <col min="6148" max="6148" width="5.625" style="367" customWidth="1"/>
    <col min="6149" max="6149" width="17.75" style="367" customWidth="1"/>
    <col min="6150" max="6150" width="12.625" style="367" customWidth="1"/>
    <col min="6151" max="6151" width="1.25" style="367" customWidth="1"/>
    <col min="6152" max="6400" width="9" style="367"/>
    <col min="6401" max="6401" width="1.25" style="367" customWidth="1"/>
    <col min="6402" max="6402" width="29.75" style="367" customWidth="1"/>
    <col min="6403" max="6403" width="16.625" style="367" customWidth="1"/>
    <col min="6404" max="6404" width="5.625" style="367" customWidth="1"/>
    <col min="6405" max="6405" width="17.75" style="367" customWidth="1"/>
    <col min="6406" max="6406" width="12.625" style="367" customWidth="1"/>
    <col min="6407" max="6407" width="1.25" style="367" customWidth="1"/>
    <col min="6408" max="6656" width="9" style="367"/>
    <col min="6657" max="6657" width="1.25" style="367" customWidth="1"/>
    <col min="6658" max="6658" width="29.75" style="367" customWidth="1"/>
    <col min="6659" max="6659" width="16.625" style="367" customWidth="1"/>
    <col min="6660" max="6660" width="5.625" style="367" customWidth="1"/>
    <col min="6661" max="6661" width="17.75" style="367" customWidth="1"/>
    <col min="6662" max="6662" width="12.625" style="367" customWidth="1"/>
    <col min="6663" max="6663" width="1.25" style="367" customWidth="1"/>
    <col min="6664" max="6912" width="9" style="367"/>
    <col min="6913" max="6913" width="1.25" style="367" customWidth="1"/>
    <col min="6914" max="6914" width="29.75" style="367" customWidth="1"/>
    <col min="6915" max="6915" width="16.625" style="367" customWidth="1"/>
    <col min="6916" max="6916" width="5.625" style="367" customWidth="1"/>
    <col min="6917" max="6917" width="17.75" style="367" customWidth="1"/>
    <col min="6918" max="6918" width="12.625" style="367" customWidth="1"/>
    <col min="6919" max="6919" width="1.25" style="367" customWidth="1"/>
    <col min="6920" max="7168" width="9" style="367"/>
    <col min="7169" max="7169" width="1.25" style="367" customWidth="1"/>
    <col min="7170" max="7170" width="29.75" style="367" customWidth="1"/>
    <col min="7171" max="7171" width="16.625" style="367" customWidth="1"/>
    <col min="7172" max="7172" width="5.625" style="367" customWidth="1"/>
    <col min="7173" max="7173" width="17.75" style="367" customWidth="1"/>
    <col min="7174" max="7174" width="12.625" style="367" customWidth="1"/>
    <col min="7175" max="7175" width="1.25" style="367" customWidth="1"/>
    <col min="7176" max="7424" width="9" style="367"/>
    <col min="7425" max="7425" width="1.25" style="367" customWidth="1"/>
    <col min="7426" max="7426" width="29.75" style="367" customWidth="1"/>
    <col min="7427" max="7427" width="16.625" style="367" customWidth="1"/>
    <col min="7428" max="7428" width="5.625" style="367" customWidth="1"/>
    <col min="7429" max="7429" width="17.75" style="367" customWidth="1"/>
    <col min="7430" max="7430" width="12.625" style="367" customWidth="1"/>
    <col min="7431" max="7431" width="1.25" style="367" customWidth="1"/>
    <col min="7432" max="7680" width="9" style="367"/>
    <col min="7681" max="7681" width="1.25" style="367" customWidth="1"/>
    <col min="7682" max="7682" width="29.75" style="367" customWidth="1"/>
    <col min="7683" max="7683" width="16.625" style="367" customWidth="1"/>
    <col min="7684" max="7684" width="5.625" style="367" customWidth="1"/>
    <col min="7685" max="7685" width="17.75" style="367" customWidth="1"/>
    <col min="7686" max="7686" width="12.625" style="367" customWidth="1"/>
    <col min="7687" max="7687" width="1.25" style="367" customWidth="1"/>
    <col min="7688" max="7936" width="9" style="367"/>
    <col min="7937" max="7937" width="1.25" style="367" customWidth="1"/>
    <col min="7938" max="7938" width="29.75" style="367" customWidth="1"/>
    <col min="7939" max="7939" width="16.625" style="367" customWidth="1"/>
    <col min="7940" max="7940" width="5.625" style="367" customWidth="1"/>
    <col min="7941" max="7941" width="17.75" style="367" customWidth="1"/>
    <col min="7942" max="7942" width="12.625" style="367" customWidth="1"/>
    <col min="7943" max="7943" width="1.25" style="367" customWidth="1"/>
    <col min="7944" max="8192" width="9" style="367"/>
    <col min="8193" max="8193" width="1.25" style="367" customWidth="1"/>
    <col min="8194" max="8194" width="29.75" style="367" customWidth="1"/>
    <col min="8195" max="8195" width="16.625" style="367" customWidth="1"/>
    <col min="8196" max="8196" width="5.625" style="367" customWidth="1"/>
    <col min="8197" max="8197" width="17.75" style="367" customWidth="1"/>
    <col min="8198" max="8198" width="12.625" style="367" customWidth="1"/>
    <col min="8199" max="8199" width="1.25" style="367" customWidth="1"/>
    <col min="8200" max="8448" width="9" style="367"/>
    <col min="8449" max="8449" width="1.25" style="367" customWidth="1"/>
    <col min="8450" max="8450" width="29.75" style="367" customWidth="1"/>
    <col min="8451" max="8451" width="16.625" style="367" customWidth="1"/>
    <col min="8452" max="8452" width="5.625" style="367" customWidth="1"/>
    <col min="8453" max="8453" width="17.75" style="367" customWidth="1"/>
    <col min="8454" max="8454" width="12.625" style="367" customWidth="1"/>
    <col min="8455" max="8455" width="1.25" style="367" customWidth="1"/>
    <col min="8456" max="8704" width="9" style="367"/>
    <col min="8705" max="8705" width="1.25" style="367" customWidth="1"/>
    <col min="8706" max="8706" width="29.75" style="367" customWidth="1"/>
    <col min="8707" max="8707" width="16.625" style="367" customWidth="1"/>
    <col min="8708" max="8708" width="5.625" style="367" customWidth="1"/>
    <col min="8709" max="8709" width="17.75" style="367" customWidth="1"/>
    <col min="8710" max="8710" width="12.625" style="367" customWidth="1"/>
    <col min="8711" max="8711" width="1.25" style="367" customWidth="1"/>
    <col min="8712" max="8960" width="9" style="367"/>
    <col min="8961" max="8961" width="1.25" style="367" customWidth="1"/>
    <col min="8962" max="8962" width="29.75" style="367" customWidth="1"/>
    <col min="8963" max="8963" width="16.625" style="367" customWidth="1"/>
    <col min="8964" max="8964" width="5.625" style="367" customWidth="1"/>
    <col min="8965" max="8965" width="17.75" style="367" customWidth="1"/>
    <col min="8966" max="8966" width="12.625" style="367" customWidth="1"/>
    <col min="8967" max="8967" width="1.25" style="367" customWidth="1"/>
    <col min="8968" max="9216" width="9" style="367"/>
    <col min="9217" max="9217" width="1.25" style="367" customWidth="1"/>
    <col min="9218" max="9218" width="29.75" style="367" customWidth="1"/>
    <col min="9219" max="9219" width="16.625" style="367" customWidth="1"/>
    <col min="9220" max="9220" width="5.625" style="367" customWidth="1"/>
    <col min="9221" max="9221" width="17.75" style="367" customWidth="1"/>
    <col min="9222" max="9222" width="12.625" style="367" customWidth="1"/>
    <col min="9223" max="9223" width="1.25" style="367" customWidth="1"/>
    <col min="9224" max="9472" width="9" style="367"/>
    <col min="9473" max="9473" width="1.25" style="367" customWidth="1"/>
    <col min="9474" max="9474" width="29.75" style="367" customWidth="1"/>
    <col min="9475" max="9475" width="16.625" style="367" customWidth="1"/>
    <col min="9476" max="9476" width="5.625" style="367" customWidth="1"/>
    <col min="9477" max="9477" width="17.75" style="367" customWidth="1"/>
    <col min="9478" max="9478" width="12.625" style="367" customWidth="1"/>
    <col min="9479" max="9479" width="1.25" style="367" customWidth="1"/>
    <col min="9480" max="9728" width="9" style="367"/>
    <col min="9729" max="9729" width="1.25" style="367" customWidth="1"/>
    <col min="9730" max="9730" width="29.75" style="367" customWidth="1"/>
    <col min="9731" max="9731" width="16.625" style="367" customWidth="1"/>
    <col min="9732" max="9732" width="5.625" style="367" customWidth="1"/>
    <col min="9733" max="9733" width="17.75" style="367" customWidth="1"/>
    <col min="9734" max="9734" width="12.625" style="367" customWidth="1"/>
    <col min="9735" max="9735" width="1.25" style="367" customWidth="1"/>
    <col min="9736" max="9984" width="9" style="367"/>
    <col min="9985" max="9985" width="1.25" style="367" customWidth="1"/>
    <col min="9986" max="9986" width="29.75" style="367" customWidth="1"/>
    <col min="9987" max="9987" width="16.625" style="367" customWidth="1"/>
    <col min="9988" max="9988" width="5.625" style="367" customWidth="1"/>
    <col min="9989" max="9989" width="17.75" style="367" customWidth="1"/>
    <col min="9990" max="9990" width="12.625" style="367" customWidth="1"/>
    <col min="9991" max="9991" width="1.25" style="367" customWidth="1"/>
    <col min="9992" max="10240" width="9" style="367"/>
    <col min="10241" max="10241" width="1.25" style="367" customWidth="1"/>
    <col min="10242" max="10242" width="29.75" style="367" customWidth="1"/>
    <col min="10243" max="10243" width="16.625" style="367" customWidth="1"/>
    <col min="10244" max="10244" width="5.625" style="367" customWidth="1"/>
    <col min="10245" max="10245" width="17.75" style="367" customWidth="1"/>
    <col min="10246" max="10246" width="12.625" style="367" customWidth="1"/>
    <col min="10247" max="10247" width="1.25" style="367" customWidth="1"/>
    <col min="10248" max="10496" width="9" style="367"/>
    <col min="10497" max="10497" width="1.25" style="367" customWidth="1"/>
    <col min="10498" max="10498" width="29.75" style="367" customWidth="1"/>
    <col min="10499" max="10499" width="16.625" style="367" customWidth="1"/>
    <col min="10500" max="10500" width="5.625" style="367" customWidth="1"/>
    <col min="10501" max="10501" width="17.75" style="367" customWidth="1"/>
    <col min="10502" max="10502" width="12.625" style="367" customWidth="1"/>
    <col min="10503" max="10503" width="1.25" style="367" customWidth="1"/>
    <col min="10504" max="10752" width="9" style="367"/>
    <col min="10753" max="10753" width="1.25" style="367" customWidth="1"/>
    <col min="10754" max="10754" width="29.75" style="367" customWidth="1"/>
    <col min="10755" max="10755" width="16.625" style="367" customWidth="1"/>
    <col min="10756" max="10756" width="5.625" style="367" customWidth="1"/>
    <col min="10757" max="10757" width="17.75" style="367" customWidth="1"/>
    <col min="10758" max="10758" width="12.625" style="367" customWidth="1"/>
    <col min="10759" max="10759" width="1.25" style="367" customWidth="1"/>
    <col min="10760" max="11008" width="9" style="367"/>
    <col min="11009" max="11009" width="1.25" style="367" customWidth="1"/>
    <col min="11010" max="11010" width="29.75" style="367" customWidth="1"/>
    <col min="11011" max="11011" width="16.625" style="367" customWidth="1"/>
    <col min="11012" max="11012" width="5.625" style="367" customWidth="1"/>
    <col min="11013" max="11013" width="17.75" style="367" customWidth="1"/>
    <col min="11014" max="11014" width="12.625" style="367" customWidth="1"/>
    <col min="11015" max="11015" width="1.25" style="367" customWidth="1"/>
    <col min="11016" max="11264" width="9" style="367"/>
    <col min="11265" max="11265" width="1.25" style="367" customWidth="1"/>
    <col min="11266" max="11266" width="29.75" style="367" customWidth="1"/>
    <col min="11267" max="11267" width="16.625" style="367" customWidth="1"/>
    <col min="11268" max="11268" width="5.625" style="367" customWidth="1"/>
    <col min="11269" max="11269" width="17.75" style="367" customWidth="1"/>
    <col min="11270" max="11270" width="12.625" style="367" customWidth="1"/>
    <col min="11271" max="11271" width="1.25" style="367" customWidth="1"/>
    <col min="11272" max="11520" width="9" style="367"/>
    <col min="11521" max="11521" width="1.25" style="367" customWidth="1"/>
    <col min="11522" max="11522" width="29.75" style="367" customWidth="1"/>
    <col min="11523" max="11523" width="16.625" style="367" customWidth="1"/>
    <col min="11524" max="11524" width="5.625" style="367" customWidth="1"/>
    <col min="11525" max="11525" width="17.75" style="367" customWidth="1"/>
    <col min="11526" max="11526" width="12.625" style="367" customWidth="1"/>
    <col min="11527" max="11527" width="1.25" style="367" customWidth="1"/>
    <col min="11528" max="11776" width="9" style="367"/>
    <col min="11777" max="11777" width="1.25" style="367" customWidth="1"/>
    <col min="11778" max="11778" width="29.75" style="367" customWidth="1"/>
    <col min="11779" max="11779" width="16.625" style="367" customWidth="1"/>
    <col min="11780" max="11780" width="5.625" style="367" customWidth="1"/>
    <col min="11781" max="11781" width="17.75" style="367" customWidth="1"/>
    <col min="11782" max="11782" width="12.625" style="367" customWidth="1"/>
    <col min="11783" max="11783" width="1.25" style="367" customWidth="1"/>
    <col min="11784" max="12032" width="9" style="367"/>
    <col min="12033" max="12033" width="1.25" style="367" customWidth="1"/>
    <col min="12034" max="12034" width="29.75" style="367" customWidth="1"/>
    <col min="12035" max="12035" width="16.625" style="367" customWidth="1"/>
    <col min="12036" max="12036" width="5.625" style="367" customWidth="1"/>
    <col min="12037" max="12037" width="17.75" style="367" customWidth="1"/>
    <col min="12038" max="12038" width="12.625" style="367" customWidth="1"/>
    <col min="12039" max="12039" width="1.25" style="367" customWidth="1"/>
    <col min="12040" max="12288" width="9" style="367"/>
    <col min="12289" max="12289" width="1.25" style="367" customWidth="1"/>
    <col min="12290" max="12290" width="29.75" style="367" customWidth="1"/>
    <col min="12291" max="12291" width="16.625" style="367" customWidth="1"/>
    <col min="12292" max="12292" width="5.625" style="367" customWidth="1"/>
    <col min="12293" max="12293" width="17.75" style="367" customWidth="1"/>
    <col min="12294" max="12294" width="12.625" style="367" customWidth="1"/>
    <col min="12295" max="12295" width="1.25" style="367" customWidth="1"/>
    <col min="12296" max="12544" width="9" style="367"/>
    <col min="12545" max="12545" width="1.25" style="367" customWidth="1"/>
    <col min="12546" max="12546" width="29.75" style="367" customWidth="1"/>
    <col min="12547" max="12547" width="16.625" style="367" customWidth="1"/>
    <col min="12548" max="12548" width="5.625" style="367" customWidth="1"/>
    <col min="12549" max="12549" width="17.75" style="367" customWidth="1"/>
    <col min="12550" max="12550" width="12.625" style="367" customWidth="1"/>
    <col min="12551" max="12551" width="1.25" style="367" customWidth="1"/>
    <col min="12552" max="12800" width="9" style="367"/>
    <col min="12801" max="12801" width="1.25" style="367" customWidth="1"/>
    <col min="12802" max="12802" width="29.75" style="367" customWidth="1"/>
    <col min="12803" max="12803" width="16.625" style="367" customWidth="1"/>
    <col min="12804" max="12804" width="5.625" style="367" customWidth="1"/>
    <col min="12805" max="12805" width="17.75" style="367" customWidth="1"/>
    <col min="12806" max="12806" width="12.625" style="367" customWidth="1"/>
    <col min="12807" max="12807" width="1.25" style="367" customWidth="1"/>
    <col min="12808" max="13056" width="9" style="367"/>
    <col min="13057" max="13057" width="1.25" style="367" customWidth="1"/>
    <col min="13058" max="13058" width="29.75" style="367" customWidth="1"/>
    <col min="13059" max="13059" width="16.625" style="367" customWidth="1"/>
    <col min="13060" max="13060" width="5.625" style="367" customWidth="1"/>
    <col min="13061" max="13061" width="17.75" style="367" customWidth="1"/>
    <col min="13062" max="13062" width="12.625" style="367" customWidth="1"/>
    <col min="13063" max="13063" width="1.25" style="367" customWidth="1"/>
    <col min="13064" max="13312" width="9" style="367"/>
    <col min="13313" max="13313" width="1.25" style="367" customWidth="1"/>
    <col min="13314" max="13314" width="29.75" style="367" customWidth="1"/>
    <col min="13315" max="13315" width="16.625" style="367" customWidth="1"/>
    <col min="13316" max="13316" width="5.625" style="367" customWidth="1"/>
    <col min="13317" max="13317" width="17.75" style="367" customWidth="1"/>
    <col min="13318" max="13318" width="12.625" style="367" customWidth="1"/>
    <col min="13319" max="13319" width="1.25" style="367" customWidth="1"/>
    <col min="13320" max="13568" width="9" style="367"/>
    <col min="13569" max="13569" width="1.25" style="367" customWidth="1"/>
    <col min="13570" max="13570" width="29.75" style="367" customWidth="1"/>
    <col min="13571" max="13571" width="16.625" style="367" customWidth="1"/>
    <col min="13572" max="13572" width="5.625" style="367" customWidth="1"/>
    <col min="13573" max="13573" width="17.75" style="367" customWidth="1"/>
    <col min="13574" max="13574" width="12.625" style="367" customWidth="1"/>
    <col min="13575" max="13575" width="1.25" style="367" customWidth="1"/>
    <col min="13576" max="13824" width="9" style="367"/>
    <col min="13825" max="13825" width="1.25" style="367" customWidth="1"/>
    <col min="13826" max="13826" width="29.75" style="367" customWidth="1"/>
    <col min="13827" max="13827" width="16.625" style="367" customWidth="1"/>
    <col min="13828" max="13828" width="5.625" style="367" customWidth="1"/>
    <col min="13829" max="13829" width="17.75" style="367" customWidth="1"/>
    <col min="13830" max="13830" width="12.625" style="367" customWidth="1"/>
    <col min="13831" max="13831" width="1.25" style="367" customWidth="1"/>
    <col min="13832" max="14080" width="9" style="367"/>
    <col min="14081" max="14081" width="1.25" style="367" customWidth="1"/>
    <col min="14082" max="14082" width="29.75" style="367" customWidth="1"/>
    <col min="14083" max="14083" width="16.625" style="367" customWidth="1"/>
    <col min="14084" max="14084" width="5.625" style="367" customWidth="1"/>
    <col min="14085" max="14085" width="17.75" style="367" customWidth="1"/>
    <col min="14086" max="14086" width="12.625" style="367" customWidth="1"/>
    <col min="14087" max="14087" width="1.25" style="367" customWidth="1"/>
    <col min="14088" max="14336" width="9" style="367"/>
    <col min="14337" max="14337" width="1.25" style="367" customWidth="1"/>
    <col min="14338" max="14338" width="29.75" style="367" customWidth="1"/>
    <col min="14339" max="14339" width="16.625" style="367" customWidth="1"/>
    <col min="14340" max="14340" width="5.625" style="367" customWidth="1"/>
    <col min="14341" max="14341" width="17.75" style="367" customWidth="1"/>
    <col min="14342" max="14342" width="12.625" style="367" customWidth="1"/>
    <col min="14343" max="14343" width="1.25" style="367" customWidth="1"/>
    <col min="14344" max="14592" width="9" style="367"/>
    <col min="14593" max="14593" width="1.25" style="367" customWidth="1"/>
    <col min="14594" max="14594" width="29.75" style="367" customWidth="1"/>
    <col min="14595" max="14595" width="16.625" style="367" customWidth="1"/>
    <col min="14596" max="14596" width="5.625" style="367" customWidth="1"/>
    <col min="14597" max="14597" width="17.75" style="367" customWidth="1"/>
    <col min="14598" max="14598" width="12.625" style="367" customWidth="1"/>
    <col min="14599" max="14599" width="1.25" style="367" customWidth="1"/>
    <col min="14600" max="14848" width="9" style="367"/>
    <col min="14849" max="14849" width="1.25" style="367" customWidth="1"/>
    <col min="14850" max="14850" width="29.75" style="367" customWidth="1"/>
    <col min="14851" max="14851" width="16.625" style="367" customWidth="1"/>
    <col min="14852" max="14852" width="5.625" style="367" customWidth="1"/>
    <col min="14853" max="14853" width="17.75" style="367" customWidth="1"/>
    <col min="14854" max="14854" width="12.625" style="367" customWidth="1"/>
    <col min="14855" max="14855" width="1.25" style="367" customWidth="1"/>
    <col min="14856" max="15104" width="9" style="367"/>
    <col min="15105" max="15105" width="1.25" style="367" customWidth="1"/>
    <col min="15106" max="15106" width="29.75" style="367" customWidth="1"/>
    <col min="15107" max="15107" width="16.625" style="367" customWidth="1"/>
    <col min="15108" max="15108" width="5.625" style="367" customWidth="1"/>
    <col min="15109" max="15109" width="17.75" style="367" customWidth="1"/>
    <col min="15110" max="15110" width="12.625" style="367" customWidth="1"/>
    <col min="15111" max="15111" width="1.25" style="367" customWidth="1"/>
    <col min="15112" max="15360" width="9" style="367"/>
    <col min="15361" max="15361" width="1.25" style="367" customWidth="1"/>
    <col min="15362" max="15362" width="29.75" style="367" customWidth="1"/>
    <col min="15363" max="15363" width="16.625" style="367" customWidth="1"/>
    <col min="15364" max="15364" width="5.625" style="367" customWidth="1"/>
    <col min="15365" max="15365" width="17.75" style="367" customWidth="1"/>
    <col min="15366" max="15366" width="12.625" style="367" customWidth="1"/>
    <col min="15367" max="15367" width="1.25" style="367" customWidth="1"/>
    <col min="15368" max="15616" width="9" style="367"/>
    <col min="15617" max="15617" width="1.25" style="367" customWidth="1"/>
    <col min="15618" max="15618" width="29.75" style="367" customWidth="1"/>
    <col min="15619" max="15619" width="16.625" style="367" customWidth="1"/>
    <col min="15620" max="15620" width="5.625" style="367" customWidth="1"/>
    <col min="15621" max="15621" width="17.75" style="367" customWidth="1"/>
    <col min="15622" max="15622" width="12.625" style="367" customWidth="1"/>
    <col min="15623" max="15623" width="1.25" style="367" customWidth="1"/>
    <col min="15624" max="15872" width="9" style="367"/>
    <col min="15873" max="15873" width="1.25" style="367" customWidth="1"/>
    <col min="15874" max="15874" width="29.75" style="367" customWidth="1"/>
    <col min="15875" max="15875" width="16.625" style="367" customWidth="1"/>
    <col min="15876" max="15876" width="5.625" style="367" customWidth="1"/>
    <col min="15877" max="15877" width="17.75" style="367" customWidth="1"/>
    <col min="15878" max="15878" width="12.625" style="367" customWidth="1"/>
    <col min="15879" max="15879" width="1.25" style="367" customWidth="1"/>
    <col min="15880" max="16128" width="9" style="367"/>
    <col min="16129" max="16129" width="1.25" style="367" customWidth="1"/>
    <col min="16130" max="16130" width="29.75" style="367" customWidth="1"/>
    <col min="16131" max="16131" width="16.625" style="367" customWidth="1"/>
    <col min="16132" max="16132" width="5.625" style="367" customWidth="1"/>
    <col min="16133" max="16133" width="17.75" style="367" customWidth="1"/>
    <col min="16134" max="16134" width="12.625" style="367" customWidth="1"/>
    <col min="16135" max="16135" width="1.25" style="367" customWidth="1"/>
    <col min="16136" max="16384" width="9" style="367"/>
  </cols>
  <sheetData>
    <row r="1" spans="1:7" ht="5.0999999999999996" customHeight="1"/>
    <row r="2" spans="1:7" ht="23.25" customHeight="1">
      <c r="B2" s="2513" t="s">
        <v>3793</v>
      </c>
      <c r="C2" s="2513"/>
      <c r="D2" s="368"/>
      <c r="E2" s="2514"/>
      <c r="F2" s="2514"/>
    </row>
    <row r="3" spans="1:7" ht="16.5" customHeight="1">
      <c r="A3" s="369"/>
    </row>
    <row r="4" spans="1:7" ht="59.25" customHeight="1">
      <c r="A4" s="370"/>
      <c r="B4" s="2515" t="s">
        <v>1120</v>
      </c>
      <c r="C4" s="2516"/>
      <c r="D4" s="2517"/>
      <c r="E4" s="2517"/>
      <c r="F4" s="2517"/>
      <c r="G4" s="370"/>
    </row>
    <row r="5" spans="1:7" ht="20.100000000000001" customHeight="1">
      <c r="A5" s="370"/>
      <c r="B5" s="370"/>
      <c r="C5" s="2518"/>
      <c r="D5" s="2518"/>
      <c r="E5" s="2518"/>
      <c r="F5" s="2518"/>
      <c r="G5" s="370"/>
    </row>
    <row r="6" spans="1:7" ht="47.25" customHeight="1">
      <c r="A6" s="370"/>
      <c r="B6" s="370"/>
      <c r="C6" s="371" t="s">
        <v>402</v>
      </c>
      <c r="D6" s="2519"/>
      <c r="E6" s="2520"/>
      <c r="F6" s="2520"/>
      <c r="G6" s="370"/>
    </row>
    <row r="7" spans="1:7" ht="24" customHeight="1">
      <c r="C7" s="372" t="s">
        <v>401</v>
      </c>
      <c r="D7" s="2521"/>
      <c r="E7" s="2522"/>
      <c r="F7" s="2522"/>
    </row>
    <row r="8" spans="1:7" ht="18" customHeight="1">
      <c r="C8" s="373"/>
    </row>
    <row r="9" spans="1:7" ht="29.25" customHeight="1">
      <c r="B9" s="2523" t="s">
        <v>1121</v>
      </c>
      <c r="C9" s="2523"/>
      <c r="D9" s="2523"/>
      <c r="E9" s="2523"/>
      <c r="F9" s="2523"/>
    </row>
    <row r="10" spans="1:7" ht="39" customHeight="1">
      <c r="B10" s="2510" t="s">
        <v>1122</v>
      </c>
      <c r="C10" s="2511"/>
      <c r="D10" s="2512"/>
      <c r="E10" s="374"/>
      <c r="F10" s="375" t="s">
        <v>450</v>
      </c>
    </row>
    <row r="11" spans="1:7" ht="39.950000000000003" customHeight="1">
      <c r="B11" s="2510" t="s">
        <v>1123</v>
      </c>
      <c r="C11" s="2511"/>
      <c r="D11" s="2512"/>
      <c r="E11" s="374"/>
      <c r="F11" s="375" t="s">
        <v>450</v>
      </c>
    </row>
    <row r="12" spans="1:7" ht="39.950000000000003" customHeight="1">
      <c r="B12" s="2510" t="s">
        <v>1124</v>
      </c>
      <c r="C12" s="2511"/>
      <c r="D12" s="2512"/>
      <c r="E12" s="374"/>
      <c r="F12" s="375" t="s">
        <v>450</v>
      </c>
    </row>
    <row r="13" spans="1:7" ht="39.950000000000003" customHeight="1">
      <c r="B13" s="2510" t="s">
        <v>1125</v>
      </c>
      <c r="C13" s="2511"/>
      <c r="D13" s="2512"/>
      <c r="E13" s="376" t="str">
        <f>IF(ISERROR(E12/E11),"",(E12/E11))</f>
        <v/>
      </c>
      <c r="F13" s="375" t="s">
        <v>461</v>
      </c>
    </row>
    <row r="14" spans="1:7" ht="39.950000000000003" customHeight="1">
      <c r="B14" s="2510" t="s">
        <v>1126</v>
      </c>
      <c r="C14" s="2511"/>
      <c r="D14" s="2512"/>
      <c r="E14" s="376"/>
      <c r="F14" s="375" t="s">
        <v>461</v>
      </c>
    </row>
    <row r="15" spans="1:7" ht="30" customHeight="1">
      <c r="B15" s="377"/>
      <c r="C15" s="377"/>
      <c r="D15" s="377"/>
      <c r="E15" s="377"/>
      <c r="F15" s="377"/>
    </row>
    <row r="16" spans="1:7" ht="24.95" customHeight="1">
      <c r="B16" s="2525" t="s">
        <v>1127</v>
      </c>
      <c r="C16" s="2525"/>
      <c r="D16" s="2525"/>
      <c r="E16" s="2525"/>
      <c r="F16" s="2525"/>
    </row>
    <row r="17" spans="2:7" ht="39.950000000000003" customHeight="1">
      <c r="B17" s="2510" t="s">
        <v>1128</v>
      </c>
      <c r="C17" s="2511"/>
      <c r="D17" s="2512"/>
      <c r="E17" s="374"/>
      <c r="F17" s="375" t="s">
        <v>450</v>
      </c>
    </row>
    <row r="18" spans="2:7" ht="39.950000000000003" customHeight="1">
      <c r="B18" s="2510" t="s">
        <v>1129</v>
      </c>
      <c r="C18" s="2511"/>
      <c r="D18" s="2512"/>
      <c r="E18" s="374"/>
      <c r="F18" s="375" t="s">
        <v>450</v>
      </c>
    </row>
    <row r="19" spans="2:7" ht="39.950000000000003" customHeight="1">
      <c r="B19" s="2510" t="s">
        <v>1130</v>
      </c>
      <c r="C19" s="2511"/>
      <c r="D19" s="2512"/>
      <c r="E19" s="374"/>
      <c r="F19" s="375" t="s">
        <v>450</v>
      </c>
    </row>
    <row r="20" spans="2:7" ht="39.950000000000003" customHeight="1">
      <c r="B20" s="2510" t="s">
        <v>1125</v>
      </c>
      <c r="C20" s="2511"/>
      <c r="D20" s="2512"/>
      <c r="E20" s="376" t="str">
        <f>IF(ISERROR(E19/E18),"",(E19/E18*100))</f>
        <v/>
      </c>
      <c r="F20" s="375" t="s">
        <v>461</v>
      </c>
    </row>
    <row r="21" spans="2:7" ht="39.950000000000003" customHeight="1">
      <c r="B21" s="2510" t="s">
        <v>1126</v>
      </c>
      <c r="C21" s="2511"/>
      <c r="D21" s="2512"/>
      <c r="E21" s="376"/>
      <c r="F21" s="375" t="s">
        <v>461</v>
      </c>
    </row>
    <row r="22" spans="2:7">
      <c r="C22" s="378"/>
      <c r="D22" s="378"/>
      <c r="E22" s="379"/>
      <c r="F22" s="380"/>
    </row>
    <row r="23" spans="2:7" s="369" customFormat="1" ht="15" customHeight="1">
      <c r="B23" s="378" t="s">
        <v>1131</v>
      </c>
      <c r="C23" s="381"/>
      <c r="D23" s="381"/>
      <c r="E23" s="381"/>
      <c r="F23" s="381"/>
      <c r="G23" s="382"/>
    </row>
    <row r="24" spans="2:7" ht="17.25" customHeight="1">
      <c r="B24" s="383" t="s">
        <v>1132</v>
      </c>
    </row>
    <row r="25" spans="2:7" ht="29.25" customHeight="1">
      <c r="B25" s="2524" t="s">
        <v>1133</v>
      </c>
      <c r="C25" s="2524"/>
      <c r="D25" s="2524"/>
      <c r="E25" s="2524"/>
      <c r="F25" s="2524"/>
    </row>
    <row r="26" spans="2:7" ht="18.75">
      <c r="B26" s="384"/>
    </row>
    <row r="27" spans="2:7">
      <c r="B27" s="385"/>
    </row>
    <row r="28" spans="2:7">
      <c r="B28" s="382"/>
    </row>
  </sheetData>
  <mergeCells count="19">
    <mergeCell ref="B25:F25"/>
    <mergeCell ref="B16:F16"/>
    <mergeCell ref="B17:D17"/>
    <mergeCell ref="B18:D18"/>
    <mergeCell ref="B19:D19"/>
    <mergeCell ref="B20:D20"/>
    <mergeCell ref="B21:D21"/>
    <mergeCell ref="B14:D14"/>
    <mergeCell ref="B2:C2"/>
    <mergeCell ref="E2:F2"/>
    <mergeCell ref="B4:F4"/>
    <mergeCell ref="C5:F5"/>
    <mergeCell ref="D6:F6"/>
    <mergeCell ref="D7:F7"/>
    <mergeCell ref="B9:F9"/>
    <mergeCell ref="B10:D10"/>
    <mergeCell ref="B11:D11"/>
    <mergeCell ref="B12:D12"/>
    <mergeCell ref="B13:D13"/>
  </mergeCells>
  <phoneticPr fontId="1"/>
  <dataValidations count="2">
    <dataValidation imeMode="hiragana" allowBlank="1" showInputMessage="1" showErrorMessage="1" sqref="D6:F6 IZ6:JB6 SV6:SX6 ACR6:ACT6 AMN6:AMP6 AWJ6:AWL6 BGF6:BGH6 BQB6:BQD6 BZX6:BZZ6 CJT6:CJV6 CTP6:CTR6 DDL6:DDN6 DNH6:DNJ6 DXD6:DXF6 EGZ6:EHB6 EQV6:EQX6 FAR6:FAT6 FKN6:FKP6 FUJ6:FUL6 GEF6:GEH6 GOB6:GOD6 GXX6:GXZ6 HHT6:HHV6 HRP6:HRR6 IBL6:IBN6 ILH6:ILJ6 IVD6:IVF6 JEZ6:JFB6 JOV6:JOX6 JYR6:JYT6 KIN6:KIP6 KSJ6:KSL6 LCF6:LCH6 LMB6:LMD6 LVX6:LVZ6 MFT6:MFV6 MPP6:MPR6 MZL6:MZN6 NJH6:NJJ6 NTD6:NTF6 OCZ6:ODB6 OMV6:OMX6 OWR6:OWT6 PGN6:PGP6 PQJ6:PQL6 QAF6:QAH6 QKB6:QKD6 QTX6:QTZ6 RDT6:RDV6 RNP6:RNR6 RXL6:RXN6 SHH6:SHJ6 SRD6:SRF6 TAZ6:TBB6 TKV6:TKX6 TUR6:TUT6 UEN6:UEP6 UOJ6:UOL6 UYF6:UYH6 VIB6:VID6 VRX6:VRZ6 WBT6:WBV6 WLP6:WLR6 WVL6:WVN6 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00000000-0002-0000-3100-000000000000}"/>
    <dataValidation imeMode="off" allowBlank="1" showInputMessage="1" showErrorMessage="1" sqref="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17:E22 JA17:JA22 SW17:SW22 ACS17:ACS22 AMO17:AMO22 AWK17:AWK22 BGG17:BGG22 BQC17:BQC22 BZY17:BZY22 CJU17:CJU22 CTQ17:CTQ22 DDM17:DDM22 DNI17:DNI22 DXE17:DXE22 EHA17:EHA22 EQW17:EQW22 FAS17:FAS22 FKO17:FKO22 FUK17:FUK22 GEG17:GEG22 GOC17:GOC22 GXY17:GXY22 HHU17:HHU22 HRQ17:HRQ22 IBM17:IBM22 ILI17:ILI22 IVE17:IVE22 JFA17:JFA22 JOW17:JOW22 JYS17:JYS22 KIO17:KIO22 KSK17:KSK22 LCG17:LCG22 LMC17:LMC22 LVY17:LVY22 MFU17:MFU22 MPQ17:MPQ22 MZM17:MZM22 NJI17:NJI22 NTE17:NTE22 ODA17:ODA22 OMW17:OMW22 OWS17:OWS22 PGO17:PGO22 PQK17:PQK22 QAG17:QAG22 QKC17:QKC22 QTY17:QTY22 RDU17:RDU22 RNQ17:RNQ22 RXM17:RXM22 SHI17:SHI22 SRE17:SRE22 TBA17:TBA22 TKW17:TKW22 TUS17:TUS22 UEO17:UEO22 UOK17:UOK22 UYG17:UYG22 VIC17:VIC22 VRY17:VRY22 WBU17:WBU22 WLQ17:WLQ22 WVM17:WVM22 E65554:E65558 JA65554:JA65558 SW65554:SW65558 ACS65554:ACS65558 AMO65554:AMO65558 AWK65554:AWK65558 BGG65554:BGG65558 BQC65554:BQC65558 BZY65554:BZY65558 CJU65554:CJU65558 CTQ65554:CTQ65558 DDM65554:DDM65558 DNI65554:DNI65558 DXE65554:DXE65558 EHA65554:EHA65558 EQW65554:EQW65558 FAS65554:FAS65558 FKO65554:FKO65558 FUK65554:FUK65558 GEG65554:GEG65558 GOC65554:GOC65558 GXY65554:GXY65558 HHU65554:HHU65558 HRQ65554:HRQ65558 IBM65554:IBM65558 ILI65554:ILI65558 IVE65554:IVE65558 JFA65554:JFA65558 JOW65554:JOW65558 JYS65554:JYS65558 KIO65554:KIO65558 KSK65554:KSK65558 LCG65554:LCG65558 LMC65554:LMC65558 LVY65554:LVY65558 MFU65554:MFU65558 MPQ65554:MPQ65558 MZM65554:MZM65558 NJI65554:NJI65558 NTE65554:NTE65558 ODA65554:ODA65558 OMW65554:OMW65558 OWS65554:OWS65558 PGO65554:PGO65558 PQK65554:PQK65558 QAG65554:QAG65558 QKC65554:QKC65558 QTY65554:QTY65558 RDU65554:RDU65558 RNQ65554:RNQ65558 RXM65554:RXM65558 SHI65554:SHI65558 SRE65554:SRE65558 TBA65554:TBA65558 TKW65554:TKW65558 TUS65554:TUS65558 UEO65554:UEO65558 UOK65554:UOK65558 UYG65554:UYG65558 VIC65554:VIC65558 VRY65554:VRY65558 WBU65554:WBU65558 WLQ65554:WLQ65558 WVM65554:WVM65558 E131090:E131094 JA131090:JA131094 SW131090:SW131094 ACS131090:ACS131094 AMO131090:AMO131094 AWK131090:AWK131094 BGG131090:BGG131094 BQC131090:BQC131094 BZY131090:BZY131094 CJU131090:CJU131094 CTQ131090:CTQ131094 DDM131090:DDM131094 DNI131090:DNI131094 DXE131090:DXE131094 EHA131090:EHA131094 EQW131090:EQW131094 FAS131090:FAS131094 FKO131090:FKO131094 FUK131090:FUK131094 GEG131090:GEG131094 GOC131090:GOC131094 GXY131090:GXY131094 HHU131090:HHU131094 HRQ131090:HRQ131094 IBM131090:IBM131094 ILI131090:ILI131094 IVE131090:IVE131094 JFA131090:JFA131094 JOW131090:JOW131094 JYS131090:JYS131094 KIO131090:KIO131094 KSK131090:KSK131094 LCG131090:LCG131094 LMC131090:LMC131094 LVY131090:LVY131094 MFU131090:MFU131094 MPQ131090:MPQ131094 MZM131090:MZM131094 NJI131090:NJI131094 NTE131090:NTE131094 ODA131090:ODA131094 OMW131090:OMW131094 OWS131090:OWS131094 PGO131090:PGO131094 PQK131090:PQK131094 QAG131090:QAG131094 QKC131090:QKC131094 QTY131090:QTY131094 RDU131090:RDU131094 RNQ131090:RNQ131094 RXM131090:RXM131094 SHI131090:SHI131094 SRE131090:SRE131094 TBA131090:TBA131094 TKW131090:TKW131094 TUS131090:TUS131094 UEO131090:UEO131094 UOK131090:UOK131094 UYG131090:UYG131094 VIC131090:VIC131094 VRY131090:VRY131094 WBU131090:WBU131094 WLQ131090:WLQ131094 WVM131090:WVM131094 E196626:E196630 JA196626:JA196630 SW196626:SW196630 ACS196626:ACS196630 AMO196626:AMO196630 AWK196626:AWK196630 BGG196626:BGG196630 BQC196626:BQC196630 BZY196626:BZY196630 CJU196626:CJU196630 CTQ196626:CTQ196630 DDM196626:DDM196630 DNI196626:DNI196630 DXE196626:DXE196630 EHA196626:EHA196630 EQW196626:EQW196630 FAS196626:FAS196630 FKO196626:FKO196630 FUK196626:FUK196630 GEG196626:GEG196630 GOC196626:GOC196630 GXY196626:GXY196630 HHU196626:HHU196630 HRQ196626:HRQ196630 IBM196626:IBM196630 ILI196626:ILI196630 IVE196626:IVE196630 JFA196626:JFA196630 JOW196626:JOW196630 JYS196626:JYS196630 KIO196626:KIO196630 KSK196626:KSK196630 LCG196626:LCG196630 LMC196626:LMC196630 LVY196626:LVY196630 MFU196626:MFU196630 MPQ196626:MPQ196630 MZM196626:MZM196630 NJI196626:NJI196630 NTE196626:NTE196630 ODA196626:ODA196630 OMW196626:OMW196630 OWS196626:OWS196630 PGO196626:PGO196630 PQK196626:PQK196630 QAG196626:QAG196630 QKC196626:QKC196630 QTY196626:QTY196630 RDU196626:RDU196630 RNQ196626:RNQ196630 RXM196626:RXM196630 SHI196626:SHI196630 SRE196626:SRE196630 TBA196626:TBA196630 TKW196626:TKW196630 TUS196626:TUS196630 UEO196626:UEO196630 UOK196626:UOK196630 UYG196626:UYG196630 VIC196626:VIC196630 VRY196626:VRY196630 WBU196626:WBU196630 WLQ196626:WLQ196630 WVM196626:WVM196630 E262162:E262166 JA262162:JA262166 SW262162:SW262166 ACS262162:ACS262166 AMO262162:AMO262166 AWK262162:AWK262166 BGG262162:BGG262166 BQC262162:BQC262166 BZY262162:BZY262166 CJU262162:CJU262166 CTQ262162:CTQ262166 DDM262162:DDM262166 DNI262162:DNI262166 DXE262162:DXE262166 EHA262162:EHA262166 EQW262162:EQW262166 FAS262162:FAS262166 FKO262162:FKO262166 FUK262162:FUK262166 GEG262162:GEG262166 GOC262162:GOC262166 GXY262162:GXY262166 HHU262162:HHU262166 HRQ262162:HRQ262166 IBM262162:IBM262166 ILI262162:ILI262166 IVE262162:IVE262166 JFA262162:JFA262166 JOW262162:JOW262166 JYS262162:JYS262166 KIO262162:KIO262166 KSK262162:KSK262166 LCG262162:LCG262166 LMC262162:LMC262166 LVY262162:LVY262166 MFU262162:MFU262166 MPQ262162:MPQ262166 MZM262162:MZM262166 NJI262162:NJI262166 NTE262162:NTE262166 ODA262162:ODA262166 OMW262162:OMW262166 OWS262162:OWS262166 PGO262162:PGO262166 PQK262162:PQK262166 QAG262162:QAG262166 QKC262162:QKC262166 QTY262162:QTY262166 RDU262162:RDU262166 RNQ262162:RNQ262166 RXM262162:RXM262166 SHI262162:SHI262166 SRE262162:SRE262166 TBA262162:TBA262166 TKW262162:TKW262166 TUS262162:TUS262166 UEO262162:UEO262166 UOK262162:UOK262166 UYG262162:UYG262166 VIC262162:VIC262166 VRY262162:VRY262166 WBU262162:WBU262166 WLQ262162:WLQ262166 WVM262162:WVM262166 E327698:E327702 JA327698:JA327702 SW327698:SW327702 ACS327698:ACS327702 AMO327698:AMO327702 AWK327698:AWK327702 BGG327698:BGG327702 BQC327698:BQC327702 BZY327698:BZY327702 CJU327698:CJU327702 CTQ327698:CTQ327702 DDM327698:DDM327702 DNI327698:DNI327702 DXE327698:DXE327702 EHA327698:EHA327702 EQW327698:EQW327702 FAS327698:FAS327702 FKO327698:FKO327702 FUK327698:FUK327702 GEG327698:GEG327702 GOC327698:GOC327702 GXY327698:GXY327702 HHU327698:HHU327702 HRQ327698:HRQ327702 IBM327698:IBM327702 ILI327698:ILI327702 IVE327698:IVE327702 JFA327698:JFA327702 JOW327698:JOW327702 JYS327698:JYS327702 KIO327698:KIO327702 KSK327698:KSK327702 LCG327698:LCG327702 LMC327698:LMC327702 LVY327698:LVY327702 MFU327698:MFU327702 MPQ327698:MPQ327702 MZM327698:MZM327702 NJI327698:NJI327702 NTE327698:NTE327702 ODA327698:ODA327702 OMW327698:OMW327702 OWS327698:OWS327702 PGO327698:PGO327702 PQK327698:PQK327702 QAG327698:QAG327702 QKC327698:QKC327702 QTY327698:QTY327702 RDU327698:RDU327702 RNQ327698:RNQ327702 RXM327698:RXM327702 SHI327698:SHI327702 SRE327698:SRE327702 TBA327698:TBA327702 TKW327698:TKW327702 TUS327698:TUS327702 UEO327698:UEO327702 UOK327698:UOK327702 UYG327698:UYG327702 VIC327698:VIC327702 VRY327698:VRY327702 WBU327698:WBU327702 WLQ327698:WLQ327702 WVM327698:WVM327702 E393234:E393238 JA393234:JA393238 SW393234:SW393238 ACS393234:ACS393238 AMO393234:AMO393238 AWK393234:AWK393238 BGG393234:BGG393238 BQC393234:BQC393238 BZY393234:BZY393238 CJU393234:CJU393238 CTQ393234:CTQ393238 DDM393234:DDM393238 DNI393234:DNI393238 DXE393234:DXE393238 EHA393234:EHA393238 EQW393234:EQW393238 FAS393234:FAS393238 FKO393234:FKO393238 FUK393234:FUK393238 GEG393234:GEG393238 GOC393234:GOC393238 GXY393234:GXY393238 HHU393234:HHU393238 HRQ393234:HRQ393238 IBM393234:IBM393238 ILI393234:ILI393238 IVE393234:IVE393238 JFA393234:JFA393238 JOW393234:JOW393238 JYS393234:JYS393238 KIO393234:KIO393238 KSK393234:KSK393238 LCG393234:LCG393238 LMC393234:LMC393238 LVY393234:LVY393238 MFU393234:MFU393238 MPQ393234:MPQ393238 MZM393234:MZM393238 NJI393234:NJI393238 NTE393234:NTE393238 ODA393234:ODA393238 OMW393234:OMW393238 OWS393234:OWS393238 PGO393234:PGO393238 PQK393234:PQK393238 QAG393234:QAG393238 QKC393234:QKC393238 QTY393234:QTY393238 RDU393234:RDU393238 RNQ393234:RNQ393238 RXM393234:RXM393238 SHI393234:SHI393238 SRE393234:SRE393238 TBA393234:TBA393238 TKW393234:TKW393238 TUS393234:TUS393238 UEO393234:UEO393238 UOK393234:UOK393238 UYG393234:UYG393238 VIC393234:VIC393238 VRY393234:VRY393238 WBU393234:WBU393238 WLQ393234:WLQ393238 WVM393234:WVM393238 E458770:E458774 JA458770:JA458774 SW458770:SW458774 ACS458770:ACS458774 AMO458770:AMO458774 AWK458770:AWK458774 BGG458770:BGG458774 BQC458770:BQC458774 BZY458770:BZY458774 CJU458770:CJU458774 CTQ458770:CTQ458774 DDM458770:DDM458774 DNI458770:DNI458774 DXE458770:DXE458774 EHA458770:EHA458774 EQW458770:EQW458774 FAS458770:FAS458774 FKO458770:FKO458774 FUK458770:FUK458774 GEG458770:GEG458774 GOC458770:GOC458774 GXY458770:GXY458774 HHU458770:HHU458774 HRQ458770:HRQ458774 IBM458770:IBM458774 ILI458770:ILI458774 IVE458770:IVE458774 JFA458770:JFA458774 JOW458770:JOW458774 JYS458770:JYS458774 KIO458770:KIO458774 KSK458770:KSK458774 LCG458770:LCG458774 LMC458770:LMC458774 LVY458770:LVY458774 MFU458770:MFU458774 MPQ458770:MPQ458774 MZM458770:MZM458774 NJI458770:NJI458774 NTE458770:NTE458774 ODA458770:ODA458774 OMW458770:OMW458774 OWS458770:OWS458774 PGO458770:PGO458774 PQK458770:PQK458774 QAG458770:QAG458774 QKC458770:QKC458774 QTY458770:QTY458774 RDU458770:RDU458774 RNQ458770:RNQ458774 RXM458770:RXM458774 SHI458770:SHI458774 SRE458770:SRE458774 TBA458770:TBA458774 TKW458770:TKW458774 TUS458770:TUS458774 UEO458770:UEO458774 UOK458770:UOK458774 UYG458770:UYG458774 VIC458770:VIC458774 VRY458770:VRY458774 WBU458770:WBU458774 WLQ458770:WLQ458774 WVM458770:WVM458774 E524306:E524310 JA524306:JA524310 SW524306:SW524310 ACS524306:ACS524310 AMO524306:AMO524310 AWK524306:AWK524310 BGG524306:BGG524310 BQC524306:BQC524310 BZY524306:BZY524310 CJU524306:CJU524310 CTQ524306:CTQ524310 DDM524306:DDM524310 DNI524306:DNI524310 DXE524306:DXE524310 EHA524306:EHA524310 EQW524306:EQW524310 FAS524306:FAS524310 FKO524306:FKO524310 FUK524306:FUK524310 GEG524306:GEG524310 GOC524306:GOC524310 GXY524306:GXY524310 HHU524306:HHU524310 HRQ524306:HRQ524310 IBM524306:IBM524310 ILI524306:ILI524310 IVE524306:IVE524310 JFA524306:JFA524310 JOW524306:JOW524310 JYS524306:JYS524310 KIO524306:KIO524310 KSK524306:KSK524310 LCG524306:LCG524310 LMC524306:LMC524310 LVY524306:LVY524310 MFU524306:MFU524310 MPQ524306:MPQ524310 MZM524306:MZM524310 NJI524306:NJI524310 NTE524306:NTE524310 ODA524306:ODA524310 OMW524306:OMW524310 OWS524306:OWS524310 PGO524306:PGO524310 PQK524306:PQK524310 QAG524306:QAG524310 QKC524306:QKC524310 QTY524306:QTY524310 RDU524306:RDU524310 RNQ524306:RNQ524310 RXM524306:RXM524310 SHI524306:SHI524310 SRE524306:SRE524310 TBA524306:TBA524310 TKW524306:TKW524310 TUS524306:TUS524310 UEO524306:UEO524310 UOK524306:UOK524310 UYG524306:UYG524310 VIC524306:VIC524310 VRY524306:VRY524310 WBU524306:WBU524310 WLQ524306:WLQ524310 WVM524306:WVM524310 E589842:E589846 JA589842:JA589846 SW589842:SW589846 ACS589842:ACS589846 AMO589842:AMO589846 AWK589842:AWK589846 BGG589842:BGG589846 BQC589842:BQC589846 BZY589842:BZY589846 CJU589842:CJU589846 CTQ589842:CTQ589846 DDM589842:DDM589846 DNI589842:DNI589846 DXE589842:DXE589846 EHA589842:EHA589846 EQW589842:EQW589846 FAS589842:FAS589846 FKO589842:FKO589846 FUK589842:FUK589846 GEG589842:GEG589846 GOC589842:GOC589846 GXY589842:GXY589846 HHU589842:HHU589846 HRQ589842:HRQ589846 IBM589842:IBM589846 ILI589842:ILI589846 IVE589842:IVE589846 JFA589842:JFA589846 JOW589842:JOW589846 JYS589842:JYS589846 KIO589842:KIO589846 KSK589842:KSK589846 LCG589842:LCG589846 LMC589842:LMC589846 LVY589842:LVY589846 MFU589842:MFU589846 MPQ589842:MPQ589846 MZM589842:MZM589846 NJI589842:NJI589846 NTE589842:NTE589846 ODA589842:ODA589846 OMW589842:OMW589846 OWS589842:OWS589846 PGO589842:PGO589846 PQK589842:PQK589846 QAG589842:QAG589846 QKC589842:QKC589846 QTY589842:QTY589846 RDU589842:RDU589846 RNQ589842:RNQ589846 RXM589842:RXM589846 SHI589842:SHI589846 SRE589842:SRE589846 TBA589842:TBA589846 TKW589842:TKW589846 TUS589842:TUS589846 UEO589842:UEO589846 UOK589842:UOK589846 UYG589842:UYG589846 VIC589842:VIC589846 VRY589842:VRY589846 WBU589842:WBU589846 WLQ589842:WLQ589846 WVM589842:WVM589846 E655378:E655382 JA655378:JA655382 SW655378:SW655382 ACS655378:ACS655382 AMO655378:AMO655382 AWK655378:AWK655382 BGG655378:BGG655382 BQC655378:BQC655382 BZY655378:BZY655382 CJU655378:CJU655382 CTQ655378:CTQ655382 DDM655378:DDM655382 DNI655378:DNI655382 DXE655378:DXE655382 EHA655378:EHA655382 EQW655378:EQW655382 FAS655378:FAS655382 FKO655378:FKO655382 FUK655378:FUK655382 GEG655378:GEG655382 GOC655378:GOC655382 GXY655378:GXY655382 HHU655378:HHU655382 HRQ655378:HRQ655382 IBM655378:IBM655382 ILI655378:ILI655382 IVE655378:IVE655382 JFA655378:JFA655382 JOW655378:JOW655382 JYS655378:JYS655382 KIO655378:KIO655382 KSK655378:KSK655382 LCG655378:LCG655382 LMC655378:LMC655382 LVY655378:LVY655382 MFU655378:MFU655382 MPQ655378:MPQ655382 MZM655378:MZM655382 NJI655378:NJI655382 NTE655378:NTE655382 ODA655378:ODA655382 OMW655378:OMW655382 OWS655378:OWS655382 PGO655378:PGO655382 PQK655378:PQK655382 QAG655378:QAG655382 QKC655378:QKC655382 QTY655378:QTY655382 RDU655378:RDU655382 RNQ655378:RNQ655382 RXM655378:RXM655382 SHI655378:SHI655382 SRE655378:SRE655382 TBA655378:TBA655382 TKW655378:TKW655382 TUS655378:TUS655382 UEO655378:UEO655382 UOK655378:UOK655382 UYG655378:UYG655382 VIC655378:VIC655382 VRY655378:VRY655382 WBU655378:WBU655382 WLQ655378:WLQ655382 WVM655378:WVM655382 E720914:E720918 JA720914:JA720918 SW720914:SW720918 ACS720914:ACS720918 AMO720914:AMO720918 AWK720914:AWK720918 BGG720914:BGG720918 BQC720914:BQC720918 BZY720914:BZY720918 CJU720914:CJU720918 CTQ720914:CTQ720918 DDM720914:DDM720918 DNI720914:DNI720918 DXE720914:DXE720918 EHA720914:EHA720918 EQW720914:EQW720918 FAS720914:FAS720918 FKO720914:FKO720918 FUK720914:FUK720918 GEG720914:GEG720918 GOC720914:GOC720918 GXY720914:GXY720918 HHU720914:HHU720918 HRQ720914:HRQ720918 IBM720914:IBM720918 ILI720914:ILI720918 IVE720914:IVE720918 JFA720914:JFA720918 JOW720914:JOW720918 JYS720914:JYS720918 KIO720914:KIO720918 KSK720914:KSK720918 LCG720914:LCG720918 LMC720914:LMC720918 LVY720914:LVY720918 MFU720914:MFU720918 MPQ720914:MPQ720918 MZM720914:MZM720918 NJI720914:NJI720918 NTE720914:NTE720918 ODA720914:ODA720918 OMW720914:OMW720918 OWS720914:OWS720918 PGO720914:PGO720918 PQK720914:PQK720918 QAG720914:QAG720918 QKC720914:QKC720918 QTY720914:QTY720918 RDU720914:RDU720918 RNQ720914:RNQ720918 RXM720914:RXM720918 SHI720914:SHI720918 SRE720914:SRE720918 TBA720914:TBA720918 TKW720914:TKW720918 TUS720914:TUS720918 UEO720914:UEO720918 UOK720914:UOK720918 UYG720914:UYG720918 VIC720914:VIC720918 VRY720914:VRY720918 WBU720914:WBU720918 WLQ720914:WLQ720918 WVM720914:WVM720918 E786450:E786454 JA786450:JA786454 SW786450:SW786454 ACS786450:ACS786454 AMO786450:AMO786454 AWK786450:AWK786454 BGG786450:BGG786454 BQC786450:BQC786454 BZY786450:BZY786454 CJU786450:CJU786454 CTQ786450:CTQ786454 DDM786450:DDM786454 DNI786450:DNI786454 DXE786450:DXE786454 EHA786450:EHA786454 EQW786450:EQW786454 FAS786450:FAS786454 FKO786450:FKO786454 FUK786450:FUK786454 GEG786450:GEG786454 GOC786450:GOC786454 GXY786450:GXY786454 HHU786450:HHU786454 HRQ786450:HRQ786454 IBM786450:IBM786454 ILI786450:ILI786454 IVE786450:IVE786454 JFA786450:JFA786454 JOW786450:JOW786454 JYS786450:JYS786454 KIO786450:KIO786454 KSK786450:KSK786454 LCG786450:LCG786454 LMC786450:LMC786454 LVY786450:LVY786454 MFU786450:MFU786454 MPQ786450:MPQ786454 MZM786450:MZM786454 NJI786450:NJI786454 NTE786450:NTE786454 ODA786450:ODA786454 OMW786450:OMW786454 OWS786450:OWS786454 PGO786450:PGO786454 PQK786450:PQK786454 QAG786450:QAG786454 QKC786450:QKC786454 QTY786450:QTY786454 RDU786450:RDU786454 RNQ786450:RNQ786454 RXM786450:RXM786454 SHI786450:SHI786454 SRE786450:SRE786454 TBA786450:TBA786454 TKW786450:TKW786454 TUS786450:TUS786454 UEO786450:UEO786454 UOK786450:UOK786454 UYG786450:UYG786454 VIC786450:VIC786454 VRY786450:VRY786454 WBU786450:WBU786454 WLQ786450:WLQ786454 WVM786450:WVM786454 E851986:E851990 JA851986:JA851990 SW851986:SW851990 ACS851986:ACS851990 AMO851986:AMO851990 AWK851986:AWK851990 BGG851986:BGG851990 BQC851986:BQC851990 BZY851986:BZY851990 CJU851986:CJU851990 CTQ851986:CTQ851990 DDM851986:DDM851990 DNI851986:DNI851990 DXE851986:DXE851990 EHA851986:EHA851990 EQW851986:EQW851990 FAS851986:FAS851990 FKO851986:FKO851990 FUK851986:FUK851990 GEG851986:GEG851990 GOC851986:GOC851990 GXY851986:GXY851990 HHU851986:HHU851990 HRQ851986:HRQ851990 IBM851986:IBM851990 ILI851986:ILI851990 IVE851986:IVE851990 JFA851986:JFA851990 JOW851986:JOW851990 JYS851986:JYS851990 KIO851986:KIO851990 KSK851986:KSK851990 LCG851986:LCG851990 LMC851986:LMC851990 LVY851986:LVY851990 MFU851986:MFU851990 MPQ851986:MPQ851990 MZM851986:MZM851990 NJI851986:NJI851990 NTE851986:NTE851990 ODA851986:ODA851990 OMW851986:OMW851990 OWS851986:OWS851990 PGO851986:PGO851990 PQK851986:PQK851990 QAG851986:QAG851990 QKC851986:QKC851990 QTY851986:QTY851990 RDU851986:RDU851990 RNQ851986:RNQ851990 RXM851986:RXM851990 SHI851986:SHI851990 SRE851986:SRE851990 TBA851986:TBA851990 TKW851986:TKW851990 TUS851986:TUS851990 UEO851986:UEO851990 UOK851986:UOK851990 UYG851986:UYG851990 VIC851986:VIC851990 VRY851986:VRY851990 WBU851986:WBU851990 WLQ851986:WLQ851990 WVM851986:WVM851990 E917522:E917526 JA917522:JA917526 SW917522:SW917526 ACS917522:ACS917526 AMO917522:AMO917526 AWK917522:AWK917526 BGG917522:BGG917526 BQC917522:BQC917526 BZY917522:BZY917526 CJU917522:CJU917526 CTQ917522:CTQ917526 DDM917522:DDM917526 DNI917522:DNI917526 DXE917522:DXE917526 EHA917522:EHA917526 EQW917522:EQW917526 FAS917522:FAS917526 FKO917522:FKO917526 FUK917522:FUK917526 GEG917522:GEG917526 GOC917522:GOC917526 GXY917522:GXY917526 HHU917522:HHU917526 HRQ917522:HRQ917526 IBM917522:IBM917526 ILI917522:ILI917526 IVE917522:IVE917526 JFA917522:JFA917526 JOW917522:JOW917526 JYS917522:JYS917526 KIO917522:KIO917526 KSK917522:KSK917526 LCG917522:LCG917526 LMC917522:LMC917526 LVY917522:LVY917526 MFU917522:MFU917526 MPQ917522:MPQ917526 MZM917522:MZM917526 NJI917522:NJI917526 NTE917522:NTE917526 ODA917522:ODA917526 OMW917522:OMW917526 OWS917522:OWS917526 PGO917522:PGO917526 PQK917522:PQK917526 QAG917522:QAG917526 QKC917522:QKC917526 QTY917522:QTY917526 RDU917522:RDU917526 RNQ917522:RNQ917526 RXM917522:RXM917526 SHI917522:SHI917526 SRE917522:SRE917526 TBA917522:TBA917526 TKW917522:TKW917526 TUS917522:TUS917526 UEO917522:UEO917526 UOK917522:UOK917526 UYG917522:UYG917526 VIC917522:VIC917526 VRY917522:VRY917526 WBU917522:WBU917526 WLQ917522:WLQ917526 WVM917522:WVM917526 E983058:E983062 JA983058:JA983062 SW983058:SW983062 ACS983058:ACS983062 AMO983058:AMO983062 AWK983058:AWK983062 BGG983058:BGG983062 BQC983058:BQC983062 BZY983058:BZY983062 CJU983058:CJU983062 CTQ983058:CTQ983062 DDM983058:DDM983062 DNI983058:DNI983062 DXE983058:DXE983062 EHA983058:EHA983062 EQW983058:EQW983062 FAS983058:FAS983062 FKO983058:FKO983062 FUK983058:FUK983062 GEG983058:GEG983062 GOC983058:GOC983062 GXY983058:GXY983062 HHU983058:HHU983062 HRQ983058:HRQ983062 IBM983058:IBM983062 ILI983058:ILI983062 IVE983058:IVE983062 JFA983058:JFA983062 JOW983058:JOW983062 JYS983058:JYS983062 KIO983058:KIO983062 KSK983058:KSK983062 LCG983058:LCG983062 LMC983058:LMC983062 LVY983058:LVY983062 MFU983058:MFU983062 MPQ983058:MPQ983062 MZM983058:MZM983062 NJI983058:NJI983062 NTE983058:NTE983062 ODA983058:ODA983062 OMW983058:OMW983062 OWS983058:OWS983062 PGO983058:PGO983062 PQK983058:PQK983062 QAG983058:QAG983062 QKC983058:QKC983062 QTY983058:QTY983062 RDU983058:RDU983062 RNQ983058:RNQ983062 RXM983058:RXM983062 SHI983058:SHI983062 SRE983058:SRE983062 TBA983058:TBA983062 TKW983058:TKW983062 TUS983058:TUS983062 UEO983058:UEO983062 UOK983058:UOK983062 UYG983058:UYG983062 VIC983058:VIC983062 VRY983058:VRY983062 WBU983058:WBU983062 WLQ983058:WLQ983062 WVM983058:WVM983062 WVM10:WVM14 WLQ10:WLQ14 WBU10:WBU14 VRY10:VRY14 VIC10:VIC14 UYG10:UYG14 UOK10:UOK14 UEO10:UEO14 TUS10:TUS14 TKW10:TKW14 TBA10:TBA14 SRE10:SRE14 SHI10:SHI14 RXM10:RXM14 RNQ10:RNQ14 RDU10:RDU14 QTY10:QTY14 QKC10:QKC14 QAG10:QAG14 PQK10:PQK14 PGO10:PGO14 OWS10:OWS14 OMW10:OMW14 ODA10:ODA14 NTE10:NTE14 NJI10:NJI14 MZM10:MZM14 MPQ10:MPQ14 MFU10:MFU14 LVY10:LVY14 LMC10:LMC14 LCG10:LCG14 KSK10:KSK14 KIO10:KIO14 JYS10:JYS14 JOW10:JOW14 JFA10:JFA14 IVE10:IVE14 ILI10:ILI14 IBM10:IBM14 HRQ10:HRQ14 HHU10:HHU14 GXY10:GXY14 GOC10:GOC14 GEG10:GEG14 FUK10:FUK14 FKO10:FKO14 FAS10:FAS14 EQW10:EQW14 EHA10:EHA14 DXE10:DXE14 DNI10:DNI14 DDM10:DDM14 CTQ10:CTQ14 CJU10:CJU14 BZY10:BZY14 BQC10:BQC14 BGG10:BGG14 AWK10:AWK14 AMO10:AMO14 ACS10:ACS14 SW10:SW14 JA10:JA14 E10:E14" xr:uid="{00000000-0002-0000-3100-000001000000}"/>
  </dataValidations>
  <printOptions horizontalCentered="1"/>
  <pageMargins left="0.9055118110236221" right="0.70866141732283472" top="0.94488188976377963" bottom="0.74803149606299213" header="0.31496062992125984" footer="0.31496062992125984"/>
  <pageSetup paperSize="9" scale="90"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A78"/>
  <sheetViews>
    <sheetView zoomScaleNormal="100" zoomScaleSheetLayoutView="100" workbookViewId="0">
      <selection activeCell="Q52" sqref="Q52:X52"/>
    </sheetView>
  </sheetViews>
  <sheetFormatPr defaultRowHeight="13.5"/>
  <cols>
    <col min="1" max="1" width="1.25" style="63" customWidth="1"/>
    <col min="2" max="12" width="3.75" style="63" customWidth="1"/>
    <col min="13" max="24" width="3.75" style="388" customWidth="1"/>
    <col min="25" max="25" width="1.25" style="388" customWidth="1"/>
    <col min="26" max="274" width="9" style="63"/>
    <col min="275" max="275" width="1.25" style="63" customWidth="1"/>
    <col min="276" max="276" width="29.75" style="63" customWidth="1"/>
    <col min="277" max="277" width="16.625" style="63" customWidth="1"/>
    <col min="278" max="278" width="5.625" style="63" customWidth="1"/>
    <col min="279" max="279" width="17.75" style="63" customWidth="1"/>
    <col min="280" max="280" width="12.625" style="63" customWidth="1"/>
    <col min="281" max="281" width="1.25" style="63" customWidth="1"/>
    <col min="282" max="530" width="9" style="63"/>
    <col min="531" max="531" width="1.25" style="63" customWidth="1"/>
    <col min="532" max="532" width="29.75" style="63" customWidth="1"/>
    <col min="533" max="533" width="16.625" style="63" customWidth="1"/>
    <col min="534" max="534" width="5.625" style="63" customWidth="1"/>
    <col min="535" max="535" width="17.75" style="63" customWidth="1"/>
    <col min="536" max="536" width="12.625" style="63" customWidth="1"/>
    <col min="537" max="537" width="1.25" style="63" customWidth="1"/>
    <col min="538" max="786" width="9" style="63"/>
    <col min="787" max="787" width="1.25" style="63" customWidth="1"/>
    <col min="788" max="788" width="29.75" style="63" customWidth="1"/>
    <col min="789" max="789" width="16.625" style="63" customWidth="1"/>
    <col min="790" max="790" width="5.625" style="63" customWidth="1"/>
    <col min="791" max="791" width="17.75" style="63" customWidth="1"/>
    <col min="792" max="792" width="12.625" style="63" customWidth="1"/>
    <col min="793" max="793" width="1.25" style="63" customWidth="1"/>
    <col min="794" max="1042" width="9" style="63"/>
    <col min="1043" max="1043" width="1.25" style="63" customWidth="1"/>
    <col min="1044" max="1044" width="29.75" style="63" customWidth="1"/>
    <col min="1045" max="1045" width="16.625" style="63" customWidth="1"/>
    <col min="1046" max="1046" width="5.625" style="63" customWidth="1"/>
    <col min="1047" max="1047" width="17.75" style="63" customWidth="1"/>
    <col min="1048" max="1048" width="12.625" style="63" customWidth="1"/>
    <col min="1049" max="1049" width="1.25" style="63" customWidth="1"/>
    <col min="1050" max="1298" width="9" style="63"/>
    <col min="1299" max="1299" width="1.25" style="63" customWidth="1"/>
    <col min="1300" max="1300" width="29.75" style="63" customWidth="1"/>
    <col min="1301" max="1301" width="16.625" style="63" customWidth="1"/>
    <col min="1302" max="1302" width="5.625" style="63" customWidth="1"/>
    <col min="1303" max="1303" width="17.75" style="63" customWidth="1"/>
    <col min="1304" max="1304" width="12.625" style="63" customWidth="1"/>
    <col min="1305" max="1305" width="1.25" style="63" customWidth="1"/>
    <col min="1306" max="1554" width="9" style="63"/>
    <col min="1555" max="1555" width="1.25" style="63" customWidth="1"/>
    <col min="1556" max="1556" width="29.75" style="63" customWidth="1"/>
    <col min="1557" max="1557" width="16.625" style="63" customWidth="1"/>
    <col min="1558" max="1558" width="5.625" style="63" customWidth="1"/>
    <col min="1559" max="1559" width="17.75" style="63" customWidth="1"/>
    <col min="1560" max="1560" width="12.625" style="63" customWidth="1"/>
    <col min="1561" max="1561" width="1.25" style="63" customWidth="1"/>
    <col min="1562" max="1810" width="9" style="63"/>
    <col min="1811" max="1811" width="1.25" style="63" customWidth="1"/>
    <col min="1812" max="1812" width="29.75" style="63" customWidth="1"/>
    <col min="1813" max="1813" width="16.625" style="63" customWidth="1"/>
    <col min="1814" max="1814" width="5.625" style="63" customWidth="1"/>
    <col min="1815" max="1815" width="17.75" style="63" customWidth="1"/>
    <col min="1816" max="1816" width="12.625" style="63" customWidth="1"/>
    <col min="1817" max="1817" width="1.25" style="63" customWidth="1"/>
    <col min="1818" max="2066" width="9" style="63"/>
    <col min="2067" max="2067" width="1.25" style="63" customWidth="1"/>
    <col min="2068" max="2068" width="29.75" style="63" customWidth="1"/>
    <col min="2069" max="2069" width="16.625" style="63" customWidth="1"/>
    <col min="2070" max="2070" width="5.625" style="63" customWidth="1"/>
    <col min="2071" max="2071" width="17.75" style="63" customWidth="1"/>
    <col min="2072" max="2072" width="12.625" style="63" customWidth="1"/>
    <col min="2073" max="2073" width="1.25" style="63" customWidth="1"/>
    <col min="2074" max="2322" width="9" style="63"/>
    <col min="2323" max="2323" width="1.25" style="63" customWidth="1"/>
    <col min="2324" max="2324" width="29.75" style="63" customWidth="1"/>
    <col min="2325" max="2325" width="16.625" style="63" customWidth="1"/>
    <col min="2326" max="2326" width="5.625" style="63" customWidth="1"/>
    <col min="2327" max="2327" width="17.75" style="63" customWidth="1"/>
    <col min="2328" max="2328" width="12.625" style="63" customWidth="1"/>
    <col min="2329" max="2329" width="1.25" style="63" customWidth="1"/>
    <col min="2330" max="2578" width="9" style="63"/>
    <col min="2579" max="2579" width="1.25" style="63" customWidth="1"/>
    <col min="2580" max="2580" width="29.75" style="63" customWidth="1"/>
    <col min="2581" max="2581" width="16.625" style="63" customWidth="1"/>
    <col min="2582" max="2582" width="5.625" style="63" customWidth="1"/>
    <col min="2583" max="2583" width="17.75" style="63" customWidth="1"/>
    <col min="2584" max="2584" width="12.625" style="63" customWidth="1"/>
    <col min="2585" max="2585" width="1.25" style="63" customWidth="1"/>
    <col min="2586" max="2834" width="9" style="63"/>
    <col min="2835" max="2835" width="1.25" style="63" customWidth="1"/>
    <col min="2836" max="2836" width="29.75" style="63" customWidth="1"/>
    <col min="2837" max="2837" width="16.625" style="63" customWidth="1"/>
    <col min="2838" max="2838" width="5.625" style="63" customWidth="1"/>
    <col min="2839" max="2839" width="17.75" style="63" customWidth="1"/>
    <col min="2840" max="2840" width="12.625" style="63" customWidth="1"/>
    <col min="2841" max="2841" width="1.25" style="63" customWidth="1"/>
    <col min="2842" max="3090" width="9" style="63"/>
    <col min="3091" max="3091" width="1.25" style="63" customWidth="1"/>
    <col min="3092" max="3092" width="29.75" style="63" customWidth="1"/>
    <col min="3093" max="3093" width="16.625" style="63" customWidth="1"/>
    <col min="3094" max="3094" width="5.625" style="63" customWidth="1"/>
    <col min="3095" max="3095" width="17.75" style="63" customWidth="1"/>
    <col min="3096" max="3096" width="12.625" style="63" customWidth="1"/>
    <col min="3097" max="3097" width="1.25" style="63" customWidth="1"/>
    <col min="3098" max="3346" width="9" style="63"/>
    <col min="3347" max="3347" width="1.25" style="63" customWidth="1"/>
    <col min="3348" max="3348" width="29.75" style="63" customWidth="1"/>
    <col min="3349" max="3349" width="16.625" style="63" customWidth="1"/>
    <col min="3350" max="3350" width="5.625" style="63" customWidth="1"/>
    <col min="3351" max="3351" width="17.75" style="63" customWidth="1"/>
    <col min="3352" max="3352" width="12.625" style="63" customWidth="1"/>
    <col min="3353" max="3353" width="1.25" style="63" customWidth="1"/>
    <col min="3354" max="3602" width="9" style="63"/>
    <col min="3603" max="3603" width="1.25" style="63" customWidth="1"/>
    <col min="3604" max="3604" width="29.75" style="63" customWidth="1"/>
    <col min="3605" max="3605" width="16.625" style="63" customWidth="1"/>
    <col min="3606" max="3606" width="5.625" style="63" customWidth="1"/>
    <col min="3607" max="3607" width="17.75" style="63" customWidth="1"/>
    <col min="3608" max="3608" width="12.625" style="63" customWidth="1"/>
    <col min="3609" max="3609" width="1.25" style="63" customWidth="1"/>
    <col min="3610" max="3858" width="9" style="63"/>
    <col min="3859" max="3859" width="1.25" style="63" customWidth="1"/>
    <col min="3860" max="3860" width="29.75" style="63" customWidth="1"/>
    <col min="3861" max="3861" width="16.625" style="63" customWidth="1"/>
    <col min="3862" max="3862" width="5.625" style="63" customWidth="1"/>
    <col min="3863" max="3863" width="17.75" style="63" customWidth="1"/>
    <col min="3864" max="3864" width="12.625" style="63" customWidth="1"/>
    <col min="3865" max="3865" width="1.25" style="63" customWidth="1"/>
    <col min="3866" max="4114" width="9" style="63"/>
    <col min="4115" max="4115" width="1.25" style="63" customWidth="1"/>
    <col min="4116" max="4116" width="29.75" style="63" customWidth="1"/>
    <col min="4117" max="4117" width="16.625" style="63" customWidth="1"/>
    <col min="4118" max="4118" width="5.625" style="63" customWidth="1"/>
    <col min="4119" max="4119" width="17.75" style="63" customWidth="1"/>
    <col min="4120" max="4120" width="12.625" style="63" customWidth="1"/>
    <col min="4121" max="4121" width="1.25" style="63" customWidth="1"/>
    <col min="4122" max="4370" width="9" style="63"/>
    <col min="4371" max="4371" width="1.25" style="63" customWidth="1"/>
    <col min="4372" max="4372" width="29.75" style="63" customWidth="1"/>
    <col min="4373" max="4373" width="16.625" style="63" customWidth="1"/>
    <col min="4374" max="4374" width="5.625" style="63" customWidth="1"/>
    <col min="4375" max="4375" width="17.75" style="63" customWidth="1"/>
    <col min="4376" max="4376" width="12.625" style="63" customWidth="1"/>
    <col min="4377" max="4377" width="1.25" style="63" customWidth="1"/>
    <col min="4378" max="4626" width="9" style="63"/>
    <col min="4627" max="4627" width="1.25" style="63" customWidth="1"/>
    <col min="4628" max="4628" width="29.75" style="63" customWidth="1"/>
    <col min="4629" max="4629" width="16.625" style="63" customWidth="1"/>
    <col min="4630" max="4630" width="5.625" style="63" customWidth="1"/>
    <col min="4631" max="4631" width="17.75" style="63" customWidth="1"/>
    <col min="4632" max="4632" width="12.625" style="63" customWidth="1"/>
    <col min="4633" max="4633" width="1.25" style="63" customWidth="1"/>
    <col min="4634" max="4882" width="9" style="63"/>
    <col min="4883" max="4883" width="1.25" style="63" customWidth="1"/>
    <col min="4884" max="4884" width="29.75" style="63" customWidth="1"/>
    <col min="4885" max="4885" width="16.625" style="63" customWidth="1"/>
    <col min="4886" max="4886" width="5.625" style="63" customWidth="1"/>
    <col min="4887" max="4887" width="17.75" style="63" customWidth="1"/>
    <col min="4888" max="4888" width="12.625" style="63" customWidth="1"/>
    <col min="4889" max="4889" width="1.25" style="63" customWidth="1"/>
    <col min="4890" max="5138" width="9" style="63"/>
    <col min="5139" max="5139" width="1.25" style="63" customWidth="1"/>
    <col min="5140" max="5140" width="29.75" style="63" customWidth="1"/>
    <col min="5141" max="5141" width="16.625" style="63" customWidth="1"/>
    <col min="5142" max="5142" width="5.625" style="63" customWidth="1"/>
    <col min="5143" max="5143" width="17.75" style="63" customWidth="1"/>
    <col min="5144" max="5144" width="12.625" style="63" customWidth="1"/>
    <col min="5145" max="5145" width="1.25" style="63" customWidth="1"/>
    <col min="5146" max="5394" width="9" style="63"/>
    <col min="5395" max="5395" width="1.25" style="63" customWidth="1"/>
    <col min="5396" max="5396" width="29.75" style="63" customWidth="1"/>
    <col min="5397" max="5397" width="16.625" style="63" customWidth="1"/>
    <col min="5398" max="5398" width="5.625" style="63" customWidth="1"/>
    <col min="5399" max="5399" width="17.75" style="63" customWidth="1"/>
    <col min="5400" max="5400" width="12.625" style="63" customWidth="1"/>
    <col min="5401" max="5401" width="1.25" style="63" customWidth="1"/>
    <col min="5402" max="5650" width="9" style="63"/>
    <col min="5651" max="5651" width="1.25" style="63" customWidth="1"/>
    <col min="5652" max="5652" width="29.75" style="63" customWidth="1"/>
    <col min="5653" max="5653" width="16.625" style="63" customWidth="1"/>
    <col min="5654" max="5654" width="5.625" style="63" customWidth="1"/>
    <col min="5655" max="5655" width="17.75" style="63" customWidth="1"/>
    <col min="5656" max="5656" width="12.625" style="63" customWidth="1"/>
    <col min="5657" max="5657" width="1.25" style="63" customWidth="1"/>
    <col min="5658" max="5906" width="9" style="63"/>
    <col min="5907" max="5907" width="1.25" style="63" customWidth="1"/>
    <col min="5908" max="5908" width="29.75" style="63" customWidth="1"/>
    <col min="5909" max="5909" width="16.625" style="63" customWidth="1"/>
    <col min="5910" max="5910" width="5.625" style="63" customWidth="1"/>
    <col min="5911" max="5911" width="17.75" style="63" customWidth="1"/>
    <col min="5912" max="5912" width="12.625" style="63" customWidth="1"/>
    <col min="5913" max="5913" width="1.25" style="63" customWidth="1"/>
    <col min="5914" max="6162" width="9" style="63"/>
    <col min="6163" max="6163" width="1.25" style="63" customWidth="1"/>
    <col min="6164" max="6164" width="29.75" style="63" customWidth="1"/>
    <col min="6165" max="6165" width="16.625" style="63" customWidth="1"/>
    <col min="6166" max="6166" width="5.625" style="63" customWidth="1"/>
    <col min="6167" max="6167" width="17.75" style="63" customWidth="1"/>
    <col min="6168" max="6168" width="12.625" style="63" customWidth="1"/>
    <col min="6169" max="6169" width="1.25" style="63" customWidth="1"/>
    <col min="6170" max="6418" width="9" style="63"/>
    <col min="6419" max="6419" width="1.25" style="63" customWidth="1"/>
    <col min="6420" max="6420" width="29.75" style="63" customWidth="1"/>
    <col min="6421" max="6421" width="16.625" style="63" customWidth="1"/>
    <col min="6422" max="6422" width="5.625" style="63" customWidth="1"/>
    <col min="6423" max="6423" width="17.75" style="63" customWidth="1"/>
    <col min="6424" max="6424" width="12.625" style="63" customWidth="1"/>
    <col min="6425" max="6425" width="1.25" style="63" customWidth="1"/>
    <col min="6426" max="6674" width="9" style="63"/>
    <col min="6675" max="6675" width="1.25" style="63" customWidth="1"/>
    <col min="6676" max="6676" width="29.75" style="63" customWidth="1"/>
    <col min="6677" max="6677" width="16.625" style="63" customWidth="1"/>
    <col min="6678" max="6678" width="5.625" style="63" customWidth="1"/>
    <col min="6679" max="6679" width="17.75" style="63" customWidth="1"/>
    <col min="6680" max="6680" width="12.625" style="63" customWidth="1"/>
    <col min="6681" max="6681" width="1.25" style="63" customWidth="1"/>
    <col min="6682" max="6930" width="9" style="63"/>
    <col min="6931" max="6931" width="1.25" style="63" customWidth="1"/>
    <col min="6932" max="6932" width="29.75" style="63" customWidth="1"/>
    <col min="6933" max="6933" width="16.625" style="63" customWidth="1"/>
    <col min="6934" max="6934" width="5.625" style="63" customWidth="1"/>
    <col min="6935" max="6935" width="17.75" style="63" customWidth="1"/>
    <col min="6936" max="6936" width="12.625" style="63" customWidth="1"/>
    <col min="6937" max="6937" width="1.25" style="63" customWidth="1"/>
    <col min="6938" max="7186" width="9" style="63"/>
    <col min="7187" max="7187" width="1.25" style="63" customWidth="1"/>
    <col min="7188" max="7188" width="29.75" style="63" customWidth="1"/>
    <col min="7189" max="7189" width="16.625" style="63" customWidth="1"/>
    <col min="7190" max="7190" width="5.625" style="63" customWidth="1"/>
    <col min="7191" max="7191" width="17.75" style="63" customWidth="1"/>
    <col min="7192" max="7192" width="12.625" style="63" customWidth="1"/>
    <col min="7193" max="7193" width="1.25" style="63" customWidth="1"/>
    <col min="7194" max="7442" width="9" style="63"/>
    <col min="7443" max="7443" width="1.25" style="63" customWidth="1"/>
    <col min="7444" max="7444" width="29.75" style="63" customWidth="1"/>
    <col min="7445" max="7445" width="16.625" style="63" customWidth="1"/>
    <col min="7446" max="7446" width="5.625" style="63" customWidth="1"/>
    <col min="7447" max="7447" width="17.75" style="63" customWidth="1"/>
    <col min="7448" max="7448" width="12.625" style="63" customWidth="1"/>
    <col min="7449" max="7449" width="1.25" style="63" customWidth="1"/>
    <col min="7450" max="7698" width="9" style="63"/>
    <col min="7699" max="7699" width="1.25" style="63" customWidth="1"/>
    <col min="7700" max="7700" width="29.75" style="63" customWidth="1"/>
    <col min="7701" max="7701" width="16.625" style="63" customWidth="1"/>
    <col min="7702" max="7702" width="5.625" style="63" customWidth="1"/>
    <col min="7703" max="7703" width="17.75" style="63" customWidth="1"/>
    <col min="7704" max="7704" width="12.625" style="63" customWidth="1"/>
    <col min="7705" max="7705" width="1.25" style="63" customWidth="1"/>
    <col min="7706" max="7954" width="9" style="63"/>
    <col min="7955" max="7955" width="1.25" style="63" customWidth="1"/>
    <col min="7956" max="7956" width="29.75" style="63" customWidth="1"/>
    <col min="7957" max="7957" width="16.625" style="63" customWidth="1"/>
    <col min="7958" max="7958" width="5.625" style="63" customWidth="1"/>
    <col min="7959" max="7959" width="17.75" style="63" customWidth="1"/>
    <col min="7960" max="7960" width="12.625" style="63" customWidth="1"/>
    <col min="7961" max="7961" width="1.25" style="63" customWidth="1"/>
    <col min="7962" max="8210" width="9" style="63"/>
    <col min="8211" max="8211" width="1.25" style="63" customWidth="1"/>
    <col min="8212" max="8212" width="29.75" style="63" customWidth="1"/>
    <col min="8213" max="8213" width="16.625" style="63" customWidth="1"/>
    <col min="8214" max="8214" width="5.625" style="63" customWidth="1"/>
    <col min="8215" max="8215" width="17.75" style="63" customWidth="1"/>
    <col min="8216" max="8216" width="12.625" style="63" customWidth="1"/>
    <col min="8217" max="8217" width="1.25" style="63" customWidth="1"/>
    <col min="8218" max="8466" width="9" style="63"/>
    <col min="8467" max="8467" width="1.25" style="63" customWidth="1"/>
    <col min="8468" max="8468" width="29.75" style="63" customWidth="1"/>
    <col min="8469" max="8469" width="16.625" style="63" customWidth="1"/>
    <col min="8470" max="8470" width="5.625" style="63" customWidth="1"/>
    <col min="8471" max="8471" width="17.75" style="63" customWidth="1"/>
    <col min="8472" max="8472" width="12.625" style="63" customWidth="1"/>
    <col min="8473" max="8473" width="1.25" style="63" customWidth="1"/>
    <col min="8474" max="8722" width="9" style="63"/>
    <col min="8723" max="8723" width="1.25" style="63" customWidth="1"/>
    <col min="8724" max="8724" width="29.75" style="63" customWidth="1"/>
    <col min="8725" max="8725" width="16.625" style="63" customWidth="1"/>
    <col min="8726" max="8726" width="5.625" style="63" customWidth="1"/>
    <col min="8727" max="8727" width="17.75" style="63" customWidth="1"/>
    <col min="8728" max="8728" width="12.625" style="63" customWidth="1"/>
    <col min="8729" max="8729" width="1.25" style="63" customWidth="1"/>
    <col min="8730" max="8978" width="9" style="63"/>
    <col min="8979" max="8979" width="1.25" style="63" customWidth="1"/>
    <col min="8980" max="8980" width="29.75" style="63" customWidth="1"/>
    <col min="8981" max="8981" width="16.625" style="63" customWidth="1"/>
    <col min="8982" max="8982" width="5.625" style="63" customWidth="1"/>
    <col min="8983" max="8983" width="17.75" style="63" customWidth="1"/>
    <col min="8984" max="8984" width="12.625" style="63" customWidth="1"/>
    <col min="8985" max="8985" width="1.25" style="63" customWidth="1"/>
    <col min="8986" max="9234" width="9" style="63"/>
    <col min="9235" max="9235" width="1.25" style="63" customWidth="1"/>
    <col min="9236" max="9236" width="29.75" style="63" customWidth="1"/>
    <col min="9237" max="9237" width="16.625" style="63" customWidth="1"/>
    <col min="9238" max="9238" width="5.625" style="63" customWidth="1"/>
    <col min="9239" max="9239" width="17.75" style="63" customWidth="1"/>
    <col min="9240" max="9240" width="12.625" style="63" customWidth="1"/>
    <col min="9241" max="9241" width="1.25" style="63" customWidth="1"/>
    <col min="9242" max="9490" width="9" style="63"/>
    <col min="9491" max="9491" width="1.25" style="63" customWidth="1"/>
    <col min="9492" max="9492" width="29.75" style="63" customWidth="1"/>
    <col min="9493" max="9493" width="16.625" style="63" customWidth="1"/>
    <col min="9494" max="9494" width="5.625" style="63" customWidth="1"/>
    <col min="9495" max="9495" width="17.75" style="63" customWidth="1"/>
    <col min="9496" max="9496" width="12.625" style="63" customWidth="1"/>
    <col min="9497" max="9497" width="1.25" style="63" customWidth="1"/>
    <col min="9498" max="9746" width="9" style="63"/>
    <col min="9747" max="9747" width="1.25" style="63" customWidth="1"/>
    <col min="9748" max="9748" width="29.75" style="63" customWidth="1"/>
    <col min="9749" max="9749" width="16.625" style="63" customWidth="1"/>
    <col min="9750" max="9750" width="5.625" style="63" customWidth="1"/>
    <col min="9751" max="9751" width="17.75" style="63" customWidth="1"/>
    <col min="9752" max="9752" width="12.625" style="63" customWidth="1"/>
    <col min="9753" max="9753" width="1.25" style="63" customWidth="1"/>
    <col min="9754" max="10002" width="9" style="63"/>
    <col min="10003" max="10003" width="1.25" style="63" customWidth="1"/>
    <col min="10004" max="10004" width="29.75" style="63" customWidth="1"/>
    <col min="10005" max="10005" width="16.625" style="63" customWidth="1"/>
    <col min="10006" max="10006" width="5.625" style="63" customWidth="1"/>
    <col min="10007" max="10007" width="17.75" style="63" customWidth="1"/>
    <col min="10008" max="10008" width="12.625" style="63" customWidth="1"/>
    <col min="10009" max="10009" width="1.25" style="63" customWidth="1"/>
    <col min="10010" max="10258" width="9" style="63"/>
    <col min="10259" max="10259" width="1.25" style="63" customWidth="1"/>
    <col min="10260" max="10260" width="29.75" style="63" customWidth="1"/>
    <col min="10261" max="10261" width="16.625" style="63" customWidth="1"/>
    <col min="10262" max="10262" width="5.625" style="63" customWidth="1"/>
    <col min="10263" max="10263" width="17.75" style="63" customWidth="1"/>
    <col min="10264" max="10264" width="12.625" style="63" customWidth="1"/>
    <col min="10265" max="10265" width="1.25" style="63" customWidth="1"/>
    <col min="10266" max="10514" width="9" style="63"/>
    <col min="10515" max="10515" width="1.25" style="63" customWidth="1"/>
    <col min="10516" max="10516" width="29.75" style="63" customWidth="1"/>
    <col min="10517" max="10517" width="16.625" style="63" customWidth="1"/>
    <col min="10518" max="10518" width="5.625" style="63" customWidth="1"/>
    <col min="10519" max="10519" width="17.75" style="63" customWidth="1"/>
    <col min="10520" max="10520" width="12.625" style="63" customWidth="1"/>
    <col min="10521" max="10521" width="1.25" style="63" customWidth="1"/>
    <col min="10522" max="10770" width="9" style="63"/>
    <col min="10771" max="10771" width="1.25" style="63" customWidth="1"/>
    <col min="10772" max="10772" width="29.75" style="63" customWidth="1"/>
    <col min="10773" max="10773" width="16.625" style="63" customWidth="1"/>
    <col min="10774" max="10774" width="5.625" style="63" customWidth="1"/>
    <col min="10775" max="10775" width="17.75" style="63" customWidth="1"/>
    <col min="10776" max="10776" width="12.625" style="63" customWidth="1"/>
    <col min="10777" max="10777" width="1.25" style="63" customWidth="1"/>
    <col min="10778" max="11026" width="9" style="63"/>
    <col min="11027" max="11027" width="1.25" style="63" customWidth="1"/>
    <col min="11028" max="11028" width="29.75" style="63" customWidth="1"/>
    <col min="11029" max="11029" width="16.625" style="63" customWidth="1"/>
    <col min="11030" max="11030" width="5.625" style="63" customWidth="1"/>
    <col min="11031" max="11031" width="17.75" style="63" customWidth="1"/>
    <col min="11032" max="11032" width="12.625" style="63" customWidth="1"/>
    <col min="11033" max="11033" width="1.25" style="63" customWidth="1"/>
    <col min="11034" max="11282" width="9" style="63"/>
    <col min="11283" max="11283" width="1.25" style="63" customWidth="1"/>
    <col min="11284" max="11284" width="29.75" style="63" customWidth="1"/>
    <col min="11285" max="11285" width="16.625" style="63" customWidth="1"/>
    <col min="11286" max="11286" width="5.625" style="63" customWidth="1"/>
    <col min="11287" max="11287" width="17.75" style="63" customWidth="1"/>
    <col min="11288" max="11288" width="12.625" style="63" customWidth="1"/>
    <col min="11289" max="11289" width="1.25" style="63" customWidth="1"/>
    <col min="11290" max="11538" width="9" style="63"/>
    <col min="11539" max="11539" width="1.25" style="63" customWidth="1"/>
    <col min="11540" max="11540" width="29.75" style="63" customWidth="1"/>
    <col min="11541" max="11541" width="16.625" style="63" customWidth="1"/>
    <col min="11542" max="11542" width="5.625" style="63" customWidth="1"/>
    <col min="11543" max="11543" width="17.75" style="63" customWidth="1"/>
    <col min="11544" max="11544" width="12.625" style="63" customWidth="1"/>
    <col min="11545" max="11545" width="1.25" style="63" customWidth="1"/>
    <col min="11546" max="11794" width="9" style="63"/>
    <col min="11795" max="11795" width="1.25" style="63" customWidth="1"/>
    <col min="11796" max="11796" width="29.75" style="63" customWidth="1"/>
    <col min="11797" max="11797" width="16.625" style="63" customWidth="1"/>
    <col min="11798" max="11798" width="5.625" style="63" customWidth="1"/>
    <col min="11799" max="11799" width="17.75" style="63" customWidth="1"/>
    <col min="11800" max="11800" width="12.625" style="63" customWidth="1"/>
    <col min="11801" max="11801" width="1.25" style="63" customWidth="1"/>
    <col min="11802" max="12050" width="9" style="63"/>
    <col min="12051" max="12051" width="1.25" style="63" customWidth="1"/>
    <col min="12052" max="12052" width="29.75" style="63" customWidth="1"/>
    <col min="12053" max="12053" width="16.625" style="63" customWidth="1"/>
    <col min="12054" max="12054" width="5.625" style="63" customWidth="1"/>
    <col min="12055" max="12055" width="17.75" style="63" customWidth="1"/>
    <col min="12056" max="12056" width="12.625" style="63" customWidth="1"/>
    <col min="12057" max="12057" width="1.25" style="63" customWidth="1"/>
    <col min="12058" max="12306" width="9" style="63"/>
    <col min="12307" max="12307" width="1.25" style="63" customWidth="1"/>
    <col min="12308" max="12308" width="29.75" style="63" customWidth="1"/>
    <col min="12309" max="12309" width="16.625" style="63" customWidth="1"/>
    <col min="12310" max="12310" width="5.625" style="63" customWidth="1"/>
    <col min="12311" max="12311" width="17.75" style="63" customWidth="1"/>
    <col min="12312" max="12312" width="12.625" style="63" customWidth="1"/>
    <col min="12313" max="12313" width="1.25" style="63" customWidth="1"/>
    <col min="12314" max="12562" width="9" style="63"/>
    <col min="12563" max="12563" width="1.25" style="63" customWidth="1"/>
    <col min="12564" max="12564" width="29.75" style="63" customWidth="1"/>
    <col min="12565" max="12565" width="16.625" style="63" customWidth="1"/>
    <col min="12566" max="12566" width="5.625" style="63" customWidth="1"/>
    <col min="12567" max="12567" width="17.75" style="63" customWidth="1"/>
    <col min="12568" max="12568" width="12.625" style="63" customWidth="1"/>
    <col min="12569" max="12569" width="1.25" style="63" customWidth="1"/>
    <col min="12570" max="12818" width="9" style="63"/>
    <col min="12819" max="12819" width="1.25" style="63" customWidth="1"/>
    <col min="12820" max="12820" width="29.75" style="63" customWidth="1"/>
    <col min="12821" max="12821" width="16.625" style="63" customWidth="1"/>
    <col min="12822" max="12822" width="5.625" style="63" customWidth="1"/>
    <col min="12823" max="12823" width="17.75" style="63" customWidth="1"/>
    <col min="12824" max="12824" width="12.625" style="63" customWidth="1"/>
    <col min="12825" max="12825" width="1.25" style="63" customWidth="1"/>
    <col min="12826" max="13074" width="9" style="63"/>
    <col min="13075" max="13075" width="1.25" style="63" customWidth="1"/>
    <col min="13076" max="13076" width="29.75" style="63" customWidth="1"/>
    <col min="13077" max="13077" width="16.625" style="63" customWidth="1"/>
    <col min="13078" max="13078" width="5.625" style="63" customWidth="1"/>
    <col min="13079" max="13079" width="17.75" style="63" customWidth="1"/>
    <col min="13080" max="13080" width="12.625" style="63" customWidth="1"/>
    <col min="13081" max="13081" width="1.25" style="63" customWidth="1"/>
    <col min="13082" max="13330" width="9" style="63"/>
    <col min="13331" max="13331" width="1.25" style="63" customWidth="1"/>
    <col min="13332" max="13332" width="29.75" style="63" customWidth="1"/>
    <col min="13333" max="13333" width="16.625" style="63" customWidth="1"/>
    <col min="13334" max="13334" width="5.625" style="63" customWidth="1"/>
    <col min="13335" max="13335" width="17.75" style="63" customWidth="1"/>
    <col min="13336" max="13336" width="12.625" style="63" customWidth="1"/>
    <col min="13337" max="13337" width="1.25" style="63" customWidth="1"/>
    <col min="13338" max="13586" width="9" style="63"/>
    <col min="13587" max="13587" width="1.25" style="63" customWidth="1"/>
    <col min="13588" max="13588" width="29.75" style="63" customWidth="1"/>
    <col min="13589" max="13589" width="16.625" style="63" customWidth="1"/>
    <col min="13590" max="13590" width="5.625" style="63" customWidth="1"/>
    <col min="13591" max="13591" width="17.75" style="63" customWidth="1"/>
    <col min="13592" max="13592" width="12.625" style="63" customWidth="1"/>
    <col min="13593" max="13593" width="1.25" style="63" customWidth="1"/>
    <col min="13594" max="13842" width="9" style="63"/>
    <col min="13843" max="13843" width="1.25" style="63" customWidth="1"/>
    <col min="13844" max="13844" width="29.75" style="63" customWidth="1"/>
    <col min="13845" max="13845" width="16.625" style="63" customWidth="1"/>
    <col min="13846" max="13846" width="5.625" style="63" customWidth="1"/>
    <col min="13847" max="13847" width="17.75" style="63" customWidth="1"/>
    <col min="13848" max="13848" width="12.625" style="63" customWidth="1"/>
    <col min="13849" max="13849" width="1.25" style="63" customWidth="1"/>
    <col min="13850" max="14098" width="9" style="63"/>
    <col min="14099" max="14099" width="1.25" style="63" customWidth="1"/>
    <col min="14100" max="14100" width="29.75" style="63" customWidth="1"/>
    <col min="14101" max="14101" width="16.625" style="63" customWidth="1"/>
    <col min="14102" max="14102" width="5.625" style="63" customWidth="1"/>
    <col min="14103" max="14103" width="17.75" style="63" customWidth="1"/>
    <col min="14104" max="14104" width="12.625" style="63" customWidth="1"/>
    <col min="14105" max="14105" width="1.25" style="63" customWidth="1"/>
    <col min="14106" max="14354" width="9" style="63"/>
    <col min="14355" max="14355" width="1.25" style="63" customWidth="1"/>
    <col min="14356" max="14356" width="29.75" style="63" customWidth="1"/>
    <col min="14357" max="14357" width="16.625" style="63" customWidth="1"/>
    <col min="14358" max="14358" width="5.625" style="63" customWidth="1"/>
    <col min="14359" max="14359" width="17.75" style="63" customWidth="1"/>
    <col min="14360" max="14360" width="12.625" style="63" customWidth="1"/>
    <col min="14361" max="14361" width="1.25" style="63" customWidth="1"/>
    <col min="14362" max="14610" width="9" style="63"/>
    <col min="14611" max="14611" width="1.25" style="63" customWidth="1"/>
    <col min="14612" max="14612" width="29.75" style="63" customWidth="1"/>
    <col min="14613" max="14613" width="16.625" style="63" customWidth="1"/>
    <col min="14614" max="14614" width="5.625" style="63" customWidth="1"/>
    <col min="14615" max="14615" width="17.75" style="63" customWidth="1"/>
    <col min="14616" max="14616" width="12.625" style="63" customWidth="1"/>
    <col min="14617" max="14617" width="1.25" style="63" customWidth="1"/>
    <col min="14618" max="14866" width="9" style="63"/>
    <col min="14867" max="14867" width="1.25" style="63" customWidth="1"/>
    <col min="14868" max="14868" width="29.75" style="63" customWidth="1"/>
    <col min="14869" max="14869" width="16.625" style="63" customWidth="1"/>
    <col min="14870" max="14870" width="5.625" style="63" customWidth="1"/>
    <col min="14871" max="14871" width="17.75" style="63" customWidth="1"/>
    <col min="14872" max="14872" width="12.625" style="63" customWidth="1"/>
    <col min="14873" max="14873" width="1.25" style="63" customWidth="1"/>
    <col min="14874" max="15122" width="9" style="63"/>
    <col min="15123" max="15123" width="1.25" style="63" customWidth="1"/>
    <col min="15124" max="15124" width="29.75" style="63" customWidth="1"/>
    <col min="15125" max="15125" width="16.625" style="63" customWidth="1"/>
    <col min="15126" max="15126" width="5.625" style="63" customWidth="1"/>
    <col min="15127" max="15127" width="17.75" style="63" customWidth="1"/>
    <col min="15128" max="15128" width="12.625" style="63" customWidth="1"/>
    <col min="15129" max="15129" width="1.25" style="63" customWidth="1"/>
    <col min="15130" max="15378" width="9" style="63"/>
    <col min="15379" max="15379" width="1.25" style="63" customWidth="1"/>
    <col min="15380" max="15380" width="29.75" style="63" customWidth="1"/>
    <col min="15381" max="15381" width="16.625" style="63" customWidth="1"/>
    <col min="15382" max="15382" width="5.625" style="63" customWidth="1"/>
    <col min="15383" max="15383" width="17.75" style="63" customWidth="1"/>
    <col min="15384" max="15384" width="12.625" style="63" customWidth="1"/>
    <col min="15385" max="15385" width="1.25" style="63" customWidth="1"/>
    <col min="15386" max="15634" width="9" style="63"/>
    <col min="15635" max="15635" width="1.25" style="63" customWidth="1"/>
    <col min="15636" max="15636" width="29.75" style="63" customWidth="1"/>
    <col min="15637" max="15637" width="16.625" style="63" customWidth="1"/>
    <col min="15638" max="15638" width="5.625" style="63" customWidth="1"/>
    <col min="15639" max="15639" width="17.75" style="63" customWidth="1"/>
    <col min="15640" max="15640" width="12.625" style="63" customWidth="1"/>
    <col min="15641" max="15641" width="1.25" style="63" customWidth="1"/>
    <col min="15642" max="15890" width="9" style="63"/>
    <col min="15891" max="15891" width="1.25" style="63" customWidth="1"/>
    <col min="15892" max="15892" width="29.75" style="63" customWidth="1"/>
    <col min="15893" max="15893" width="16.625" style="63" customWidth="1"/>
    <col min="15894" max="15894" width="5.625" style="63" customWidth="1"/>
    <col min="15895" max="15895" width="17.75" style="63" customWidth="1"/>
    <col min="15896" max="15896" width="12.625" style="63" customWidth="1"/>
    <col min="15897" max="15897" width="1.25" style="63" customWidth="1"/>
    <col min="15898" max="16146" width="9" style="63"/>
    <col min="16147" max="16147" width="1.25" style="63" customWidth="1"/>
    <col min="16148" max="16148" width="29.75" style="63" customWidth="1"/>
    <col min="16149" max="16149" width="16.625" style="63" customWidth="1"/>
    <col min="16150" max="16150" width="5.625" style="63" customWidth="1"/>
    <col min="16151" max="16151" width="17.75" style="63" customWidth="1"/>
    <col min="16152" max="16152" width="12.625" style="63" customWidth="1"/>
    <col min="16153" max="16153" width="1.25" style="63" customWidth="1"/>
    <col min="16154" max="16384" width="9" style="63"/>
  </cols>
  <sheetData>
    <row r="1" spans="1:25" ht="23.25" customHeight="1">
      <c r="B1" s="2535" t="s">
        <v>3794</v>
      </c>
      <c r="C1" s="2535"/>
      <c r="D1" s="2535"/>
      <c r="E1" s="2535"/>
      <c r="F1" s="2535"/>
      <c r="G1" s="2535"/>
      <c r="H1" s="2535"/>
      <c r="I1" s="2535"/>
      <c r="J1" s="2535"/>
      <c r="K1" s="2535"/>
      <c r="L1" s="2535"/>
      <c r="M1" s="2535"/>
      <c r="N1" s="2535"/>
      <c r="O1" s="2535"/>
      <c r="P1" s="2535"/>
      <c r="Q1" s="386"/>
      <c r="R1" s="386"/>
      <c r="S1" s="386"/>
      <c r="T1" s="387"/>
      <c r="U1" s="387"/>
      <c r="V1" s="2536"/>
      <c r="W1" s="2536"/>
      <c r="X1" s="2536"/>
      <c r="Y1" s="2536"/>
    </row>
    <row r="2" spans="1:25" ht="7.5" customHeight="1">
      <c r="A2" s="69"/>
    </row>
    <row r="3" spans="1:25" ht="47.25" customHeight="1">
      <c r="A3" s="389"/>
      <c r="B3" s="2537" t="s">
        <v>1134</v>
      </c>
      <c r="C3" s="1791"/>
      <c r="D3" s="1791"/>
      <c r="E3" s="1791"/>
      <c r="F3" s="1791"/>
      <c r="G3" s="1791"/>
      <c r="H3" s="1791"/>
      <c r="I3" s="1791"/>
      <c r="J3" s="1791"/>
      <c r="K3" s="1791"/>
      <c r="L3" s="1791"/>
      <c r="M3" s="1791"/>
      <c r="N3" s="1791"/>
      <c r="O3" s="1791"/>
      <c r="P3" s="1792"/>
      <c r="Q3" s="1792"/>
      <c r="R3" s="1792"/>
      <c r="S3" s="1792"/>
      <c r="T3" s="2517"/>
      <c r="U3" s="2517"/>
      <c r="V3" s="2517"/>
      <c r="W3" s="2517"/>
      <c r="X3" s="2517"/>
      <c r="Y3" s="390"/>
    </row>
    <row r="4" spans="1:25" ht="11.25" customHeight="1">
      <c r="A4" s="389"/>
      <c r="B4" s="389"/>
      <c r="C4" s="389"/>
      <c r="D4" s="389"/>
      <c r="E4" s="389"/>
      <c r="F4" s="389"/>
      <c r="G4" s="389"/>
      <c r="H4" s="389"/>
      <c r="I4" s="389"/>
      <c r="J4" s="389"/>
      <c r="K4" s="389"/>
      <c r="L4" s="389"/>
      <c r="M4" s="390"/>
      <c r="N4" s="390"/>
      <c r="O4" s="390"/>
      <c r="Q4" s="2538"/>
      <c r="R4" s="2538"/>
      <c r="S4" s="2538"/>
      <c r="T4" s="2538"/>
      <c r="U4" s="2538"/>
      <c r="V4" s="2538"/>
      <c r="W4" s="2538"/>
      <c r="X4" s="2538"/>
      <c r="Y4" s="390"/>
    </row>
    <row r="5" spans="1:25" ht="21.75" customHeight="1">
      <c r="A5" s="389"/>
      <c r="B5" s="2548" t="s">
        <v>3797</v>
      </c>
      <c r="C5" s="2548"/>
      <c r="D5" s="2548"/>
      <c r="E5" s="2548"/>
      <c r="F5" s="2549"/>
      <c r="G5" s="2549"/>
      <c r="H5" s="2549"/>
      <c r="I5" s="2549"/>
      <c r="J5" s="2549"/>
      <c r="K5" s="2549"/>
      <c r="L5" s="2549"/>
      <c r="M5" s="2549"/>
      <c r="N5" s="2549"/>
      <c r="O5" s="2549"/>
      <c r="P5" s="2549"/>
      <c r="Q5" s="2549"/>
      <c r="R5" s="1231"/>
      <c r="S5" s="1231"/>
      <c r="T5" s="1231"/>
      <c r="U5" s="1231"/>
      <c r="V5" s="1231"/>
      <c r="W5" s="1231"/>
      <c r="X5" s="1231"/>
      <c r="Y5" s="390"/>
    </row>
    <row r="6" spans="1:25" ht="21.75" customHeight="1">
      <c r="A6" s="389"/>
      <c r="B6" s="2548" t="s">
        <v>3798</v>
      </c>
      <c r="C6" s="2548"/>
      <c r="D6" s="2548"/>
      <c r="E6" s="2548"/>
      <c r="F6" s="2549"/>
      <c r="G6" s="2549"/>
      <c r="H6" s="2549"/>
      <c r="I6" s="2549"/>
      <c r="J6" s="2549"/>
      <c r="K6" s="2549"/>
      <c r="L6" s="2549"/>
      <c r="M6" s="2549"/>
      <c r="N6" s="2549"/>
      <c r="O6" s="2549"/>
      <c r="P6" s="2549"/>
      <c r="Q6" s="2549"/>
      <c r="R6" s="1231"/>
      <c r="S6" s="1231"/>
      <c r="T6" s="1231"/>
      <c r="U6" s="1231"/>
      <c r="V6" s="1231"/>
      <c r="W6" s="1231"/>
      <c r="X6" s="1231"/>
      <c r="Y6" s="390"/>
    </row>
    <row r="7" spans="1:25" ht="21.75" customHeight="1">
      <c r="B7" s="2548" t="s">
        <v>3799</v>
      </c>
      <c r="C7" s="2548"/>
      <c r="D7" s="2548"/>
      <c r="E7" s="2548"/>
      <c r="F7" s="2549"/>
      <c r="G7" s="2549"/>
      <c r="H7" s="2549"/>
      <c r="I7" s="2549"/>
      <c r="J7" s="2549"/>
      <c r="K7" s="2549"/>
      <c r="L7" s="2549"/>
      <c r="M7" s="2549"/>
      <c r="N7" s="2549"/>
      <c r="O7" s="2549"/>
      <c r="P7" s="2549"/>
      <c r="Q7" s="2549"/>
      <c r="R7" s="1232"/>
      <c r="S7" s="1232"/>
      <c r="T7" s="1232"/>
      <c r="U7" s="1232"/>
      <c r="V7" s="1232"/>
      <c r="W7" s="1232"/>
      <c r="X7" s="1232"/>
    </row>
    <row r="8" spans="1:25" ht="21.75" customHeight="1">
      <c r="B8" s="2548" t="s">
        <v>3508</v>
      </c>
      <c r="C8" s="2548"/>
      <c r="D8" s="2548"/>
      <c r="E8" s="2548"/>
      <c r="F8" s="2549"/>
      <c r="G8" s="2549"/>
      <c r="H8" s="2549"/>
      <c r="I8" s="2549"/>
      <c r="J8" s="2549"/>
      <c r="K8" s="2549"/>
      <c r="L8" s="2549"/>
      <c r="M8" s="2549"/>
      <c r="N8" s="2549"/>
      <c r="O8" s="2549"/>
      <c r="P8" s="2549"/>
      <c r="Q8" s="2549"/>
      <c r="R8" s="1233"/>
      <c r="S8" s="1233"/>
      <c r="T8" s="1233"/>
      <c r="U8" s="1233"/>
      <c r="V8" s="1233"/>
      <c r="W8" s="1233"/>
      <c r="X8" s="1233"/>
    </row>
    <row r="9" spans="1:25" ht="21.75" customHeight="1">
      <c r="B9" s="2548" t="s">
        <v>3800</v>
      </c>
      <c r="C9" s="2548"/>
      <c r="D9" s="2548"/>
      <c r="E9" s="2548"/>
      <c r="F9" s="2549"/>
      <c r="G9" s="2549"/>
      <c r="H9" s="2549"/>
      <c r="I9" s="2549"/>
      <c r="J9" s="2549"/>
      <c r="K9" s="2549"/>
      <c r="L9" s="2549"/>
      <c r="M9" s="2549"/>
      <c r="N9" s="2549"/>
      <c r="O9" s="2549"/>
      <c r="P9" s="2549"/>
      <c r="Q9" s="2549"/>
      <c r="R9" s="1233"/>
      <c r="S9" s="1233"/>
      <c r="T9" s="1233"/>
      <c r="U9" s="1233"/>
      <c r="V9" s="1233"/>
      <c r="W9" s="1233"/>
      <c r="X9" s="1233"/>
    </row>
    <row r="10" spans="1:25" ht="20.100000000000001" customHeight="1">
      <c r="B10" s="2540" t="s">
        <v>1136</v>
      </c>
      <c r="C10" s="2541"/>
      <c r="D10" s="2541"/>
      <c r="E10" s="2542"/>
      <c r="F10" s="391"/>
      <c r="G10" s="2541" t="s">
        <v>1137</v>
      </c>
      <c r="H10" s="2541"/>
      <c r="I10" s="2541"/>
      <c r="J10" s="2541"/>
      <c r="K10" s="2541"/>
      <c r="L10" s="2541"/>
      <c r="M10" s="2541"/>
      <c r="N10" s="2541"/>
      <c r="O10" s="2541"/>
      <c r="P10" s="2541"/>
      <c r="Q10" s="2542"/>
    </row>
    <row r="11" spans="1:25" ht="20.100000000000001" customHeight="1">
      <c r="B11" s="2543"/>
      <c r="C11" s="2544"/>
      <c r="D11" s="2544"/>
      <c r="E11" s="2545"/>
      <c r="F11" s="392"/>
      <c r="G11" s="2544" t="s">
        <v>1138</v>
      </c>
      <c r="H11" s="2544"/>
      <c r="I11" s="2544"/>
      <c r="J11" s="2544"/>
      <c r="K11" s="2544"/>
      <c r="L11" s="2544"/>
      <c r="M11" s="2544"/>
      <c r="N11" s="2544"/>
      <c r="O11" s="2544"/>
      <c r="P11" s="2544"/>
      <c r="Q11" s="2545"/>
    </row>
    <row r="12" spans="1:25" ht="37.5" customHeight="1">
      <c r="B12" s="2546" t="s">
        <v>1139</v>
      </c>
      <c r="C12" s="2547"/>
      <c r="D12" s="2547"/>
      <c r="E12" s="2547"/>
      <c r="F12" s="2547"/>
      <c r="G12" s="2547"/>
      <c r="H12" s="2547"/>
      <c r="I12" s="2547"/>
      <c r="J12" s="2547"/>
      <c r="K12" s="2547"/>
      <c r="L12" s="2547"/>
      <c r="M12" s="2547"/>
      <c r="N12" s="2547"/>
      <c r="O12" s="2547"/>
      <c r="P12" s="2547"/>
      <c r="Q12" s="2547"/>
      <c r="R12" s="2547"/>
      <c r="S12" s="2547"/>
      <c r="T12" s="2547"/>
      <c r="U12" s="2547"/>
      <c r="V12" s="2547"/>
      <c r="W12" s="2547"/>
      <c r="X12" s="2547"/>
    </row>
    <row r="13" spans="1:25" ht="24.95" customHeight="1">
      <c r="B13" s="2531" t="s">
        <v>1140</v>
      </c>
      <c r="C13" s="2531"/>
      <c r="D13" s="2531"/>
      <c r="E13" s="2531"/>
      <c r="F13" s="2531"/>
      <c r="G13" s="2531"/>
      <c r="H13" s="2531"/>
      <c r="I13" s="2531"/>
      <c r="J13" s="2531"/>
      <c r="K13" s="2531"/>
      <c r="L13" s="2531"/>
      <c r="M13" s="2539"/>
      <c r="N13" s="2539"/>
      <c r="O13" s="2539"/>
      <c r="P13" s="2539"/>
      <c r="Q13" s="2539"/>
      <c r="R13" s="2539"/>
      <c r="S13" s="2539"/>
      <c r="T13" s="2539"/>
      <c r="U13" s="2539"/>
      <c r="V13" s="2539"/>
      <c r="W13" s="2539"/>
      <c r="X13" s="2539"/>
    </row>
    <row r="14" spans="1:25" ht="24.95" customHeight="1">
      <c r="B14" s="393" t="s">
        <v>1141</v>
      </c>
      <c r="C14" s="2532"/>
      <c r="D14" s="2533"/>
      <c r="E14" s="2533"/>
      <c r="F14" s="2533"/>
      <c r="G14" s="2533"/>
      <c r="H14" s="2533"/>
      <c r="I14" s="2533"/>
      <c r="J14" s="2533"/>
      <c r="K14" s="2533"/>
      <c r="L14" s="2534"/>
      <c r="M14" s="2529" t="s">
        <v>3796</v>
      </c>
      <c r="N14" s="2530"/>
      <c r="O14" s="394" t="s">
        <v>3795</v>
      </c>
      <c r="P14" s="2529" t="s">
        <v>3796</v>
      </c>
      <c r="Q14" s="2530"/>
      <c r="R14" s="394" t="s">
        <v>3795</v>
      </c>
      <c r="S14" s="2529" t="s">
        <v>3796</v>
      </c>
      <c r="T14" s="2530"/>
      <c r="U14" s="394" t="s">
        <v>3795</v>
      </c>
      <c r="V14" s="2529" t="s">
        <v>3796</v>
      </c>
      <c r="W14" s="2530"/>
      <c r="X14" s="394" t="s">
        <v>3795</v>
      </c>
    </row>
    <row r="15" spans="1:25" ht="50.1" customHeight="1">
      <c r="B15" s="393" t="s">
        <v>1142</v>
      </c>
      <c r="C15" s="2550" t="s">
        <v>1143</v>
      </c>
      <c r="D15" s="2551"/>
      <c r="E15" s="2551"/>
      <c r="F15" s="2551"/>
      <c r="G15" s="2551"/>
      <c r="H15" s="2551"/>
      <c r="I15" s="2551"/>
      <c r="J15" s="2551"/>
      <c r="K15" s="2551"/>
      <c r="L15" s="2551"/>
      <c r="M15" s="2529"/>
      <c r="N15" s="2530"/>
      <c r="O15" s="394" t="s">
        <v>450</v>
      </c>
      <c r="P15" s="2529"/>
      <c r="Q15" s="2530"/>
      <c r="R15" s="394" t="s">
        <v>450</v>
      </c>
      <c r="S15" s="2529"/>
      <c r="T15" s="2530"/>
      <c r="U15" s="394" t="s">
        <v>450</v>
      </c>
      <c r="V15" s="2529"/>
      <c r="W15" s="2530"/>
      <c r="X15" s="394" t="s">
        <v>450</v>
      </c>
    </row>
    <row r="16" spans="1:25" ht="11.25" customHeight="1">
      <c r="B16" s="395"/>
      <c r="C16" s="395"/>
      <c r="D16" s="395"/>
      <c r="E16" s="395"/>
      <c r="F16" s="395"/>
      <c r="G16" s="395"/>
      <c r="H16" s="395"/>
      <c r="I16" s="395"/>
      <c r="J16" s="395"/>
      <c r="K16" s="395"/>
      <c r="L16" s="395"/>
      <c r="M16" s="396"/>
      <c r="N16" s="396"/>
      <c r="O16" s="396"/>
      <c r="P16" s="396"/>
      <c r="Q16" s="396"/>
      <c r="R16" s="396"/>
      <c r="S16" s="396"/>
      <c r="T16" s="396"/>
      <c r="U16" s="396"/>
      <c r="V16" s="397" t="str">
        <f>IF(ISERROR(#REF!/#REF!),"",(#REF!/#REF!))</f>
        <v/>
      </c>
      <c r="W16" s="397"/>
      <c r="X16" s="398"/>
    </row>
    <row r="17" spans="1:27" ht="24.95" customHeight="1">
      <c r="B17" s="2531" t="s">
        <v>1144</v>
      </c>
      <c r="C17" s="2531"/>
      <c r="D17" s="2531"/>
      <c r="E17" s="2531"/>
      <c r="F17" s="2531"/>
      <c r="G17" s="2531"/>
      <c r="H17" s="2531"/>
      <c r="I17" s="2531"/>
      <c r="J17" s="2531"/>
      <c r="K17" s="2531"/>
      <c r="L17" s="2531"/>
      <c r="M17" s="2531"/>
      <c r="N17" s="2531"/>
      <c r="O17" s="2531"/>
      <c r="P17" s="2531"/>
      <c r="Q17" s="2531"/>
      <c r="R17" s="2531"/>
      <c r="S17" s="2531"/>
      <c r="T17" s="2531"/>
      <c r="U17" s="2531"/>
      <c r="V17" s="2531"/>
      <c r="W17" s="2531"/>
      <c r="X17" s="2531"/>
    </row>
    <row r="18" spans="1:27" ht="24.95" customHeight="1">
      <c r="A18" s="399"/>
      <c r="B18" s="393" t="s">
        <v>1141</v>
      </c>
      <c r="C18" s="2532"/>
      <c r="D18" s="2533"/>
      <c r="E18" s="2533"/>
      <c r="F18" s="2533"/>
      <c r="G18" s="2533"/>
      <c r="H18" s="2533"/>
      <c r="I18" s="2533"/>
      <c r="J18" s="2533"/>
      <c r="K18" s="2533"/>
      <c r="L18" s="2534"/>
      <c r="M18" s="2529" t="s">
        <v>3796</v>
      </c>
      <c r="N18" s="2530"/>
      <c r="O18" s="394" t="s">
        <v>3795</v>
      </c>
      <c r="P18" s="2529" t="s">
        <v>3796</v>
      </c>
      <c r="Q18" s="2530"/>
      <c r="R18" s="394" t="s">
        <v>3795</v>
      </c>
      <c r="S18" s="2529" t="s">
        <v>3796</v>
      </c>
      <c r="T18" s="2530"/>
      <c r="U18" s="394" t="s">
        <v>3795</v>
      </c>
      <c r="V18" s="2529" t="s">
        <v>3796</v>
      </c>
      <c r="W18" s="2530"/>
      <c r="X18" s="394" t="s">
        <v>3795</v>
      </c>
    </row>
    <row r="19" spans="1:27" ht="50.1" customHeight="1">
      <c r="B19" s="400" t="s">
        <v>1145</v>
      </c>
      <c r="C19" s="2552" t="s">
        <v>1146</v>
      </c>
      <c r="D19" s="2552"/>
      <c r="E19" s="2552"/>
      <c r="F19" s="2552"/>
      <c r="G19" s="2552"/>
      <c r="H19" s="2552"/>
      <c r="I19" s="2552"/>
      <c r="J19" s="2552"/>
      <c r="K19" s="2552"/>
      <c r="L19" s="2552"/>
      <c r="M19" s="2529"/>
      <c r="N19" s="2530"/>
      <c r="O19" s="394" t="s">
        <v>1147</v>
      </c>
      <c r="P19" s="2529"/>
      <c r="Q19" s="2530"/>
      <c r="R19" s="394" t="s">
        <v>1147</v>
      </c>
      <c r="S19" s="2529"/>
      <c r="T19" s="2530"/>
      <c r="U19" s="394" t="s">
        <v>1147</v>
      </c>
      <c r="V19" s="2529"/>
      <c r="W19" s="2530"/>
      <c r="X19" s="394" t="s">
        <v>1147</v>
      </c>
    </row>
    <row r="20" spans="1:27" ht="50.1" customHeight="1">
      <c r="B20" s="393" t="s">
        <v>1148</v>
      </c>
      <c r="C20" s="2528" t="s">
        <v>1149</v>
      </c>
      <c r="D20" s="2528"/>
      <c r="E20" s="2528"/>
      <c r="F20" s="2528"/>
      <c r="G20" s="2528"/>
      <c r="H20" s="2528"/>
      <c r="I20" s="2528"/>
      <c r="J20" s="2528"/>
      <c r="K20" s="2528"/>
      <c r="L20" s="2528"/>
      <c r="M20" s="2529"/>
      <c r="N20" s="2530"/>
      <c r="O20" s="401" t="s">
        <v>1150</v>
      </c>
      <c r="P20" s="2529"/>
      <c r="Q20" s="2530"/>
      <c r="R20" s="401" t="s">
        <v>1150</v>
      </c>
      <c r="S20" s="2529"/>
      <c r="T20" s="2530"/>
      <c r="U20" s="401" t="s">
        <v>1150</v>
      </c>
      <c r="V20" s="2529"/>
      <c r="W20" s="2530"/>
      <c r="X20" s="401" t="s">
        <v>1150</v>
      </c>
    </row>
    <row r="21" spans="1:27" ht="50.1" customHeight="1">
      <c r="B21" s="2526" t="s">
        <v>1151</v>
      </c>
      <c r="C21" s="393" t="s">
        <v>1152</v>
      </c>
      <c r="D21" s="2528" t="s">
        <v>1153</v>
      </c>
      <c r="E21" s="2528"/>
      <c r="F21" s="2528"/>
      <c r="G21" s="2528"/>
      <c r="H21" s="2528"/>
      <c r="I21" s="2528"/>
      <c r="J21" s="2528"/>
      <c r="K21" s="2528"/>
      <c r="L21" s="2528"/>
      <c r="M21" s="2529"/>
      <c r="N21" s="2530"/>
      <c r="O21" s="401" t="s">
        <v>1150</v>
      </c>
      <c r="P21" s="2529"/>
      <c r="Q21" s="2530"/>
      <c r="R21" s="401" t="s">
        <v>1150</v>
      </c>
      <c r="S21" s="2529"/>
      <c r="T21" s="2530"/>
      <c r="U21" s="401" t="s">
        <v>1150</v>
      </c>
      <c r="V21" s="2529"/>
      <c r="W21" s="2530"/>
      <c r="X21" s="401" t="s">
        <v>1150</v>
      </c>
    </row>
    <row r="22" spans="1:27" ht="50.1" customHeight="1">
      <c r="B22" s="2526"/>
      <c r="C22" s="393" t="s">
        <v>1154</v>
      </c>
      <c r="D22" s="2528" t="s">
        <v>1155</v>
      </c>
      <c r="E22" s="2528"/>
      <c r="F22" s="2528"/>
      <c r="G22" s="2528"/>
      <c r="H22" s="2528"/>
      <c r="I22" s="2528"/>
      <c r="J22" s="2528"/>
      <c r="K22" s="2528"/>
      <c r="L22" s="2528"/>
      <c r="M22" s="2529"/>
      <c r="N22" s="2530"/>
      <c r="O22" s="401" t="s">
        <v>1150</v>
      </c>
      <c r="P22" s="2529"/>
      <c r="Q22" s="2530"/>
      <c r="R22" s="401" t="s">
        <v>1150</v>
      </c>
      <c r="S22" s="2529"/>
      <c r="T22" s="2530"/>
      <c r="U22" s="401" t="s">
        <v>1150</v>
      </c>
      <c r="V22" s="2529"/>
      <c r="W22" s="2530"/>
      <c r="X22" s="401" t="s">
        <v>1150</v>
      </c>
    </row>
    <row r="23" spans="1:27" ht="50.1" customHeight="1">
      <c r="B23" s="2526"/>
      <c r="C23" s="393" t="s">
        <v>1156</v>
      </c>
      <c r="D23" s="2528" t="s">
        <v>1157</v>
      </c>
      <c r="E23" s="2528"/>
      <c r="F23" s="2528"/>
      <c r="G23" s="2528"/>
      <c r="H23" s="2528"/>
      <c r="I23" s="2528"/>
      <c r="J23" s="2528"/>
      <c r="K23" s="2528"/>
      <c r="L23" s="2528"/>
      <c r="M23" s="2529"/>
      <c r="N23" s="2530"/>
      <c r="O23" s="401" t="s">
        <v>1150</v>
      </c>
      <c r="P23" s="2529"/>
      <c r="Q23" s="2530"/>
      <c r="R23" s="401" t="s">
        <v>1150</v>
      </c>
      <c r="S23" s="2529"/>
      <c r="T23" s="2530"/>
      <c r="U23" s="401" t="s">
        <v>1150</v>
      </c>
      <c r="V23" s="2529"/>
      <c r="W23" s="2530"/>
      <c r="X23" s="401" t="s">
        <v>1150</v>
      </c>
    </row>
    <row r="24" spans="1:27" ht="50.1" customHeight="1">
      <c r="B24" s="2526"/>
      <c r="C24" s="393" t="s">
        <v>1158</v>
      </c>
      <c r="D24" s="2528" t="s">
        <v>1159</v>
      </c>
      <c r="E24" s="2528"/>
      <c r="F24" s="2528"/>
      <c r="G24" s="2528"/>
      <c r="H24" s="2528"/>
      <c r="I24" s="2528"/>
      <c r="J24" s="2528"/>
      <c r="K24" s="2528"/>
      <c r="L24" s="2528"/>
      <c r="M24" s="2529"/>
      <c r="N24" s="2530"/>
      <c r="O24" s="401" t="s">
        <v>1150</v>
      </c>
      <c r="P24" s="2529"/>
      <c r="Q24" s="2530"/>
      <c r="R24" s="401" t="s">
        <v>1150</v>
      </c>
      <c r="S24" s="2529"/>
      <c r="T24" s="2530"/>
      <c r="U24" s="401" t="s">
        <v>1150</v>
      </c>
      <c r="V24" s="2529"/>
      <c r="W24" s="2530"/>
      <c r="X24" s="401" t="s">
        <v>1150</v>
      </c>
    </row>
    <row r="25" spans="1:27" s="69" customFormat="1" ht="50.1" customHeight="1">
      <c r="B25" s="2527"/>
      <c r="C25" s="402" t="s">
        <v>1160</v>
      </c>
      <c r="D25" s="2553" t="s">
        <v>1161</v>
      </c>
      <c r="E25" s="2553"/>
      <c r="F25" s="2553"/>
      <c r="G25" s="2553"/>
      <c r="H25" s="2553"/>
      <c r="I25" s="2553"/>
      <c r="J25" s="2553"/>
      <c r="K25" s="2553"/>
      <c r="L25" s="2553"/>
      <c r="M25" s="2529"/>
      <c r="N25" s="2530"/>
      <c r="O25" s="401" t="s">
        <v>1150</v>
      </c>
      <c r="P25" s="2529"/>
      <c r="Q25" s="2530"/>
      <c r="R25" s="401" t="s">
        <v>1150</v>
      </c>
      <c r="S25" s="2529"/>
      <c r="T25" s="2530"/>
      <c r="U25" s="401" t="s">
        <v>1150</v>
      </c>
      <c r="V25" s="2529"/>
      <c r="W25" s="2530"/>
      <c r="X25" s="401" t="s">
        <v>1150</v>
      </c>
      <c r="Y25" s="403"/>
    </row>
    <row r="26" spans="1:27" ht="50.1" customHeight="1">
      <c r="B26" s="404" t="s">
        <v>456</v>
      </c>
      <c r="C26" s="2554" t="s">
        <v>1162</v>
      </c>
      <c r="D26" s="2555"/>
      <c r="E26" s="2555"/>
      <c r="F26" s="2555"/>
      <c r="G26" s="2555"/>
      <c r="H26" s="2555"/>
      <c r="I26" s="2555"/>
      <c r="J26" s="2555"/>
      <c r="K26" s="2555"/>
      <c r="L26" s="2556"/>
      <c r="M26" s="2557"/>
      <c r="N26" s="2558"/>
      <c r="O26" s="401" t="s">
        <v>1150</v>
      </c>
      <c r="P26" s="2557"/>
      <c r="Q26" s="2558"/>
      <c r="R26" s="401" t="s">
        <v>1150</v>
      </c>
      <c r="S26" s="2557"/>
      <c r="T26" s="2558"/>
      <c r="U26" s="401" t="s">
        <v>1150</v>
      </c>
      <c r="V26" s="2557"/>
      <c r="W26" s="2558"/>
      <c r="X26" s="401" t="s">
        <v>1150</v>
      </c>
    </row>
    <row r="27" spans="1:27" ht="3" customHeight="1">
      <c r="B27" s="405"/>
      <c r="C27" s="395"/>
      <c r="D27" s="395"/>
      <c r="E27" s="395"/>
      <c r="F27" s="395"/>
      <c r="G27" s="395"/>
      <c r="H27" s="395"/>
      <c r="I27" s="395"/>
      <c r="J27" s="395"/>
      <c r="K27" s="406"/>
      <c r="L27" s="406"/>
      <c r="M27" s="407"/>
      <c r="N27" s="407"/>
      <c r="O27" s="408"/>
      <c r="P27" s="407"/>
      <c r="Q27" s="407"/>
      <c r="R27" s="408"/>
      <c r="S27" s="407"/>
      <c r="T27" s="407"/>
      <c r="U27" s="408"/>
      <c r="V27" s="409"/>
      <c r="W27" s="409"/>
      <c r="X27" s="410"/>
    </row>
    <row r="28" spans="1:27" ht="23.25" customHeight="1">
      <c r="B28" s="2535" t="s">
        <v>3794</v>
      </c>
      <c r="C28" s="2535"/>
      <c r="D28" s="2535"/>
      <c r="E28" s="2535"/>
      <c r="F28" s="2535"/>
      <c r="G28" s="2535"/>
      <c r="H28" s="2535"/>
      <c r="I28" s="2535"/>
      <c r="J28" s="2535"/>
      <c r="K28" s="2535"/>
      <c r="L28" s="2535"/>
      <c r="M28" s="2535"/>
      <c r="N28" s="2535"/>
      <c r="O28" s="2535"/>
      <c r="P28" s="2535"/>
      <c r="Q28" s="409"/>
      <c r="R28" s="410"/>
      <c r="S28" s="409"/>
      <c r="T28" s="409"/>
      <c r="U28" s="410"/>
      <c r="V28" s="2536"/>
      <c r="W28" s="2536"/>
      <c r="X28" s="2536"/>
    </row>
    <row r="29" spans="1:27" ht="3" customHeight="1">
      <c r="B29" s="405"/>
      <c r="C29" s="395"/>
      <c r="D29" s="395"/>
      <c r="E29" s="395"/>
      <c r="F29" s="395"/>
      <c r="G29" s="395"/>
      <c r="H29" s="395"/>
      <c r="I29" s="395"/>
      <c r="J29" s="395"/>
      <c r="K29" s="395"/>
      <c r="L29" s="395"/>
      <c r="M29" s="409"/>
      <c r="N29" s="409"/>
      <c r="O29" s="410"/>
      <c r="P29" s="409"/>
      <c r="Q29" s="409"/>
      <c r="R29" s="410"/>
      <c r="S29" s="409"/>
      <c r="T29" s="409"/>
      <c r="U29" s="410"/>
      <c r="V29" s="411"/>
      <c r="W29" s="411"/>
      <c r="X29" s="411"/>
    </row>
    <row r="30" spans="1:27" ht="24" customHeight="1">
      <c r="K30" s="2559" t="s">
        <v>1135</v>
      </c>
      <c r="L30" s="2559"/>
      <c r="M30" s="2559"/>
      <c r="N30" s="2559"/>
      <c r="O30" s="2559"/>
      <c r="P30" s="2559"/>
      <c r="Q30" s="2560" t="str">
        <f>Q5&amp;""</f>
        <v/>
      </c>
      <c r="R30" s="2560"/>
      <c r="S30" s="2560"/>
      <c r="T30" s="2560"/>
      <c r="U30" s="2560"/>
      <c r="V30" s="2560"/>
      <c r="W30" s="2560"/>
      <c r="X30" s="2560"/>
      <c r="AA30" s="412"/>
    </row>
    <row r="31" spans="1:27" ht="24" customHeight="1">
      <c r="K31" s="2559" t="s">
        <v>401</v>
      </c>
      <c r="L31" s="2559"/>
      <c r="M31" s="2559"/>
      <c r="N31" s="2559"/>
      <c r="O31" s="2559"/>
      <c r="P31" s="2559"/>
      <c r="Q31" s="2561" t="str">
        <f>Q7&amp;""</f>
        <v/>
      </c>
      <c r="R31" s="2561"/>
      <c r="S31" s="2561"/>
      <c r="T31" s="2561"/>
      <c r="U31" s="2561"/>
      <c r="V31" s="2561"/>
      <c r="W31" s="2561"/>
      <c r="X31" s="2561"/>
    </row>
    <row r="32" spans="1:27" ht="20.100000000000001" customHeight="1">
      <c r="K32" s="413"/>
      <c r="L32" s="413"/>
      <c r="M32" s="413"/>
      <c r="N32" s="413"/>
      <c r="O32" s="413"/>
      <c r="P32" s="413"/>
    </row>
    <row r="33" spans="2:24" ht="24.95" customHeight="1">
      <c r="B33" s="2531" t="s">
        <v>1163</v>
      </c>
      <c r="C33" s="2531"/>
      <c r="D33" s="2531"/>
      <c r="E33" s="2531"/>
      <c r="F33" s="2531"/>
      <c r="G33" s="2531"/>
      <c r="H33" s="2531"/>
      <c r="I33" s="2531"/>
      <c r="J33" s="2531"/>
      <c r="K33" s="2531"/>
      <c r="L33" s="2531"/>
      <c r="M33" s="2531"/>
      <c r="N33" s="2531"/>
      <c r="O33" s="2531"/>
      <c r="P33" s="2531"/>
      <c r="Q33" s="2531"/>
      <c r="R33" s="2531"/>
      <c r="S33" s="2531"/>
      <c r="T33" s="2531"/>
      <c r="U33" s="2531"/>
      <c r="V33" s="2531"/>
      <c r="W33" s="2531"/>
      <c r="X33" s="2531"/>
    </row>
    <row r="34" spans="2:24" ht="24.95" customHeight="1">
      <c r="B34" s="393" t="s">
        <v>1141</v>
      </c>
      <c r="C34" s="2532"/>
      <c r="D34" s="2533"/>
      <c r="E34" s="2533"/>
      <c r="F34" s="2533"/>
      <c r="G34" s="2533"/>
      <c r="H34" s="2533"/>
      <c r="I34" s="2533"/>
      <c r="J34" s="2533"/>
      <c r="K34" s="2533"/>
      <c r="L34" s="2534"/>
      <c r="M34" s="2529" t="s">
        <v>3796</v>
      </c>
      <c r="N34" s="2530"/>
      <c r="O34" s="394" t="s">
        <v>3795</v>
      </c>
      <c r="P34" s="2529" t="s">
        <v>3796</v>
      </c>
      <c r="Q34" s="2530"/>
      <c r="R34" s="394" t="s">
        <v>3795</v>
      </c>
      <c r="S34" s="2529" t="s">
        <v>3796</v>
      </c>
      <c r="T34" s="2530"/>
      <c r="U34" s="394" t="s">
        <v>3795</v>
      </c>
      <c r="V34" s="2529" t="s">
        <v>3796</v>
      </c>
      <c r="W34" s="2530"/>
      <c r="X34" s="394" t="s">
        <v>3795</v>
      </c>
    </row>
    <row r="35" spans="2:24" ht="50.1" customHeight="1">
      <c r="B35" s="404" t="s">
        <v>1164</v>
      </c>
      <c r="C35" s="2528" t="s">
        <v>1165</v>
      </c>
      <c r="D35" s="2528"/>
      <c r="E35" s="2528"/>
      <c r="F35" s="2528"/>
      <c r="G35" s="2528"/>
      <c r="H35" s="2528"/>
      <c r="I35" s="2528"/>
      <c r="J35" s="2528"/>
      <c r="K35" s="2528"/>
      <c r="L35" s="2528"/>
      <c r="M35" s="2529"/>
      <c r="N35" s="2530"/>
      <c r="O35" s="394" t="s">
        <v>450</v>
      </c>
      <c r="P35" s="2529"/>
      <c r="Q35" s="2530"/>
      <c r="R35" s="394" t="s">
        <v>450</v>
      </c>
      <c r="S35" s="2529"/>
      <c r="T35" s="2530"/>
      <c r="U35" s="394" t="s">
        <v>450</v>
      </c>
      <c r="V35" s="2529"/>
      <c r="W35" s="2530"/>
      <c r="X35" s="394" t="s">
        <v>450</v>
      </c>
    </row>
    <row r="36" spans="2:24" ht="50.1" customHeight="1">
      <c r="B36" s="404" t="s">
        <v>1166</v>
      </c>
      <c r="C36" s="2528" t="s">
        <v>1167</v>
      </c>
      <c r="D36" s="2562"/>
      <c r="E36" s="2562"/>
      <c r="F36" s="2562"/>
      <c r="G36" s="2562"/>
      <c r="H36" s="2562"/>
      <c r="I36" s="2562"/>
      <c r="J36" s="2562"/>
      <c r="K36" s="2562"/>
      <c r="L36" s="2562"/>
      <c r="M36" s="2529"/>
      <c r="N36" s="2530"/>
      <c r="O36" s="394" t="s">
        <v>450</v>
      </c>
      <c r="P36" s="2529"/>
      <c r="Q36" s="2530"/>
      <c r="R36" s="394" t="s">
        <v>450</v>
      </c>
      <c r="S36" s="2529"/>
      <c r="T36" s="2530"/>
      <c r="U36" s="394" t="s">
        <v>450</v>
      </c>
      <c r="V36" s="2529"/>
      <c r="W36" s="2530"/>
      <c r="X36" s="394" t="s">
        <v>450</v>
      </c>
    </row>
    <row r="37" spans="2:24" ht="50.1" customHeight="1">
      <c r="B37" s="404" t="s">
        <v>1168</v>
      </c>
      <c r="C37" s="2528" t="s">
        <v>1169</v>
      </c>
      <c r="D37" s="2562"/>
      <c r="E37" s="2562"/>
      <c r="F37" s="2562"/>
      <c r="G37" s="2562"/>
      <c r="H37" s="2562"/>
      <c r="I37" s="2562"/>
      <c r="J37" s="2562"/>
      <c r="K37" s="2562"/>
      <c r="L37" s="2562"/>
      <c r="M37" s="2529"/>
      <c r="N37" s="2530"/>
      <c r="O37" s="394" t="s">
        <v>1170</v>
      </c>
      <c r="P37" s="2529"/>
      <c r="Q37" s="2530"/>
      <c r="R37" s="394" t="s">
        <v>1170</v>
      </c>
      <c r="S37" s="2529"/>
      <c r="T37" s="2530"/>
      <c r="U37" s="394" t="s">
        <v>1170</v>
      </c>
      <c r="V37" s="2529"/>
      <c r="W37" s="2530"/>
      <c r="X37" s="394" t="s">
        <v>1170</v>
      </c>
    </row>
    <row r="38" spans="2:24" ht="69.95" customHeight="1">
      <c r="B38" s="404" t="s">
        <v>1171</v>
      </c>
      <c r="C38" s="2528" t="s">
        <v>1172</v>
      </c>
      <c r="D38" s="2562"/>
      <c r="E38" s="2562"/>
      <c r="F38" s="2562"/>
      <c r="G38" s="2562"/>
      <c r="H38" s="2562"/>
      <c r="I38" s="2562"/>
      <c r="J38" s="2562"/>
      <c r="K38" s="2562"/>
      <c r="L38" s="2562"/>
      <c r="M38" s="2529"/>
      <c r="N38" s="2530"/>
      <c r="O38" s="2563"/>
      <c r="P38" s="2529"/>
      <c r="Q38" s="2530"/>
      <c r="R38" s="2563"/>
      <c r="S38" s="2529"/>
      <c r="T38" s="2530"/>
      <c r="U38" s="2563"/>
      <c r="V38" s="2529"/>
      <c r="W38" s="2530"/>
      <c r="X38" s="2563"/>
    </row>
    <row r="39" spans="2:24" ht="50.1" customHeight="1">
      <c r="B39" s="404" t="s">
        <v>1173</v>
      </c>
      <c r="C39" s="2528" t="s">
        <v>1174</v>
      </c>
      <c r="D39" s="2562"/>
      <c r="E39" s="2562"/>
      <c r="F39" s="2562"/>
      <c r="G39" s="2562"/>
      <c r="H39" s="2562"/>
      <c r="I39" s="2562"/>
      <c r="J39" s="2562"/>
      <c r="K39" s="2562"/>
      <c r="L39" s="2562"/>
      <c r="M39" s="2529"/>
      <c r="N39" s="2530"/>
      <c r="O39" s="394" t="s">
        <v>1170</v>
      </c>
      <c r="P39" s="2529"/>
      <c r="Q39" s="2530"/>
      <c r="R39" s="394" t="s">
        <v>1170</v>
      </c>
      <c r="S39" s="2529"/>
      <c r="T39" s="2530"/>
      <c r="U39" s="394" t="s">
        <v>1170</v>
      </c>
      <c r="V39" s="2529"/>
      <c r="W39" s="2530"/>
      <c r="X39" s="394" t="s">
        <v>1170</v>
      </c>
    </row>
    <row r="40" spans="2:24" ht="19.5" customHeight="1"/>
    <row r="41" spans="2:24" ht="24.95" customHeight="1">
      <c r="B41" s="2531" t="s">
        <v>1175</v>
      </c>
      <c r="C41" s="2531"/>
      <c r="D41" s="2531"/>
      <c r="E41" s="2531"/>
      <c r="F41" s="2531"/>
      <c r="G41" s="2531"/>
      <c r="H41" s="2531"/>
      <c r="I41" s="2531"/>
      <c r="J41" s="2531"/>
      <c r="K41" s="2531"/>
      <c r="L41" s="2531"/>
      <c r="M41" s="2531"/>
      <c r="N41" s="2531"/>
      <c r="O41" s="2531"/>
      <c r="P41" s="2531"/>
      <c r="Q41" s="2531"/>
      <c r="R41" s="2531"/>
      <c r="S41" s="2531"/>
      <c r="T41" s="2531"/>
      <c r="U41" s="2531"/>
      <c r="V41" s="2531"/>
      <c r="W41" s="2531"/>
      <c r="X41" s="2531"/>
    </row>
    <row r="42" spans="2:24" ht="50.1" customHeight="1">
      <c r="B42" s="404" t="s">
        <v>1176</v>
      </c>
      <c r="C42" s="2550" t="s">
        <v>1177</v>
      </c>
      <c r="D42" s="2551"/>
      <c r="E42" s="2551"/>
      <c r="F42" s="2551"/>
      <c r="G42" s="2551"/>
      <c r="H42" s="2551"/>
      <c r="I42" s="2551"/>
      <c r="J42" s="2551"/>
      <c r="K42" s="2551"/>
      <c r="L42" s="2564"/>
      <c r="M42" s="2529" t="s">
        <v>3801</v>
      </c>
      <c r="N42" s="2563"/>
      <c r="O42" s="2529" t="s">
        <v>3801</v>
      </c>
      <c r="P42" s="2563"/>
      <c r="Q42" s="2529" t="s">
        <v>3801</v>
      </c>
      <c r="R42" s="2563"/>
      <c r="S42" s="2529" t="s">
        <v>3801</v>
      </c>
      <c r="T42" s="2563"/>
      <c r="U42" s="2529" t="s">
        <v>3801</v>
      </c>
      <c r="V42" s="2563"/>
      <c r="W42" s="2529" t="s">
        <v>3801</v>
      </c>
      <c r="X42" s="2563"/>
    </row>
    <row r="43" spans="2:24" ht="50.1" customHeight="1">
      <c r="B43" s="404" t="s">
        <v>1178</v>
      </c>
      <c r="C43" s="2550" t="s">
        <v>1179</v>
      </c>
      <c r="D43" s="2551"/>
      <c r="E43" s="2551"/>
      <c r="F43" s="2551"/>
      <c r="G43" s="2551"/>
      <c r="H43" s="2551"/>
      <c r="I43" s="2551"/>
      <c r="J43" s="2551"/>
      <c r="K43" s="2551"/>
      <c r="L43" s="2564"/>
      <c r="M43" s="414"/>
      <c r="N43" s="415" t="s">
        <v>450</v>
      </c>
      <c r="O43" s="414"/>
      <c r="P43" s="415" t="s">
        <v>450</v>
      </c>
      <c r="Q43" s="414"/>
      <c r="R43" s="415" t="s">
        <v>450</v>
      </c>
      <c r="S43" s="414"/>
      <c r="T43" s="415" t="s">
        <v>450</v>
      </c>
      <c r="U43" s="414"/>
      <c r="V43" s="415" t="s">
        <v>450</v>
      </c>
      <c r="W43" s="414"/>
      <c r="X43" s="415" t="s">
        <v>450</v>
      </c>
    </row>
    <row r="44" spans="2:24" ht="50.1" customHeight="1">
      <c r="B44" s="404" t="s">
        <v>1180</v>
      </c>
      <c r="C44" s="2528" t="s">
        <v>1181</v>
      </c>
      <c r="D44" s="2528"/>
      <c r="E44" s="2528"/>
      <c r="F44" s="2528"/>
      <c r="G44" s="2528"/>
      <c r="H44" s="2528"/>
      <c r="I44" s="2528"/>
      <c r="J44" s="2528"/>
      <c r="K44" s="2528"/>
      <c r="L44" s="2528"/>
      <c r="M44" s="2565" t="s">
        <v>1182</v>
      </c>
      <c r="N44" s="2565"/>
      <c r="O44" s="2566" t="s">
        <v>1182</v>
      </c>
      <c r="P44" s="2565"/>
      <c r="Q44" s="2566" t="s">
        <v>1182</v>
      </c>
      <c r="R44" s="2565"/>
      <c r="S44" s="2566" t="s">
        <v>1182</v>
      </c>
      <c r="T44" s="2565"/>
      <c r="U44" s="2566" t="s">
        <v>1182</v>
      </c>
      <c r="V44" s="2565"/>
      <c r="W44" s="2567" t="s">
        <v>1182</v>
      </c>
      <c r="X44" s="2567"/>
    </row>
    <row r="45" spans="2:24" ht="50.1" customHeight="1">
      <c r="B45" s="404" t="s">
        <v>1183</v>
      </c>
      <c r="C45" s="2528" t="s">
        <v>1184</v>
      </c>
      <c r="D45" s="2528"/>
      <c r="E45" s="2528"/>
      <c r="F45" s="2528"/>
      <c r="G45" s="2528"/>
      <c r="H45" s="2528"/>
      <c r="I45" s="2528"/>
      <c r="J45" s="2528"/>
      <c r="K45" s="2528"/>
      <c r="L45" s="2528"/>
      <c r="M45" s="414"/>
      <c r="N45" s="415" t="s">
        <v>450</v>
      </c>
      <c r="O45" s="414"/>
      <c r="P45" s="415" t="s">
        <v>450</v>
      </c>
      <c r="Q45" s="414"/>
      <c r="R45" s="415" t="s">
        <v>450</v>
      </c>
      <c r="S45" s="414"/>
      <c r="T45" s="415" t="s">
        <v>450</v>
      </c>
      <c r="U45" s="414"/>
      <c r="V45" s="415" t="s">
        <v>450</v>
      </c>
      <c r="W45" s="414"/>
      <c r="X45" s="415" t="s">
        <v>450</v>
      </c>
    </row>
    <row r="46" spans="2:24" ht="50.1" customHeight="1">
      <c r="B46" s="404" t="s">
        <v>1185</v>
      </c>
      <c r="C46" s="2528" t="s">
        <v>1186</v>
      </c>
      <c r="D46" s="2528"/>
      <c r="E46" s="2528"/>
      <c r="F46" s="2528"/>
      <c r="G46" s="2528"/>
      <c r="H46" s="2528"/>
      <c r="I46" s="2528"/>
      <c r="J46" s="2528"/>
      <c r="K46" s="2528"/>
      <c r="L46" s="2528"/>
      <c r="M46" s="414"/>
      <c r="N46" s="415" t="s">
        <v>450</v>
      </c>
      <c r="O46" s="414"/>
      <c r="P46" s="415" t="s">
        <v>450</v>
      </c>
      <c r="Q46" s="414"/>
      <c r="R46" s="415" t="s">
        <v>450</v>
      </c>
      <c r="S46" s="414"/>
      <c r="T46" s="415" t="s">
        <v>450</v>
      </c>
      <c r="U46" s="414"/>
      <c r="V46" s="415" t="s">
        <v>450</v>
      </c>
      <c r="W46" s="414"/>
      <c r="X46" s="415" t="s">
        <v>450</v>
      </c>
    </row>
    <row r="47" spans="2:24" ht="50.1" customHeight="1">
      <c r="B47" s="404" t="s">
        <v>1187</v>
      </c>
      <c r="C47" s="2550" t="s">
        <v>1188</v>
      </c>
      <c r="D47" s="2551"/>
      <c r="E47" s="2551"/>
      <c r="F47" s="2551"/>
      <c r="G47" s="2551"/>
      <c r="H47" s="2551"/>
      <c r="I47" s="2551"/>
      <c r="J47" s="2551"/>
      <c r="K47" s="2551"/>
      <c r="L47" s="2564"/>
      <c r="M47" s="416"/>
      <c r="N47" s="417" t="s">
        <v>1189</v>
      </c>
      <c r="O47" s="416"/>
      <c r="P47" s="417" t="s">
        <v>1189</v>
      </c>
      <c r="Q47" s="416"/>
      <c r="R47" s="417" t="s">
        <v>1189</v>
      </c>
      <c r="S47" s="416"/>
      <c r="T47" s="417" t="s">
        <v>1189</v>
      </c>
      <c r="U47" s="416"/>
      <c r="V47" s="417" t="s">
        <v>1189</v>
      </c>
      <c r="W47" s="416"/>
      <c r="X47" s="417" t="s">
        <v>1189</v>
      </c>
    </row>
    <row r="48" spans="2:24" ht="3" customHeight="1">
      <c r="B48" s="405"/>
      <c r="C48" s="418"/>
      <c r="D48" s="418"/>
      <c r="E48" s="418"/>
      <c r="F48" s="418"/>
      <c r="G48" s="418"/>
      <c r="H48" s="418"/>
      <c r="I48" s="418"/>
      <c r="J48" s="418"/>
      <c r="K48" s="418"/>
      <c r="L48" s="418"/>
      <c r="M48" s="419"/>
      <c r="N48" s="420"/>
      <c r="O48" s="419"/>
      <c r="P48" s="420"/>
      <c r="Q48" s="419"/>
      <c r="R48" s="420"/>
      <c r="S48" s="419"/>
      <c r="T48" s="420"/>
      <c r="U48" s="419"/>
      <c r="V48" s="420"/>
      <c r="W48" s="419"/>
      <c r="X48" s="420"/>
    </row>
    <row r="49" spans="2:25" ht="20.100000000000001" customHeight="1">
      <c r="B49" s="2535" t="s">
        <v>3794</v>
      </c>
      <c r="C49" s="2535"/>
      <c r="D49" s="2535"/>
      <c r="E49" s="2535"/>
      <c r="F49" s="2535"/>
      <c r="G49" s="2535"/>
      <c r="H49" s="2535"/>
      <c r="I49" s="2535"/>
      <c r="J49" s="2535"/>
      <c r="K49" s="2535"/>
      <c r="L49" s="2535"/>
      <c r="M49" s="2535"/>
      <c r="N49" s="2535"/>
      <c r="O49" s="2535"/>
      <c r="P49" s="2535"/>
      <c r="V49" s="2536"/>
      <c r="W49" s="2536"/>
      <c r="X49" s="2536"/>
    </row>
    <row r="50" spans="2:25" ht="3" customHeight="1">
      <c r="V50" s="411"/>
      <c r="W50" s="411"/>
      <c r="X50" s="411"/>
    </row>
    <row r="51" spans="2:25" ht="24" customHeight="1">
      <c r="K51" s="2559" t="s">
        <v>1135</v>
      </c>
      <c r="L51" s="2559"/>
      <c r="M51" s="2559"/>
      <c r="N51" s="2559"/>
      <c r="O51" s="2559"/>
      <c r="P51" s="2559"/>
      <c r="Q51" s="2560" t="str">
        <f>Q5&amp;""</f>
        <v/>
      </c>
      <c r="R51" s="2560"/>
      <c r="S51" s="2560"/>
      <c r="T51" s="2560"/>
      <c r="U51" s="2560"/>
      <c r="V51" s="2560"/>
      <c r="W51" s="2560"/>
      <c r="X51" s="2560"/>
    </row>
    <row r="52" spans="2:25" ht="24" customHeight="1">
      <c r="K52" s="2559" t="s">
        <v>401</v>
      </c>
      <c r="L52" s="2559"/>
      <c r="M52" s="2559"/>
      <c r="N52" s="2559"/>
      <c r="O52" s="2559"/>
      <c r="P52" s="2559"/>
      <c r="Q52" s="2561" t="str">
        <f>Q7&amp;""</f>
        <v/>
      </c>
      <c r="R52" s="2561"/>
      <c r="S52" s="2561"/>
      <c r="T52" s="2561"/>
      <c r="U52" s="2561"/>
      <c r="V52" s="2561"/>
      <c r="W52" s="2561"/>
      <c r="X52" s="2561"/>
    </row>
    <row r="53" spans="2:25" ht="20.100000000000001" customHeight="1">
      <c r="K53" s="413"/>
      <c r="L53" s="413"/>
      <c r="M53" s="413"/>
      <c r="N53" s="413"/>
      <c r="O53" s="413"/>
      <c r="P53" s="413"/>
    </row>
    <row r="54" spans="2:25" ht="38.25" customHeight="1">
      <c r="B54" s="2571" t="s">
        <v>1190</v>
      </c>
      <c r="C54" s="2571"/>
      <c r="D54" s="2571"/>
      <c r="E54" s="2571"/>
      <c r="F54" s="2571"/>
      <c r="G54" s="2571"/>
      <c r="H54" s="2571"/>
      <c r="I54" s="2571"/>
      <c r="J54" s="2571"/>
      <c r="K54" s="2571"/>
      <c r="L54" s="2571"/>
      <c r="M54" s="2571"/>
      <c r="N54" s="2571"/>
      <c r="O54" s="2571"/>
      <c r="P54" s="2571"/>
      <c r="Q54" s="2571"/>
      <c r="R54" s="2571"/>
      <c r="S54" s="2571"/>
      <c r="T54" s="2571"/>
      <c r="U54" s="2571"/>
      <c r="V54" s="2571"/>
      <c r="W54" s="2571"/>
      <c r="X54" s="2571"/>
    </row>
    <row r="55" spans="2:25" ht="69.95" customHeight="1">
      <c r="B55" s="2572" t="s">
        <v>1191</v>
      </c>
      <c r="C55" s="2573"/>
      <c r="D55" s="2573"/>
      <c r="E55" s="2573"/>
      <c r="F55" s="2573"/>
      <c r="G55" s="2573"/>
      <c r="H55" s="2573"/>
      <c r="I55" s="2573"/>
      <c r="J55" s="2573"/>
      <c r="K55" s="2573"/>
      <c r="L55" s="2574"/>
      <c r="M55" s="2529" t="s">
        <v>3802</v>
      </c>
      <c r="N55" s="2563"/>
      <c r="O55" s="2529" t="s">
        <v>3802</v>
      </c>
      <c r="P55" s="2563"/>
      <c r="Q55" s="2529" t="s">
        <v>3802</v>
      </c>
      <c r="R55" s="2563"/>
      <c r="S55" s="2529" t="s">
        <v>3802</v>
      </c>
      <c r="T55" s="2563"/>
      <c r="U55" s="2529" t="s">
        <v>3802</v>
      </c>
      <c r="V55" s="2563"/>
      <c r="W55" s="2529" t="s">
        <v>3802</v>
      </c>
      <c r="X55" s="2563"/>
    </row>
    <row r="56" spans="2:25" ht="50.1" customHeight="1">
      <c r="B56" s="404" t="s">
        <v>1192</v>
      </c>
      <c r="C56" s="2528" t="s">
        <v>1193</v>
      </c>
      <c r="D56" s="2528"/>
      <c r="E56" s="2528"/>
      <c r="F56" s="2528"/>
      <c r="G56" s="2528"/>
      <c r="H56" s="2528"/>
      <c r="I56" s="2528"/>
      <c r="J56" s="2528"/>
      <c r="K56" s="2528"/>
      <c r="L56" s="2528"/>
      <c r="M56" s="414"/>
      <c r="N56" s="415" t="s">
        <v>450</v>
      </c>
      <c r="O56" s="414"/>
      <c r="P56" s="415" t="s">
        <v>450</v>
      </c>
      <c r="Q56" s="414"/>
      <c r="R56" s="415" t="s">
        <v>450</v>
      </c>
      <c r="S56" s="414"/>
      <c r="T56" s="415" t="s">
        <v>450</v>
      </c>
      <c r="U56" s="414"/>
      <c r="V56" s="415" t="s">
        <v>450</v>
      </c>
      <c r="W56" s="414"/>
      <c r="X56" s="415" t="s">
        <v>450</v>
      </c>
    </row>
    <row r="57" spans="2:25" ht="50.1" customHeight="1">
      <c r="B57" s="404" t="s">
        <v>1194</v>
      </c>
      <c r="C57" s="2528" t="s">
        <v>1195</v>
      </c>
      <c r="D57" s="2528"/>
      <c r="E57" s="2528"/>
      <c r="F57" s="2528"/>
      <c r="G57" s="2528"/>
      <c r="H57" s="2528"/>
      <c r="I57" s="2528"/>
      <c r="J57" s="2528"/>
      <c r="K57" s="2528"/>
      <c r="L57" s="2528"/>
      <c r="M57" s="414"/>
      <c r="N57" s="415" t="s">
        <v>450</v>
      </c>
      <c r="O57" s="414"/>
      <c r="P57" s="415" t="s">
        <v>450</v>
      </c>
      <c r="Q57" s="414"/>
      <c r="R57" s="415" t="s">
        <v>450</v>
      </c>
      <c r="S57" s="414"/>
      <c r="T57" s="415" t="s">
        <v>450</v>
      </c>
      <c r="U57" s="414"/>
      <c r="V57" s="415" t="s">
        <v>450</v>
      </c>
      <c r="W57" s="414"/>
      <c r="X57" s="415" t="s">
        <v>450</v>
      </c>
    </row>
    <row r="58" spans="2:25" ht="50.1" customHeight="1">
      <c r="B58" s="404" t="s">
        <v>1196</v>
      </c>
      <c r="C58" s="2550" t="s">
        <v>1197</v>
      </c>
      <c r="D58" s="2551"/>
      <c r="E58" s="2551"/>
      <c r="F58" s="2551"/>
      <c r="G58" s="2551"/>
      <c r="H58" s="2551"/>
      <c r="I58" s="2551"/>
      <c r="J58" s="2551"/>
      <c r="K58" s="2551"/>
      <c r="L58" s="2564"/>
      <c r="M58" s="416"/>
      <c r="N58" s="417" t="s">
        <v>1189</v>
      </c>
      <c r="O58" s="416"/>
      <c r="P58" s="417" t="s">
        <v>1189</v>
      </c>
      <c r="Q58" s="416"/>
      <c r="R58" s="417" t="s">
        <v>1189</v>
      </c>
      <c r="S58" s="416"/>
      <c r="T58" s="417" t="s">
        <v>1189</v>
      </c>
      <c r="U58" s="416"/>
      <c r="V58" s="417" t="s">
        <v>1189</v>
      </c>
      <c r="W58" s="416"/>
      <c r="X58" s="417" t="s">
        <v>1189</v>
      </c>
    </row>
    <row r="59" spans="2:25" ht="20.100000000000001" customHeight="1"/>
    <row r="60" spans="2:25" ht="24.95" customHeight="1">
      <c r="B60" s="2568" t="s">
        <v>1198</v>
      </c>
      <c r="C60" s="2568"/>
      <c r="D60" s="2568"/>
      <c r="E60" s="2568"/>
      <c r="F60" s="2568"/>
      <c r="G60" s="2568"/>
      <c r="H60" s="2568"/>
      <c r="I60" s="2568"/>
      <c r="J60" s="2568"/>
      <c r="K60" s="2568"/>
      <c r="L60" s="2568"/>
      <c r="M60" s="2568"/>
      <c r="N60" s="2568"/>
      <c r="O60" s="2568"/>
      <c r="P60" s="2568"/>
      <c r="Q60" s="2568"/>
      <c r="R60" s="2568"/>
      <c r="S60" s="2568"/>
      <c r="T60" s="2568"/>
      <c r="U60" s="2568"/>
      <c r="V60" s="2568"/>
      <c r="W60" s="2568"/>
      <c r="X60" s="2568"/>
    </row>
    <row r="61" spans="2:25" s="413" customFormat="1" ht="20.100000000000001" customHeight="1">
      <c r="H61" s="423"/>
      <c r="I61" s="423"/>
      <c r="J61" s="422"/>
      <c r="K61" s="421"/>
      <c r="L61" s="421"/>
      <c r="M61" s="424"/>
      <c r="N61" s="425"/>
      <c r="O61" s="421"/>
      <c r="P61" s="425"/>
      <c r="Q61" s="425" t="s">
        <v>3803</v>
      </c>
      <c r="S61" s="421" t="s">
        <v>1199</v>
      </c>
      <c r="T61" s="1247" t="s">
        <v>3805</v>
      </c>
      <c r="U61" s="421"/>
      <c r="V61" s="422" t="s">
        <v>1200</v>
      </c>
      <c r="W61" s="1246" t="s">
        <v>3804</v>
      </c>
      <c r="X61" s="425"/>
      <c r="Y61" s="426"/>
    </row>
    <row r="62" spans="2:25" ht="20.100000000000001" customHeight="1">
      <c r="B62" s="427"/>
      <c r="C62" s="428"/>
      <c r="D62" s="428"/>
      <c r="E62" s="428"/>
      <c r="F62" s="428"/>
      <c r="G62" s="428"/>
      <c r="H62" s="428"/>
      <c r="I62" s="428"/>
      <c r="J62" s="428"/>
      <c r="K62" s="428"/>
      <c r="L62" s="428"/>
      <c r="M62" s="429"/>
      <c r="N62" s="429"/>
      <c r="O62" s="429"/>
      <c r="P62" s="429"/>
      <c r="Q62" s="429"/>
      <c r="R62" s="429"/>
      <c r="S62" s="429"/>
      <c r="T62" s="429"/>
      <c r="U62" s="429"/>
      <c r="V62" s="429"/>
      <c r="W62" s="429"/>
      <c r="X62" s="429"/>
    </row>
    <row r="63" spans="2:25" s="430" customFormat="1" ht="20.100000000000001" customHeight="1">
      <c r="B63" s="430" t="s">
        <v>495</v>
      </c>
      <c r="M63" s="403"/>
      <c r="N63" s="403"/>
      <c r="O63" s="403"/>
      <c r="P63" s="403"/>
      <c r="Q63" s="403"/>
      <c r="R63" s="403"/>
      <c r="S63" s="403"/>
      <c r="T63" s="403"/>
      <c r="U63" s="403"/>
      <c r="V63" s="403"/>
      <c r="W63" s="403"/>
      <c r="X63" s="403"/>
      <c r="Y63" s="403"/>
    </row>
    <row r="64" spans="2:25" s="430" customFormat="1" ht="18" customHeight="1">
      <c r="B64" s="2569" t="s">
        <v>1201</v>
      </c>
      <c r="C64" s="2570"/>
      <c r="D64" s="2570"/>
      <c r="E64" s="2570"/>
      <c r="F64" s="2570"/>
      <c r="G64" s="2570"/>
      <c r="H64" s="2570"/>
      <c r="I64" s="2570"/>
      <c r="J64" s="2570"/>
      <c r="K64" s="2570"/>
      <c r="L64" s="2570"/>
      <c r="M64" s="2570"/>
      <c r="N64" s="2570"/>
      <c r="O64" s="2570"/>
      <c r="P64" s="2570"/>
      <c r="Q64" s="2570"/>
      <c r="R64" s="2570"/>
      <c r="S64" s="2570"/>
      <c r="T64" s="2570"/>
      <c r="U64" s="2570"/>
      <c r="V64" s="2570"/>
      <c r="W64" s="2570"/>
      <c r="X64" s="2570"/>
      <c r="Y64" s="403"/>
    </row>
    <row r="65" spans="2:25" s="430" customFormat="1" ht="18" customHeight="1">
      <c r="B65" s="2570"/>
      <c r="C65" s="2570"/>
      <c r="D65" s="2570"/>
      <c r="E65" s="2570"/>
      <c r="F65" s="2570"/>
      <c r="G65" s="2570"/>
      <c r="H65" s="2570"/>
      <c r="I65" s="2570"/>
      <c r="J65" s="2570"/>
      <c r="K65" s="2570"/>
      <c r="L65" s="2570"/>
      <c r="M65" s="2570"/>
      <c r="N65" s="2570"/>
      <c r="O65" s="2570"/>
      <c r="P65" s="2570"/>
      <c r="Q65" s="2570"/>
      <c r="R65" s="2570"/>
      <c r="S65" s="2570"/>
      <c r="T65" s="2570"/>
      <c r="U65" s="2570"/>
      <c r="V65" s="2570"/>
      <c r="W65" s="2570"/>
      <c r="X65" s="2570"/>
      <c r="Y65" s="403"/>
    </row>
    <row r="66" spans="2:25" s="430" customFormat="1" ht="18" customHeight="1">
      <c r="B66" s="2570"/>
      <c r="C66" s="2570"/>
      <c r="D66" s="2570"/>
      <c r="E66" s="2570"/>
      <c r="F66" s="2570"/>
      <c r="G66" s="2570"/>
      <c r="H66" s="2570"/>
      <c r="I66" s="2570"/>
      <c r="J66" s="2570"/>
      <c r="K66" s="2570"/>
      <c r="L66" s="2570"/>
      <c r="M66" s="2570"/>
      <c r="N66" s="2570"/>
      <c r="O66" s="2570"/>
      <c r="P66" s="2570"/>
      <c r="Q66" s="2570"/>
      <c r="R66" s="2570"/>
      <c r="S66" s="2570"/>
      <c r="T66" s="2570"/>
      <c r="U66" s="2570"/>
      <c r="V66" s="2570"/>
      <c r="W66" s="2570"/>
      <c r="X66" s="2570"/>
      <c r="Y66" s="403"/>
    </row>
    <row r="67" spans="2:25" s="430" customFormat="1" ht="18" customHeight="1">
      <c r="B67" s="2570"/>
      <c r="C67" s="2570"/>
      <c r="D67" s="2570"/>
      <c r="E67" s="2570"/>
      <c r="F67" s="2570"/>
      <c r="G67" s="2570"/>
      <c r="H67" s="2570"/>
      <c r="I67" s="2570"/>
      <c r="J67" s="2570"/>
      <c r="K67" s="2570"/>
      <c r="L67" s="2570"/>
      <c r="M67" s="2570"/>
      <c r="N67" s="2570"/>
      <c r="O67" s="2570"/>
      <c r="P67" s="2570"/>
      <c r="Q67" s="2570"/>
      <c r="R67" s="2570"/>
      <c r="S67" s="2570"/>
      <c r="T67" s="2570"/>
      <c r="U67" s="2570"/>
      <c r="V67" s="2570"/>
      <c r="W67" s="2570"/>
      <c r="X67" s="2570"/>
      <c r="Y67" s="403"/>
    </row>
    <row r="68" spans="2:25" s="430" customFormat="1" ht="18" customHeight="1">
      <c r="B68" s="2570"/>
      <c r="C68" s="2570"/>
      <c r="D68" s="2570"/>
      <c r="E68" s="2570"/>
      <c r="F68" s="2570"/>
      <c r="G68" s="2570"/>
      <c r="H68" s="2570"/>
      <c r="I68" s="2570"/>
      <c r="J68" s="2570"/>
      <c r="K68" s="2570"/>
      <c r="L68" s="2570"/>
      <c r="M68" s="2570"/>
      <c r="N68" s="2570"/>
      <c r="O68" s="2570"/>
      <c r="P68" s="2570"/>
      <c r="Q68" s="2570"/>
      <c r="R68" s="2570"/>
      <c r="S68" s="2570"/>
      <c r="T68" s="2570"/>
      <c r="U68" s="2570"/>
      <c r="V68" s="2570"/>
      <c r="W68" s="2570"/>
      <c r="X68" s="2570"/>
      <c r="Y68" s="403"/>
    </row>
    <row r="69" spans="2:25" s="430" customFormat="1" ht="12.75" customHeight="1">
      <c r="B69" s="2570"/>
      <c r="C69" s="2570"/>
      <c r="D69" s="2570"/>
      <c r="E69" s="2570"/>
      <c r="F69" s="2570"/>
      <c r="G69" s="2570"/>
      <c r="H69" s="2570"/>
      <c r="I69" s="2570"/>
      <c r="J69" s="2570"/>
      <c r="K69" s="2570"/>
      <c r="L69" s="2570"/>
      <c r="M69" s="2570"/>
      <c r="N69" s="2570"/>
      <c r="O69" s="2570"/>
      <c r="P69" s="2570"/>
      <c r="Q69" s="2570"/>
      <c r="R69" s="2570"/>
      <c r="S69" s="2570"/>
      <c r="T69" s="2570"/>
      <c r="U69" s="2570"/>
      <c r="V69" s="2570"/>
      <c r="W69" s="2570"/>
      <c r="X69" s="2570"/>
      <c r="Y69" s="403"/>
    </row>
    <row r="70" spans="2:25" s="430" customFormat="1" ht="18" customHeight="1">
      <c r="B70" s="2570"/>
      <c r="C70" s="2570"/>
      <c r="D70" s="2570"/>
      <c r="E70" s="2570"/>
      <c r="F70" s="2570"/>
      <c r="G70" s="2570"/>
      <c r="H70" s="2570"/>
      <c r="I70" s="2570"/>
      <c r="J70" s="2570"/>
      <c r="K70" s="2570"/>
      <c r="L70" s="2570"/>
      <c r="M70" s="2570"/>
      <c r="N70" s="2570"/>
      <c r="O70" s="2570"/>
      <c r="P70" s="2570"/>
      <c r="Q70" s="2570"/>
      <c r="R70" s="2570"/>
      <c r="S70" s="2570"/>
      <c r="T70" s="2570"/>
      <c r="U70" s="2570"/>
      <c r="V70" s="2570"/>
      <c r="W70" s="2570"/>
      <c r="X70" s="2570"/>
      <c r="Y70" s="403"/>
    </row>
    <row r="71" spans="2:25" s="430" customFormat="1" ht="18" customHeight="1">
      <c r="B71" s="2570"/>
      <c r="C71" s="2570"/>
      <c r="D71" s="2570"/>
      <c r="E71" s="2570"/>
      <c r="F71" s="2570"/>
      <c r="G71" s="2570"/>
      <c r="H71" s="2570"/>
      <c r="I71" s="2570"/>
      <c r="J71" s="2570"/>
      <c r="K71" s="2570"/>
      <c r="L71" s="2570"/>
      <c r="M71" s="2570"/>
      <c r="N71" s="2570"/>
      <c r="O71" s="2570"/>
      <c r="P71" s="2570"/>
      <c r="Q71" s="2570"/>
      <c r="R71" s="2570"/>
      <c r="S71" s="2570"/>
      <c r="T71" s="2570"/>
      <c r="U71" s="2570"/>
      <c r="V71" s="2570"/>
      <c r="W71" s="2570"/>
      <c r="X71" s="2570"/>
      <c r="Y71" s="403"/>
    </row>
    <row r="72" spans="2:25" s="430" customFormat="1" ht="21.75" customHeight="1">
      <c r="B72" s="2570"/>
      <c r="C72" s="2570"/>
      <c r="D72" s="2570"/>
      <c r="E72" s="2570"/>
      <c r="F72" s="2570"/>
      <c r="G72" s="2570"/>
      <c r="H72" s="2570"/>
      <c r="I72" s="2570"/>
      <c r="J72" s="2570"/>
      <c r="K72" s="2570"/>
      <c r="L72" s="2570"/>
      <c r="M72" s="2570"/>
      <c r="N72" s="2570"/>
      <c r="O72" s="2570"/>
      <c r="P72" s="2570"/>
      <c r="Q72" s="2570"/>
      <c r="R72" s="2570"/>
      <c r="S72" s="2570"/>
      <c r="T72" s="2570"/>
      <c r="U72" s="2570"/>
      <c r="V72" s="2570"/>
      <c r="W72" s="2570"/>
      <c r="X72" s="2570"/>
      <c r="Y72" s="403"/>
    </row>
    <row r="73" spans="2:25" s="430" customFormat="1" ht="18" customHeight="1">
      <c r="B73" s="2570"/>
      <c r="C73" s="2570"/>
      <c r="D73" s="2570"/>
      <c r="E73" s="2570"/>
      <c r="F73" s="2570"/>
      <c r="G73" s="2570"/>
      <c r="H73" s="2570"/>
      <c r="I73" s="2570"/>
      <c r="J73" s="2570"/>
      <c r="K73" s="2570"/>
      <c r="L73" s="2570"/>
      <c r="M73" s="2570"/>
      <c r="N73" s="2570"/>
      <c r="O73" s="2570"/>
      <c r="P73" s="2570"/>
      <c r="Q73" s="2570"/>
      <c r="R73" s="2570"/>
      <c r="S73" s="2570"/>
      <c r="T73" s="2570"/>
      <c r="U73" s="2570"/>
      <c r="V73" s="2570"/>
      <c r="W73" s="2570"/>
      <c r="X73" s="2570"/>
      <c r="Y73" s="403"/>
    </row>
    <row r="74" spans="2:25" s="430" customFormat="1" ht="21" customHeight="1">
      <c r="B74" s="2570"/>
      <c r="C74" s="2570"/>
      <c r="D74" s="2570"/>
      <c r="E74" s="2570"/>
      <c r="F74" s="2570"/>
      <c r="G74" s="2570"/>
      <c r="H74" s="2570"/>
      <c r="I74" s="2570"/>
      <c r="J74" s="2570"/>
      <c r="K74" s="2570"/>
      <c r="L74" s="2570"/>
      <c r="M74" s="2570"/>
      <c r="N74" s="2570"/>
      <c r="O74" s="2570"/>
      <c r="P74" s="2570"/>
      <c r="Q74" s="2570"/>
      <c r="R74" s="2570"/>
      <c r="S74" s="2570"/>
      <c r="T74" s="2570"/>
      <c r="U74" s="2570"/>
      <c r="V74" s="2570"/>
      <c r="W74" s="2570"/>
      <c r="X74" s="2570"/>
      <c r="Y74" s="403"/>
    </row>
    <row r="75" spans="2:25" s="430" customFormat="1" ht="18" customHeight="1">
      <c r="B75" s="2570"/>
      <c r="C75" s="2570"/>
      <c r="D75" s="2570"/>
      <c r="E75" s="2570"/>
      <c r="F75" s="2570"/>
      <c r="G75" s="2570"/>
      <c r="H75" s="2570"/>
      <c r="I75" s="2570"/>
      <c r="J75" s="2570"/>
      <c r="K75" s="2570"/>
      <c r="L75" s="2570"/>
      <c r="M75" s="2570"/>
      <c r="N75" s="2570"/>
      <c r="O75" s="2570"/>
      <c r="P75" s="2570"/>
      <c r="Q75" s="2570"/>
      <c r="R75" s="2570"/>
      <c r="S75" s="2570"/>
      <c r="T75" s="2570"/>
      <c r="U75" s="2570"/>
      <c r="V75" s="2570"/>
      <c r="W75" s="2570"/>
      <c r="X75" s="2570"/>
      <c r="Y75" s="403"/>
    </row>
    <row r="76" spans="2:25" s="430" customFormat="1" ht="24" customHeight="1">
      <c r="B76" s="2570"/>
      <c r="C76" s="2570"/>
      <c r="D76" s="2570"/>
      <c r="E76" s="2570"/>
      <c r="F76" s="2570"/>
      <c r="G76" s="2570"/>
      <c r="H76" s="2570"/>
      <c r="I76" s="2570"/>
      <c r="J76" s="2570"/>
      <c r="K76" s="2570"/>
      <c r="L76" s="2570"/>
      <c r="M76" s="2570"/>
      <c r="N76" s="2570"/>
      <c r="O76" s="2570"/>
      <c r="P76" s="2570"/>
      <c r="Q76" s="2570"/>
      <c r="R76" s="2570"/>
      <c r="S76" s="2570"/>
      <c r="T76" s="2570"/>
      <c r="U76" s="2570"/>
      <c r="V76" s="2570"/>
      <c r="W76" s="2570"/>
      <c r="X76" s="2570"/>
      <c r="Y76" s="403"/>
    </row>
    <row r="77" spans="2:25" s="430" customFormat="1" ht="18" customHeight="1">
      <c r="B77" s="2570"/>
      <c r="C77" s="2570"/>
      <c r="D77" s="2570"/>
      <c r="E77" s="2570"/>
      <c r="F77" s="2570"/>
      <c r="G77" s="2570"/>
      <c r="H77" s="2570"/>
      <c r="I77" s="2570"/>
      <c r="J77" s="2570"/>
      <c r="K77" s="2570"/>
      <c r="L77" s="2570"/>
      <c r="M77" s="2570"/>
      <c r="N77" s="2570"/>
      <c r="O77" s="2570"/>
      <c r="P77" s="2570"/>
      <c r="Q77" s="2570"/>
      <c r="R77" s="2570"/>
      <c r="S77" s="2570"/>
      <c r="T77" s="2570"/>
      <c r="U77" s="2570"/>
      <c r="V77" s="2570"/>
      <c r="W77" s="2570"/>
      <c r="X77" s="2570"/>
      <c r="Y77" s="403"/>
    </row>
    <row r="78" spans="2:25" ht="18" customHeight="1">
      <c r="B78" s="2570"/>
      <c r="C78" s="2570"/>
      <c r="D78" s="2570"/>
      <c r="E78" s="2570"/>
      <c r="F78" s="2570"/>
      <c r="G78" s="2570"/>
      <c r="H78" s="2570"/>
      <c r="I78" s="2570"/>
      <c r="J78" s="2570"/>
      <c r="K78" s="2570"/>
      <c r="L78" s="2570"/>
      <c r="M78" s="2570"/>
      <c r="N78" s="2570"/>
      <c r="O78" s="2570"/>
      <c r="P78" s="2570"/>
      <c r="Q78" s="2570"/>
      <c r="R78" s="2570"/>
      <c r="S78" s="2570"/>
      <c r="T78" s="2570"/>
      <c r="U78" s="2570"/>
      <c r="V78" s="2570"/>
      <c r="W78" s="2570"/>
      <c r="X78" s="2570"/>
    </row>
  </sheetData>
  <mergeCells count="151">
    <mergeCell ref="C56:L56"/>
    <mergeCell ref="C57:L57"/>
    <mergeCell ref="C58:L58"/>
    <mergeCell ref="B60:X60"/>
    <mergeCell ref="B64:X78"/>
    <mergeCell ref="K52:P52"/>
    <mergeCell ref="Q52:X52"/>
    <mergeCell ref="B54:X54"/>
    <mergeCell ref="B55:L55"/>
    <mergeCell ref="M55:N55"/>
    <mergeCell ref="O55:P55"/>
    <mergeCell ref="Q55:R55"/>
    <mergeCell ref="S55:T55"/>
    <mergeCell ref="U55:V55"/>
    <mergeCell ref="W55:X55"/>
    <mergeCell ref="C45:L45"/>
    <mergeCell ref="C46:L46"/>
    <mergeCell ref="C47:L47"/>
    <mergeCell ref="B49:P49"/>
    <mergeCell ref="V49:X49"/>
    <mergeCell ref="K51:P51"/>
    <mergeCell ref="Q51:X51"/>
    <mergeCell ref="W42:X42"/>
    <mergeCell ref="C43:L43"/>
    <mergeCell ref="C44:L44"/>
    <mergeCell ref="M44:N44"/>
    <mergeCell ref="O44:P44"/>
    <mergeCell ref="Q44:R44"/>
    <mergeCell ref="S44:T44"/>
    <mergeCell ref="U44:V44"/>
    <mergeCell ref="W44:X44"/>
    <mergeCell ref="C42:L42"/>
    <mergeCell ref="M42:N42"/>
    <mergeCell ref="O42:P42"/>
    <mergeCell ref="Q42:R42"/>
    <mergeCell ref="S42:T42"/>
    <mergeCell ref="U42:V42"/>
    <mergeCell ref="B41:X41"/>
    <mergeCell ref="C37:L37"/>
    <mergeCell ref="M37:N37"/>
    <mergeCell ref="P37:Q37"/>
    <mergeCell ref="S37:T37"/>
    <mergeCell ref="V37:W37"/>
    <mergeCell ref="C38:L38"/>
    <mergeCell ref="M38:O38"/>
    <mergeCell ref="P38:R38"/>
    <mergeCell ref="S38:U38"/>
    <mergeCell ref="V38:X38"/>
    <mergeCell ref="C36:L36"/>
    <mergeCell ref="M36:N36"/>
    <mergeCell ref="P36:Q36"/>
    <mergeCell ref="S36:T36"/>
    <mergeCell ref="V36:W36"/>
    <mergeCell ref="C39:L39"/>
    <mergeCell ref="M39:N39"/>
    <mergeCell ref="P39:Q39"/>
    <mergeCell ref="S39:T39"/>
    <mergeCell ref="V39:W39"/>
    <mergeCell ref="K30:P30"/>
    <mergeCell ref="Q30:X30"/>
    <mergeCell ref="K31:P31"/>
    <mergeCell ref="Q31:X31"/>
    <mergeCell ref="S34:T34"/>
    <mergeCell ref="V34:W34"/>
    <mergeCell ref="C35:L35"/>
    <mergeCell ref="M35:N35"/>
    <mergeCell ref="P35:Q35"/>
    <mergeCell ref="S35:T35"/>
    <mergeCell ref="V35:W35"/>
    <mergeCell ref="M34:N34"/>
    <mergeCell ref="P34:Q34"/>
    <mergeCell ref="D25:L25"/>
    <mergeCell ref="M25:N25"/>
    <mergeCell ref="P25:Q25"/>
    <mergeCell ref="S25:T25"/>
    <mergeCell ref="V25:W25"/>
    <mergeCell ref="C26:L26"/>
    <mergeCell ref="M26:N26"/>
    <mergeCell ref="P26:Q26"/>
    <mergeCell ref="S26:T26"/>
    <mergeCell ref="V26:W26"/>
    <mergeCell ref="C20:L20"/>
    <mergeCell ref="M20:N20"/>
    <mergeCell ref="P20:Q20"/>
    <mergeCell ref="S20:T20"/>
    <mergeCell ref="V20:W20"/>
    <mergeCell ref="V23:W23"/>
    <mergeCell ref="S19:T19"/>
    <mergeCell ref="V19:W19"/>
    <mergeCell ref="C19:L19"/>
    <mergeCell ref="M19:N19"/>
    <mergeCell ref="P19:Q19"/>
    <mergeCell ref="C15:L15"/>
    <mergeCell ref="M15:N15"/>
    <mergeCell ref="P15:Q15"/>
    <mergeCell ref="S15:T15"/>
    <mergeCell ref="V15:W15"/>
    <mergeCell ref="B17:X17"/>
    <mergeCell ref="M18:N18"/>
    <mergeCell ref="P18:Q18"/>
    <mergeCell ref="S18:T18"/>
    <mergeCell ref="V18:W18"/>
    <mergeCell ref="C18:L18"/>
    <mergeCell ref="B1:P1"/>
    <mergeCell ref="V1:Y1"/>
    <mergeCell ref="B3:X3"/>
    <mergeCell ref="Q4:X4"/>
    <mergeCell ref="B13:X13"/>
    <mergeCell ref="C14:L14"/>
    <mergeCell ref="B10:E11"/>
    <mergeCell ref="G10:Q10"/>
    <mergeCell ref="G11:Q11"/>
    <mergeCell ref="B12:X12"/>
    <mergeCell ref="M14:N14"/>
    <mergeCell ref="P14:Q14"/>
    <mergeCell ref="S14:T14"/>
    <mergeCell ref="V14:W14"/>
    <mergeCell ref="B5:E5"/>
    <mergeCell ref="B6:E6"/>
    <mergeCell ref="B7:E7"/>
    <mergeCell ref="B8:E8"/>
    <mergeCell ref="B9:E9"/>
    <mergeCell ref="F5:Q5"/>
    <mergeCell ref="F6:Q6"/>
    <mergeCell ref="F7:Q7"/>
    <mergeCell ref="F8:Q8"/>
    <mergeCell ref="F9:Q9"/>
    <mergeCell ref="B21:B25"/>
    <mergeCell ref="D21:L21"/>
    <mergeCell ref="M21:N21"/>
    <mergeCell ref="P21:Q21"/>
    <mergeCell ref="D24:L24"/>
    <mergeCell ref="M24:N24"/>
    <mergeCell ref="P24:Q24"/>
    <mergeCell ref="B33:X33"/>
    <mergeCell ref="C34:L34"/>
    <mergeCell ref="B28:P28"/>
    <mergeCell ref="V28:X28"/>
    <mergeCell ref="S21:T21"/>
    <mergeCell ref="D23:L23"/>
    <mergeCell ref="M23:N23"/>
    <mergeCell ref="P23:Q23"/>
    <mergeCell ref="S23:T23"/>
    <mergeCell ref="V21:W21"/>
    <mergeCell ref="D22:L22"/>
    <mergeCell ref="M22:N22"/>
    <mergeCell ref="P22:Q22"/>
    <mergeCell ref="S22:T22"/>
    <mergeCell ref="V22:W22"/>
    <mergeCell ref="S24:T24"/>
    <mergeCell ref="V24:W24"/>
  </mergeCells>
  <phoneticPr fontId="23"/>
  <dataValidations count="2">
    <dataValidation imeMode="hiragana" allowBlank="1" showInputMessage="1" showErrorMessage="1" sqref="WWD983084:WWF983084 JR5:JT6 TN5:TP6 ADJ5:ADL6 ANF5:ANH6 AXB5:AXD6 BGX5:BGZ6 BQT5:BQV6 CAP5:CAR6 CKL5:CKN6 CUH5:CUJ6 DED5:DEF6 DNZ5:DOB6 DXV5:DXX6 EHR5:EHT6 ERN5:ERP6 FBJ5:FBL6 FLF5:FLH6 FVB5:FVD6 GEX5:GEZ6 GOT5:GOV6 GYP5:GYR6 HIL5:HIN6 HSH5:HSJ6 ICD5:ICF6 ILZ5:IMB6 IVV5:IVX6 JFR5:JFT6 JPN5:JPP6 JZJ5:JZL6 KJF5:KJH6 KTB5:KTD6 LCX5:LCZ6 LMT5:LMV6 LWP5:LWR6 MGL5:MGN6 MQH5:MQJ6 NAD5:NAF6 NJZ5:NKB6 NTV5:NTX6 ODR5:ODT6 ONN5:ONP6 OXJ5:OXL6 PHF5:PHH6 PRB5:PRD6 QAX5:QAZ6 QKT5:QKV6 QUP5:QUR6 REL5:REN6 ROH5:ROJ6 RYD5:RYF6 SHZ5:SIB6 SRV5:SRX6 TBR5:TBT6 TLN5:TLP6 TVJ5:TVL6 UFF5:UFH6 UPB5:UPD6 UYX5:UYZ6 VIT5:VIV6 VSP5:VSR6 WCL5:WCN6 WMH5:WMJ6 WWD5:WWF6 T65580:X65580 JR65580:JT65580 TN65580:TP65580 ADJ65580:ADL65580 ANF65580:ANH65580 AXB65580:AXD65580 BGX65580:BGZ65580 BQT65580:BQV65580 CAP65580:CAR65580 CKL65580:CKN65580 CUH65580:CUJ65580 DED65580:DEF65580 DNZ65580:DOB65580 DXV65580:DXX65580 EHR65580:EHT65580 ERN65580:ERP65580 FBJ65580:FBL65580 FLF65580:FLH65580 FVB65580:FVD65580 GEX65580:GEZ65580 GOT65580:GOV65580 GYP65580:GYR65580 HIL65580:HIN65580 HSH65580:HSJ65580 ICD65580:ICF65580 ILZ65580:IMB65580 IVV65580:IVX65580 JFR65580:JFT65580 JPN65580:JPP65580 JZJ65580:JZL65580 KJF65580:KJH65580 KTB65580:KTD65580 LCX65580:LCZ65580 LMT65580:LMV65580 LWP65580:LWR65580 MGL65580:MGN65580 MQH65580:MQJ65580 NAD65580:NAF65580 NJZ65580:NKB65580 NTV65580:NTX65580 ODR65580:ODT65580 ONN65580:ONP65580 OXJ65580:OXL65580 PHF65580:PHH65580 PRB65580:PRD65580 QAX65580:QAZ65580 QKT65580:QKV65580 QUP65580:QUR65580 REL65580:REN65580 ROH65580:ROJ65580 RYD65580:RYF65580 SHZ65580:SIB65580 SRV65580:SRX65580 TBR65580:TBT65580 TLN65580:TLP65580 TVJ65580:TVL65580 UFF65580:UFH65580 UPB65580:UPD65580 UYX65580:UYZ65580 VIT65580:VIV65580 VSP65580:VSR65580 WCL65580:WCN65580 WMH65580:WMJ65580 WWD65580:WWF65580 T131116:X131116 JR131116:JT131116 TN131116:TP131116 ADJ131116:ADL131116 ANF131116:ANH131116 AXB131116:AXD131116 BGX131116:BGZ131116 BQT131116:BQV131116 CAP131116:CAR131116 CKL131116:CKN131116 CUH131116:CUJ131116 DED131116:DEF131116 DNZ131116:DOB131116 DXV131116:DXX131116 EHR131116:EHT131116 ERN131116:ERP131116 FBJ131116:FBL131116 FLF131116:FLH131116 FVB131116:FVD131116 GEX131116:GEZ131116 GOT131116:GOV131116 GYP131116:GYR131116 HIL131116:HIN131116 HSH131116:HSJ131116 ICD131116:ICF131116 ILZ131116:IMB131116 IVV131116:IVX131116 JFR131116:JFT131116 JPN131116:JPP131116 JZJ131116:JZL131116 KJF131116:KJH131116 KTB131116:KTD131116 LCX131116:LCZ131116 LMT131116:LMV131116 LWP131116:LWR131116 MGL131116:MGN131116 MQH131116:MQJ131116 NAD131116:NAF131116 NJZ131116:NKB131116 NTV131116:NTX131116 ODR131116:ODT131116 ONN131116:ONP131116 OXJ131116:OXL131116 PHF131116:PHH131116 PRB131116:PRD131116 QAX131116:QAZ131116 QKT131116:QKV131116 QUP131116:QUR131116 REL131116:REN131116 ROH131116:ROJ131116 RYD131116:RYF131116 SHZ131116:SIB131116 SRV131116:SRX131116 TBR131116:TBT131116 TLN131116:TLP131116 TVJ131116:TVL131116 UFF131116:UFH131116 UPB131116:UPD131116 UYX131116:UYZ131116 VIT131116:VIV131116 VSP131116:VSR131116 WCL131116:WCN131116 WMH131116:WMJ131116 WWD131116:WWF131116 T196652:X196652 JR196652:JT196652 TN196652:TP196652 ADJ196652:ADL196652 ANF196652:ANH196652 AXB196652:AXD196652 BGX196652:BGZ196652 BQT196652:BQV196652 CAP196652:CAR196652 CKL196652:CKN196652 CUH196652:CUJ196652 DED196652:DEF196652 DNZ196652:DOB196652 DXV196652:DXX196652 EHR196652:EHT196652 ERN196652:ERP196652 FBJ196652:FBL196652 FLF196652:FLH196652 FVB196652:FVD196652 GEX196652:GEZ196652 GOT196652:GOV196652 GYP196652:GYR196652 HIL196652:HIN196652 HSH196652:HSJ196652 ICD196652:ICF196652 ILZ196652:IMB196652 IVV196652:IVX196652 JFR196652:JFT196652 JPN196652:JPP196652 JZJ196652:JZL196652 KJF196652:KJH196652 KTB196652:KTD196652 LCX196652:LCZ196652 LMT196652:LMV196652 LWP196652:LWR196652 MGL196652:MGN196652 MQH196652:MQJ196652 NAD196652:NAF196652 NJZ196652:NKB196652 NTV196652:NTX196652 ODR196652:ODT196652 ONN196652:ONP196652 OXJ196652:OXL196652 PHF196652:PHH196652 PRB196652:PRD196652 QAX196652:QAZ196652 QKT196652:QKV196652 QUP196652:QUR196652 REL196652:REN196652 ROH196652:ROJ196652 RYD196652:RYF196652 SHZ196652:SIB196652 SRV196652:SRX196652 TBR196652:TBT196652 TLN196652:TLP196652 TVJ196652:TVL196652 UFF196652:UFH196652 UPB196652:UPD196652 UYX196652:UYZ196652 VIT196652:VIV196652 VSP196652:VSR196652 WCL196652:WCN196652 WMH196652:WMJ196652 WWD196652:WWF196652 T262188:X262188 JR262188:JT262188 TN262188:TP262188 ADJ262188:ADL262188 ANF262188:ANH262188 AXB262188:AXD262188 BGX262188:BGZ262188 BQT262188:BQV262188 CAP262188:CAR262188 CKL262188:CKN262188 CUH262188:CUJ262188 DED262188:DEF262188 DNZ262188:DOB262188 DXV262188:DXX262188 EHR262188:EHT262188 ERN262188:ERP262188 FBJ262188:FBL262188 FLF262188:FLH262188 FVB262188:FVD262188 GEX262188:GEZ262188 GOT262188:GOV262188 GYP262188:GYR262188 HIL262188:HIN262188 HSH262188:HSJ262188 ICD262188:ICF262188 ILZ262188:IMB262188 IVV262188:IVX262188 JFR262188:JFT262188 JPN262188:JPP262188 JZJ262188:JZL262188 KJF262188:KJH262188 KTB262188:KTD262188 LCX262188:LCZ262188 LMT262188:LMV262188 LWP262188:LWR262188 MGL262188:MGN262188 MQH262188:MQJ262188 NAD262188:NAF262188 NJZ262188:NKB262188 NTV262188:NTX262188 ODR262188:ODT262188 ONN262188:ONP262188 OXJ262188:OXL262188 PHF262188:PHH262188 PRB262188:PRD262188 QAX262188:QAZ262188 QKT262188:QKV262188 QUP262188:QUR262188 REL262188:REN262188 ROH262188:ROJ262188 RYD262188:RYF262188 SHZ262188:SIB262188 SRV262188:SRX262188 TBR262188:TBT262188 TLN262188:TLP262188 TVJ262188:TVL262188 UFF262188:UFH262188 UPB262188:UPD262188 UYX262188:UYZ262188 VIT262188:VIV262188 VSP262188:VSR262188 WCL262188:WCN262188 WMH262188:WMJ262188 WWD262188:WWF262188 T327724:X327724 JR327724:JT327724 TN327724:TP327724 ADJ327724:ADL327724 ANF327724:ANH327724 AXB327724:AXD327724 BGX327724:BGZ327724 BQT327724:BQV327724 CAP327724:CAR327724 CKL327724:CKN327724 CUH327724:CUJ327724 DED327724:DEF327724 DNZ327724:DOB327724 DXV327724:DXX327724 EHR327724:EHT327724 ERN327724:ERP327724 FBJ327724:FBL327724 FLF327724:FLH327724 FVB327724:FVD327724 GEX327724:GEZ327724 GOT327724:GOV327724 GYP327724:GYR327724 HIL327724:HIN327724 HSH327724:HSJ327724 ICD327724:ICF327724 ILZ327724:IMB327724 IVV327724:IVX327724 JFR327724:JFT327724 JPN327724:JPP327724 JZJ327724:JZL327724 KJF327724:KJH327724 KTB327724:KTD327724 LCX327724:LCZ327724 LMT327724:LMV327724 LWP327724:LWR327724 MGL327724:MGN327724 MQH327724:MQJ327724 NAD327724:NAF327724 NJZ327724:NKB327724 NTV327724:NTX327724 ODR327724:ODT327724 ONN327724:ONP327724 OXJ327724:OXL327724 PHF327724:PHH327724 PRB327724:PRD327724 QAX327724:QAZ327724 QKT327724:QKV327724 QUP327724:QUR327724 REL327724:REN327724 ROH327724:ROJ327724 RYD327724:RYF327724 SHZ327724:SIB327724 SRV327724:SRX327724 TBR327724:TBT327724 TLN327724:TLP327724 TVJ327724:TVL327724 UFF327724:UFH327724 UPB327724:UPD327724 UYX327724:UYZ327724 VIT327724:VIV327724 VSP327724:VSR327724 WCL327724:WCN327724 WMH327724:WMJ327724 WWD327724:WWF327724 T393260:X393260 JR393260:JT393260 TN393260:TP393260 ADJ393260:ADL393260 ANF393260:ANH393260 AXB393260:AXD393260 BGX393260:BGZ393260 BQT393260:BQV393260 CAP393260:CAR393260 CKL393260:CKN393260 CUH393260:CUJ393260 DED393260:DEF393260 DNZ393260:DOB393260 DXV393260:DXX393260 EHR393260:EHT393260 ERN393260:ERP393260 FBJ393260:FBL393260 FLF393260:FLH393260 FVB393260:FVD393260 GEX393260:GEZ393260 GOT393260:GOV393260 GYP393260:GYR393260 HIL393260:HIN393260 HSH393260:HSJ393260 ICD393260:ICF393260 ILZ393260:IMB393260 IVV393260:IVX393260 JFR393260:JFT393260 JPN393260:JPP393260 JZJ393260:JZL393260 KJF393260:KJH393260 KTB393260:KTD393260 LCX393260:LCZ393260 LMT393260:LMV393260 LWP393260:LWR393260 MGL393260:MGN393260 MQH393260:MQJ393260 NAD393260:NAF393260 NJZ393260:NKB393260 NTV393260:NTX393260 ODR393260:ODT393260 ONN393260:ONP393260 OXJ393260:OXL393260 PHF393260:PHH393260 PRB393260:PRD393260 QAX393260:QAZ393260 QKT393260:QKV393260 QUP393260:QUR393260 REL393260:REN393260 ROH393260:ROJ393260 RYD393260:RYF393260 SHZ393260:SIB393260 SRV393260:SRX393260 TBR393260:TBT393260 TLN393260:TLP393260 TVJ393260:TVL393260 UFF393260:UFH393260 UPB393260:UPD393260 UYX393260:UYZ393260 VIT393260:VIV393260 VSP393260:VSR393260 WCL393260:WCN393260 WMH393260:WMJ393260 WWD393260:WWF393260 T458796:X458796 JR458796:JT458796 TN458796:TP458796 ADJ458796:ADL458796 ANF458796:ANH458796 AXB458796:AXD458796 BGX458796:BGZ458796 BQT458796:BQV458796 CAP458796:CAR458796 CKL458796:CKN458796 CUH458796:CUJ458796 DED458796:DEF458796 DNZ458796:DOB458796 DXV458796:DXX458796 EHR458796:EHT458796 ERN458796:ERP458796 FBJ458796:FBL458796 FLF458796:FLH458796 FVB458796:FVD458796 GEX458796:GEZ458796 GOT458796:GOV458796 GYP458796:GYR458796 HIL458796:HIN458796 HSH458796:HSJ458796 ICD458796:ICF458796 ILZ458796:IMB458796 IVV458796:IVX458796 JFR458796:JFT458796 JPN458796:JPP458796 JZJ458796:JZL458796 KJF458796:KJH458796 KTB458796:KTD458796 LCX458796:LCZ458796 LMT458796:LMV458796 LWP458796:LWR458796 MGL458796:MGN458796 MQH458796:MQJ458796 NAD458796:NAF458796 NJZ458796:NKB458796 NTV458796:NTX458796 ODR458796:ODT458796 ONN458796:ONP458796 OXJ458796:OXL458796 PHF458796:PHH458796 PRB458796:PRD458796 QAX458796:QAZ458796 QKT458796:QKV458796 QUP458796:QUR458796 REL458796:REN458796 ROH458796:ROJ458796 RYD458796:RYF458796 SHZ458796:SIB458796 SRV458796:SRX458796 TBR458796:TBT458796 TLN458796:TLP458796 TVJ458796:TVL458796 UFF458796:UFH458796 UPB458796:UPD458796 UYX458796:UYZ458796 VIT458796:VIV458796 VSP458796:VSR458796 WCL458796:WCN458796 WMH458796:WMJ458796 WWD458796:WWF458796 T524332:X524332 JR524332:JT524332 TN524332:TP524332 ADJ524332:ADL524332 ANF524332:ANH524332 AXB524332:AXD524332 BGX524332:BGZ524332 BQT524332:BQV524332 CAP524332:CAR524332 CKL524332:CKN524332 CUH524332:CUJ524332 DED524332:DEF524332 DNZ524332:DOB524332 DXV524332:DXX524332 EHR524332:EHT524332 ERN524332:ERP524332 FBJ524332:FBL524332 FLF524332:FLH524332 FVB524332:FVD524332 GEX524332:GEZ524332 GOT524332:GOV524332 GYP524332:GYR524332 HIL524332:HIN524332 HSH524332:HSJ524332 ICD524332:ICF524332 ILZ524332:IMB524332 IVV524332:IVX524332 JFR524332:JFT524332 JPN524332:JPP524332 JZJ524332:JZL524332 KJF524332:KJH524332 KTB524332:KTD524332 LCX524332:LCZ524332 LMT524332:LMV524332 LWP524332:LWR524332 MGL524332:MGN524332 MQH524332:MQJ524332 NAD524332:NAF524332 NJZ524332:NKB524332 NTV524332:NTX524332 ODR524332:ODT524332 ONN524332:ONP524332 OXJ524332:OXL524332 PHF524332:PHH524332 PRB524332:PRD524332 QAX524332:QAZ524332 QKT524332:QKV524332 QUP524332:QUR524332 REL524332:REN524332 ROH524332:ROJ524332 RYD524332:RYF524332 SHZ524332:SIB524332 SRV524332:SRX524332 TBR524332:TBT524332 TLN524332:TLP524332 TVJ524332:TVL524332 UFF524332:UFH524332 UPB524332:UPD524332 UYX524332:UYZ524332 VIT524332:VIV524332 VSP524332:VSR524332 WCL524332:WCN524332 WMH524332:WMJ524332 WWD524332:WWF524332 T589868:X589868 JR589868:JT589868 TN589868:TP589868 ADJ589868:ADL589868 ANF589868:ANH589868 AXB589868:AXD589868 BGX589868:BGZ589868 BQT589868:BQV589868 CAP589868:CAR589868 CKL589868:CKN589868 CUH589868:CUJ589868 DED589868:DEF589868 DNZ589868:DOB589868 DXV589868:DXX589868 EHR589868:EHT589868 ERN589868:ERP589868 FBJ589868:FBL589868 FLF589868:FLH589868 FVB589868:FVD589868 GEX589868:GEZ589868 GOT589868:GOV589868 GYP589868:GYR589868 HIL589868:HIN589868 HSH589868:HSJ589868 ICD589868:ICF589868 ILZ589868:IMB589868 IVV589868:IVX589868 JFR589868:JFT589868 JPN589868:JPP589868 JZJ589868:JZL589868 KJF589868:KJH589868 KTB589868:KTD589868 LCX589868:LCZ589868 LMT589868:LMV589868 LWP589868:LWR589868 MGL589868:MGN589868 MQH589868:MQJ589868 NAD589868:NAF589868 NJZ589868:NKB589868 NTV589868:NTX589868 ODR589868:ODT589868 ONN589868:ONP589868 OXJ589868:OXL589868 PHF589868:PHH589868 PRB589868:PRD589868 QAX589868:QAZ589868 QKT589868:QKV589868 QUP589868:QUR589868 REL589868:REN589868 ROH589868:ROJ589868 RYD589868:RYF589868 SHZ589868:SIB589868 SRV589868:SRX589868 TBR589868:TBT589868 TLN589868:TLP589868 TVJ589868:TVL589868 UFF589868:UFH589868 UPB589868:UPD589868 UYX589868:UYZ589868 VIT589868:VIV589868 VSP589868:VSR589868 WCL589868:WCN589868 WMH589868:WMJ589868 WWD589868:WWF589868 T655404:X655404 JR655404:JT655404 TN655404:TP655404 ADJ655404:ADL655404 ANF655404:ANH655404 AXB655404:AXD655404 BGX655404:BGZ655404 BQT655404:BQV655404 CAP655404:CAR655404 CKL655404:CKN655404 CUH655404:CUJ655404 DED655404:DEF655404 DNZ655404:DOB655404 DXV655404:DXX655404 EHR655404:EHT655404 ERN655404:ERP655404 FBJ655404:FBL655404 FLF655404:FLH655404 FVB655404:FVD655404 GEX655404:GEZ655404 GOT655404:GOV655404 GYP655404:GYR655404 HIL655404:HIN655404 HSH655404:HSJ655404 ICD655404:ICF655404 ILZ655404:IMB655404 IVV655404:IVX655404 JFR655404:JFT655404 JPN655404:JPP655404 JZJ655404:JZL655404 KJF655404:KJH655404 KTB655404:KTD655404 LCX655404:LCZ655404 LMT655404:LMV655404 LWP655404:LWR655404 MGL655404:MGN655404 MQH655404:MQJ655404 NAD655404:NAF655404 NJZ655404:NKB655404 NTV655404:NTX655404 ODR655404:ODT655404 ONN655404:ONP655404 OXJ655404:OXL655404 PHF655404:PHH655404 PRB655404:PRD655404 QAX655404:QAZ655404 QKT655404:QKV655404 QUP655404:QUR655404 REL655404:REN655404 ROH655404:ROJ655404 RYD655404:RYF655404 SHZ655404:SIB655404 SRV655404:SRX655404 TBR655404:TBT655404 TLN655404:TLP655404 TVJ655404:TVL655404 UFF655404:UFH655404 UPB655404:UPD655404 UYX655404:UYZ655404 VIT655404:VIV655404 VSP655404:VSR655404 WCL655404:WCN655404 WMH655404:WMJ655404 WWD655404:WWF655404 T720940:X720940 JR720940:JT720940 TN720940:TP720940 ADJ720940:ADL720940 ANF720940:ANH720940 AXB720940:AXD720940 BGX720940:BGZ720940 BQT720940:BQV720940 CAP720940:CAR720940 CKL720940:CKN720940 CUH720940:CUJ720940 DED720940:DEF720940 DNZ720940:DOB720940 DXV720940:DXX720940 EHR720940:EHT720940 ERN720940:ERP720940 FBJ720940:FBL720940 FLF720940:FLH720940 FVB720940:FVD720940 GEX720940:GEZ720940 GOT720940:GOV720940 GYP720940:GYR720940 HIL720940:HIN720940 HSH720940:HSJ720940 ICD720940:ICF720940 ILZ720940:IMB720940 IVV720940:IVX720940 JFR720940:JFT720940 JPN720940:JPP720940 JZJ720940:JZL720940 KJF720940:KJH720940 KTB720940:KTD720940 LCX720940:LCZ720940 LMT720940:LMV720940 LWP720940:LWR720940 MGL720940:MGN720940 MQH720940:MQJ720940 NAD720940:NAF720940 NJZ720940:NKB720940 NTV720940:NTX720940 ODR720940:ODT720940 ONN720940:ONP720940 OXJ720940:OXL720940 PHF720940:PHH720940 PRB720940:PRD720940 QAX720940:QAZ720940 QKT720940:QKV720940 QUP720940:QUR720940 REL720940:REN720940 ROH720940:ROJ720940 RYD720940:RYF720940 SHZ720940:SIB720940 SRV720940:SRX720940 TBR720940:TBT720940 TLN720940:TLP720940 TVJ720940:TVL720940 UFF720940:UFH720940 UPB720940:UPD720940 UYX720940:UYZ720940 VIT720940:VIV720940 VSP720940:VSR720940 WCL720940:WCN720940 WMH720940:WMJ720940 WWD720940:WWF720940 T786476:X786476 JR786476:JT786476 TN786476:TP786476 ADJ786476:ADL786476 ANF786476:ANH786476 AXB786476:AXD786476 BGX786476:BGZ786476 BQT786476:BQV786476 CAP786476:CAR786476 CKL786476:CKN786476 CUH786476:CUJ786476 DED786476:DEF786476 DNZ786476:DOB786476 DXV786476:DXX786476 EHR786476:EHT786476 ERN786476:ERP786476 FBJ786476:FBL786476 FLF786476:FLH786476 FVB786476:FVD786476 GEX786476:GEZ786476 GOT786476:GOV786476 GYP786476:GYR786476 HIL786476:HIN786476 HSH786476:HSJ786476 ICD786476:ICF786476 ILZ786476:IMB786476 IVV786476:IVX786476 JFR786476:JFT786476 JPN786476:JPP786476 JZJ786476:JZL786476 KJF786476:KJH786476 KTB786476:KTD786476 LCX786476:LCZ786476 LMT786476:LMV786476 LWP786476:LWR786476 MGL786476:MGN786476 MQH786476:MQJ786476 NAD786476:NAF786476 NJZ786476:NKB786476 NTV786476:NTX786476 ODR786476:ODT786476 ONN786476:ONP786476 OXJ786476:OXL786476 PHF786476:PHH786476 PRB786476:PRD786476 QAX786476:QAZ786476 QKT786476:QKV786476 QUP786476:QUR786476 REL786476:REN786476 ROH786476:ROJ786476 RYD786476:RYF786476 SHZ786476:SIB786476 SRV786476:SRX786476 TBR786476:TBT786476 TLN786476:TLP786476 TVJ786476:TVL786476 UFF786476:UFH786476 UPB786476:UPD786476 UYX786476:UYZ786476 VIT786476:VIV786476 VSP786476:VSR786476 WCL786476:WCN786476 WMH786476:WMJ786476 WWD786476:WWF786476 T852012:X852012 JR852012:JT852012 TN852012:TP852012 ADJ852012:ADL852012 ANF852012:ANH852012 AXB852012:AXD852012 BGX852012:BGZ852012 BQT852012:BQV852012 CAP852012:CAR852012 CKL852012:CKN852012 CUH852012:CUJ852012 DED852012:DEF852012 DNZ852012:DOB852012 DXV852012:DXX852012 EHR852012:EHT852012 ERN852012:ERP852012 FBJ852012:FBL852012 FLF852012:FLH852012 FVB852012:FVD852012 GEX852012:GEZ852012 GOT852012:GOV852012 GYP852012:GYR852012 HIL852012:HIN852012 HSH852012:HSJ852012 ICD852012:ICF852012 ILZ852012:IMB852012 IVV852012:IVX852012 JFR852012:JFT852012 JPN852012:JPP852012 JZJ852012:JZL852012 KJF852012:KJH852012 KTB852012:KTD852012 LCX852012:LCZ852012 LMT852012:LMV852012 LWP852012:LWR852012 MGL852012:MGN852012 MQH852012:MQJ852012 NAD852012:NAF852012 NJZ852012:NKB852012 NTV852012:NTX852012 ODR852012:ODT852012 ONN852012:ONP852012 OXJ852012:OXL852012 PHF852012:PHH852012 PRB852012:PRD852012 QAX852012:QAZ852012 QKT852012:QKV852012 QUP852012:QUR852012 REL852012:REN852012 ROH852012:ROJ852012 RYD852012:RYF852012 SHZ852012:SIB852012 SRV852012:SRX852012 TBR852012:TBT852012 TLN852012:TLP852012 TVJ852012:TVL852012 UFF852012:UFH852012 UPB852012:UPD852012 UYX852012:UYZ852012 VIT852012:VIV852012 VSP852012:VSR852012 WCL852012:WCN852012 WMH852012:WMJ852012 WWD852012:WWF852012 T917548:X917548 JR917548:JT917548 TN917548:TP917548 ADJ917548:ADL917548 ANF917548:ANH917548 AXB917548:AXD917548 BGX917548:BGZ917548 BQT917548:BQV917548 CAP917548:CAR917548 CKL917548:CKN917548 CUH917548:CUJ917548 DED917548:DEF917548 DNZ917548:DOB917548 DXV917548:DXX917548 EHR917548:EHT917548 ERN917548:ERP917548 FBJ917548:FBL917548 FLF917548:FLH917548 FVB917548:FVD917548 GEX917548:GEZ917548 GOT917548:GOV917548 GYP917548:GYR917548 HIL917548:HIN917548 HSH917548:HSJ917548 ICD917548:ICF917548 ILZ917548:IMB917548 IVV917548:IVX917548 JFR917548:JFT917548 JPN917548:JPP917548 JZJ917548:JZL917548 KJF917548:KJH917548 KTB917548:KTD917548 LCX917548:LCZ917548 LMT917548:LMV917548 LWP917548:LWR917548 MGL917548:MGN917548 MQH917548:MQJ917548 NAD917548:NAF917548 NJZ917548:NKB917548 NTV917548:NTX917548 ODR917548:ODT917548 ONN917548:ONP917548 OXJ917548:OXL917548 PHF917548:PHH917548 PRB917548:PRD917548 QAX917548:QAZ917548 QKT917548:QKV917548 QUP917548:QUR917548 REL917548:REN917548 ROH917548:ROJ917548 RYD917548:RYF917548 SHZ917548:SIB917548 SRV917548:SRX917548 TBR917548:TBT917548 TLN917548:TLP917548 TVJ917548:TVL917548 UFF917548:UFH917548 UPB917548:UPD917548 UYX917548:UYZ917548 VIT917548:VIV917548 VSP917548:VSR917548 WCL917548:WCN917548 WMH917548:WMJ917548 WWD917548:WWF917548 T983084:X983084 JR983084:JT983084 TN983084:TP983084 ADJ983084:ADL983084 ANF983084:ANH983084 AXB983084:AXD983084 BGX983084:BGZ983084 BQT983084:BQV983084 CAP983084:CAR983084 CKL983084:CKN983084 CUH983084:CUJ983084 DED983084:DEF983084 DNZ983084:DOB983084 DXV983084:DXX983084 EHR983084:EHT983084 ERN983084:ERP983084 FBJ983084:FBL983084 FLF983084:FLH983084 FVB983084:FVD983084 GEX983084:GEZ983084 GOT983084:GOV983084 GYP983084:GYR983084 HIL983084:HIN983084 HSH983084:HSJ983084 ICD983084:ICF983084 ILZ983084:IMB983084 IVV983084:IVX983084 JFR983084:JFT983084 JPN983084:JPP983084 JZJ983084:JZL983084 KJF983084:KJH983084 KTB983084:KTD983084 LCX983084:LCZ983084 LMT983084:LMV983084 LWP983084:LWR983084 MGL983084:MGN983084 MQH983084:MQJ983084 NAD983084:NAF983084 NJZ983084:NKB983084 NTV983084:NTX983084 ODR983084:ODT983084 ONN983084:ONP983084 OXJ983084:OXL983084 PHF983084:PHH983084 PRB983084:PRD983084 QAX983084:QAZ983084 QKT983084:QKV983084 QUP983084:QUR983084 REL983084:REN983084 ROH983084:ROJ983084 RYD983084:RYF983084 SHZ983084:SIB983084 SRV983084:SRX983084 TBR983084:TBT983084 TLN983084:TLP983084 TVJ983084:TVL983084 UFF983084:UFH983084 UPB983084:UPD983084 UYX983084:UYZ983084 VIT983084:VIV983084 VSP983084:VSR983084 WCL983084:WCN983084 WMH983084:WMJ983084" xr:uid="{00000000-0002-0000-3200-000000000000}"/>
    <dataValidation imeMode="off" allowBlank="1" showInputMessage="1" showErrorMessage="1" sqref="V65584:W65589 JS65584:JS65589 TO65584:TO65589 ADK65584:ADK65589 ANG65584:ANG65589 AXC65584:AXC65589 BGY65584:BGY65589 BQU65584:BQU65589 CAQ65584:CAQ65589 CKM65584:CKM65589 CUI65584:CUI65589 DEE65584:DEE65589 DOA65584:DOA65589 DXW65584:DXW65589 EHS65584:EHS65589 ERO65584:ERO65589 FBK65584:FBK65589 FLG65584:FLG65589 FVC65584:FVC65589 GEY65584:GEY65589 GOU65584:GOU65589 GYQ65584:GYQ65589 HIM65584:HIM65589 HSI65584:HSI65589 ICE65584:ICE65589 IMA65584:IMA65589 IVW65584:IVW65589 JFS65584:JFS65589 JPO65584:JPO65589 JZK65584:JZK65589 KJG65584:KJG65589 KTC65584:KTC65589 LCY65584:LCY65589 LMU65584:LMU65589 LWQ65584:LWQ65589 MGM65584:MGM65589 MQI65584:MQI65589 NAE65584:NAE65589 NKA65584:NKA65589 NTW65584:NTW65589 ODS65584:ODS65589 ONO65584:ONO65589 OXK65584:OXK65589 PHG65584:PHG65589 PRC65584:PRC65589 QAY65584:QAY65589 QKU65584:QKU65589 QUQ65584:QUQ65589 REM65584:REM65589 ROI65584:ROI65589 RYE65584:RYE65589 SIA65584:SIA65589 SRW65584:SRW65589 TBS65584:TBS65589 TLO65584:TLO65589 TVK65584:TVK65589 UFG65584:UFG65589 UPC65584:UPC65589 UYY65584:UYY65589 VIU65584:VIU65589 VSQ65584:VSQ65589 WCM65584:WCM65589 WMI65584:WMI65589 WWE65584:WWE65589 V131120:W131125 JS131120:JS131125 TO131120:TO131125 ADK131120:ADK131125 ANG131120:ANG131125 AXC131120:AXC131125 BGY131120:BGY131125 BQU131120:BQU131125 CAQ131120:CAQ131125 CKM131120:CKM131125 CUI131120:CUI131125 DEE131120:DEE131125 DOA131120:DOA131125 DXW131120:DXW131125 EHS131120:EHS131125 ERO131120:ERO131125 FBK131120:FBK131125 FLG131120:FLG131125 FVC131120:FVC131125 GEY131120:GEY131125 GOU131120:GOU131125 GYQ131120:GYQ131125 HIM131120:HIM131125 HSI131120:HSI131125 ICE131120:ICE131125 IMA131120:IMA131125 IVW131120:IVW131125 JFS131120:JFS131125 JPO131120:JPO131125 JZK131120:JZK131125 KJG131120:KJG131125 KTC131120:KTC131125 LCY131120:LCY131125 LMU131120:LMU131125 LWQ131120:LWQ131125 MGM131120:MGM131125 MQI131120:MQI131125 NAE131120:NAE131125 NKA131120:NKA131125 NTW131120:NTW131125 ODS131120:ODS131125 ONO131120:ONO131125 OXK131120:OXK131125 PHG131120:PHG131125 PRC131120:PRC131125 QAY131120:QAY131125 QKU131120:QKU131125 QUQ131120:QUQ131125 REM131120:REM131125 ROI131120:ROI131125 RYE131120:RYE131125 SIA131120:SIA131125 SRW131120:SRW131125 TBS131120:TBS131125 TLO131120:TLO131125 TVK131120:TVK131125 UFG131120:UFG131125 UPC131120:UPC131125 UYY131120:UYY131125 VIU131120:VIU131125 VSQ131120:VSQ131125 WCM131120:WCM131125 WMI131120:WMI131125 WWE131120:WWE131125 V196656:W196661 JS196656:JS196661 TO196656:TO196661 ADK196656:ADK196661 ANG196656:ANG196661 AXC196656:AXC196661 BGY196656:BGY196661 BQU196656:BQU196661 CAQ196656:CAQ196661 CKM196656:CKM196661 CUI196656:CUI196661 DEE196656:DEE196661 DOA196656:DOA196661 DXW196656:DXW196661 EHS196656:EHS196661 ERO196656:ERO196661 FBK196656:FBK196661 FLG196656:FLG196661 FVC196656:FVC196661 GEY196656:GEY196661 GOU196656:GOU196661 GYQ196656:GYQ196661 HIM196656:HIM196661 HSI196656:HSI196661 ICE196656:ICE196661 IMA196656:IMA196661 IVW196656:IVW196661 JFS196656:JFS196661 JPO196656:JPO196661 JZK196656:JZK196661 KJG196656:KJG196661 KTC196656:KTC196661 LCY196656:LCY196661 LMU196656:LMU196661 LWQ196656:LWQ196661 MGM196656:MGM196661 MQI196656:MQI196661 NAE196656:NAE196661 NKA196656:NKA196661 NTW196656:NTW196661 ODS196656:ODS196661 ONO196656:ONO196661 OXK196656:OXK196661 PHG196656:PHG196661 PRC196656:PRC196661 QAY196656:QAY196661 QKU196656:QKU196661 QUQ196656:QUQ196661 REM196656:REM196661 ROI196656:ROI196661 RYE196656:RYE196661 SIA196656:SIA196661 SRW196656:SRW196661 TBS196656:TBS196661 TLO196656:TLO196661 TVK196656:TVK196661 UFG196656:UFG196661 UPC196656:UPC196661 UYY196656:UYY196661 VIU196656:VIU196661 VSQ196656:VSQ196661 WCM196656:WCM196661 WMI196656:WMI196661 WWE196656:WWE196661 V262192:W262197 JS262192:JS262197 TO262192:TO262197 ADK262192:ADK262197 ANG262192:ANG262197 AXC262192:AXC262197 BGY262192:BGY262197 BQU262192:BQU262197 CAQ262192:CAQ262197 CKM262192:CKM262197 CUI262192:CUI262197 DEE262192:DEE262197 DOA262192:DOA262197 DXW262192:DXW262197 EHS262192:EHS262197 ERO262192:ERO262197 FBK262192:FBK262197 FLG262192:FLG262197 FVC262192:FVC262197 GEY262192:GEY262197 GOU262192:GOU262197 GYQ262192:GYQ262197 HIM262192:HIM262197 HSI262192:HSI262197 ICE262192:ICE262197 IMA262192:IMA262197 IVW262192:IVW262197 JFS262192:JFS262197 JPO262192:JPO262197 JZK262192:JZK262197 KJG262192:KJG262197 KTC262192:KTC262197 LCY262192:LCY262197 LMU262192:LMU262197 LWQ262192:LWQ262197 MGM262192:MGM262197 MQI262192:MQI262197 NAE262192:NAE262197 NKA262192:NKA262197 NTW262192:NTW262197 ODS262192:ODS262197 ONO262192:ONO262197 OXK262192:OXK262197 PHG262192:PHG262197 PRC262192:PRC262197 QAY262192:QAY262197 QKU262192:QKU262197 QUQ262192:QUQ262197 REM262192:REM262197 ROI262192:ROI262197 RYE262192:RYE262197 SIA262192:SIA262197 SRW262192:SRW262197 TBS262192:TBS262197 TLO262192:TLO262197 TVK262192:TVK262197 UFG262192:UFG262197 UPC262192:UPC262197 UYY262192:UYY262197 VIU262192:VIU262197 VSQ262192:VSQ262197 WCM262192:WCM262197 WMI262192:WMI262197 WWE262192:WWE262197 V327728:W327733 JS327728:JS327733 TO327728:TO327733 ADK327728:ADK327733 ANG327728:ANG327733 AXC327728:AXC327733 BGY327728:BGY327733 BQU327728:BQU327733 CAQ327728:CAQ327733 CKM327728:CKM327733 CUI327728:CUI327733 DEE327728:DEE327733 DOA327728:DOA327733 DXW327728:DXW327733 EHS327728:EHS327733 ERO327728:ERO327733 FBK327728:FBK327733 FLG327728:FLG327733 FVC327728:FVC327733 GEY327728:GEY327733 GOU327728:GOU327733 GYQ327728:GYQ327733 HIM327728:HIM327733 HSI327728:HSI327733 ICE327728:ICE327733 IMA327728:IMA327733 IVW327728:IVW327733 JFS327728:JFS327733 JPO327728:JPO327733 JZK327728:JZK327733 KJG327728:KJG327733 KTC327728:KTC327733 LCY327728:LCY327733 LMU327728:LMU327733 LWQ327728:LWQ327733 MGM327728:MGM327733 MQI327728:MQI327733 NAE327728:NAE327733 NKA327728:NKA327733 NTW327728:NTW327733 ODS327728:ODS327733 ONO327728:ONO327733 OXK327728:OXK327733 PHG327728:PHG327733 PRC327728:PRC327733 QAY327728:QAY327733 QKU327728:QKU327733 QUQ327728:QUQ327733 REM327728:REM327733 ROI327728:ROI327733 RYE327728:RYE327733 SIA327728:SIA327733 SRW327728:SRW327733 TBS327728:TBS327733 TLO327728:TLO327733 TVK327728:TVK327733 UFG327728:UFG327733 UPC327728:UPC327733 UYY327728:UYY327733 VIU327728:VIU327733 VSQ327728:VSQ327733 WCM327728:WCM327733 WMI327728:WMI327733 WWE327728:WWE327733 V393264:W393269 JS393264:JS393269 TO393264:TO393269 ADK393264:ADK393269 ANG393264:ANG393269 AXC393264:AXC393269 BGY393264:BGY393269 BQU393264:BQU393269 CAQ393264:CAQ393269 CKM393264:CKM393269 CUI393264:CUI393269 DEE393264:DEE393269 DOA393264:DOA393269 DXW393264:DXW393269 EHS393264:EHS393269 ERO393264:ERO393269 FBK393264:FBK393269 FLG393264:FLG393269 FVC393264:FVC393269 GEY393264:GEY393269 GOU393264:GOU393269 GYQ393264:GYQ393269 HIM393264:HIM393269 HSI393264:HSI393269 ICE393264:ICE393269 IMA393264:IMA393269 IVW393264:IVW393269 JFS393264:JFS393269 JPO393264:JPO393269 JZK393264:JZK393269 KJG393264:KJG393269 KTC393264:KTC393269 LCY393264:LCY393269 LMU393264:LMU393269 LWQ393264:LWQ393269 MGM393264:MGM393269 MQI393264:MQI393269 NAE393264:NAE393269 NKA393264:NKA393269 NTW393264:NTW393269 ODS393264:ODS393269 ONO393264:ONO393269 OXK393264:OXK393269 PHG393264:PHG393269 PRC393264:PRC393269 QAY393264:QAY393269 QKU393264:QKU393269 QUQ393264:QUQ393269 REM393264:REM393269 ROI393264:ROI393269 RYE393264:RYE393269 SIA393264:SIA393269 SRW393264:SRW393269 TBS393264:TBS393269 TLO393264:TLO393269 TVK393264:TVK393269 UFG393264:UFG393269 UPC393264:UPC393269 UYY393264:UYY393269 VIU393264:VIU393269 VSQ393264:VSQ393269 WCM393264:WCM393269 WMI393264:WMI393269 WWE393264:WWE393269 V458800:W458805 JS458800:JS458805 TO458800:TO458805 ADK458800:ADK458805 ANG458800:ANG458805 AXC458800:AXC458805 BGY458800:BGY458805 BQU458800:BQU458805 CAQ458800:CAQ458805 CKM458800:CKM458805 CUI458800:CUI458805 DEE458800:DEE458805 DOA458800:DOA458805 DXW458800:DXW458805 EHS458800:EHS458805 ERO458800:ERO458805 FBK458800:FBK458805 FLG458800:FLG458805 FVC458800:FVC458805 GEY458800:GEY458805 GOU458800:GOU458805 GYQ458800:GYQ458805 HIM458800:HIM458805 HSI458800:HSI458805 ICE458800:ICE458805 IMA458800:IMA458805 IVW458800:IVW458805 JFS458800:JFS458805 JPO458800:JPO458805 JZK458800:JZK458805 KJG458800:KJG458805 KTC458800:KTC458805 LCY458800:LCY458805 LMU458800:LMU458805 LWQ458800:LWQ458805 MGM458800:MGM458805 MQI458800:MQI458805 NAE458800:NAE458805 NKA458800:NKA458805 NTW458800:NTW458805 ODS458800:ODS458805 ONO458800:ONO458805 OXK458800:OXK458805 PHG458800:PHG458805 PRC458800:PRC458805 QAY458800:QAY458805 QKU458800:QKU458805 QUQ458800:QUQ458805 REM458800:REM458805 ROI458800:ROI458805 RYE458800:RYE458805 SIA458800:SIA458805 SRW458800:SRW458805 TBS458800:TBS458805 TLO458800:TLO458805 TVK458800:TVK458805 UFG458800:UFG458805 UPC458800:UPC458805 UYY458800:UYY458805 VIU458800:VIU458805 VSQ458800:VSQ458805 WCM458800:WCM458805 WMI458800:WMI458805 WWE458800:WWE458805 V524336:W524341 JS524336:JS524341 TO524336:TO524341 ADK524336:ADK524341 ANG524336:ANG524341 AXC524336:AXC524341 BGY524336:BGY524341 BQU524336:BQU524341 CAQ524336:CAQ524341 CKM524336:CKM524341 CUI524336:CUI524341 DEE524336:DEE524341 DOA524336:DOA524341 DXW524336:DXW524341 EHS524336:EHS524341 ERO524336:ERO524341 FBK524336:FBK524341 FLG524336:FLG524341 FVC524336:FVC524341 GEY524336:GEY524341 GOU524336:GOU524341 GYQ524336:GYQ524341 HIM524336:HIM524341 HSI524336:HSI524341 ICE524336:ICE524341 IMA524336:IMA524341 IVW524336:IVW524341 JFS524336:JFS524341 JPO524336:JPO524341 JZK524336:JZK524341 KJG524336:KJG524341 KTC524336:KTC524341 LCY524336:LCY524341 LMU524336:LMU524341 LWQ524336:LWQ524341 MGM524336:MGM524341 MQI524336:MQI524341 NAE524336:NAE524341 NKA524336:NKA524341 NTW524336:NTW524341 ODS524336:ODS524341 ONO524336:ONO524341 OXK524336:OXK524341 PHG524336:PHG524341 PRC524336:PRC524341 QAY524336:QAY524341 QKU524336:QKU524341 QUQ524336:QUQ524341 REM524336:REM524341 ROI524336:ROI524341 RYE524336:RYE524341 SIA524336:SIA524341 SRW524336:SRW524341 TBS524336:TBS524341 TLO524336:TLO524341 TVK524336:TVK524341 UFG524336:UFG524341 UPC524336:UPC524341 UYY524336:UYY524341 VIU524336:VIU524341 VSQ524336:VSQ524341 WCM524336:WCM524341 WMI524336:WMI524341 WWE524336:WWE524341 V589872:W589877 JS589872:JS589877 TO589872:TO589877 ADK589872:ADK589877 ANG589872:ANG589877 AXC589872:AXC589877 BGY589872:BGY589877 BQU589872:BQU589877 CAQ589872:CAQ589877 CKM589872:CKM589877 CUI589872:CUI589877 DEE589872:DEE589877 DOA589872:DOA589877 DXW589872:DXW589877 EHS589872:EHS589877 ERO589872:ERO589877 FBK589872:FBK589877 FLG589872:FLG589877 FVC589872:FVC589877 GEY589872:GEY589877 GOU589872:GOU589877 GYQ589872:GYQ589877 HIM589872:HIM589877 HSI589872:HSI589877 ICE589872:ICE589877 IMA589872:IMA589877 IVW589872:IVW589877 JFS589872:JFS589877 JPO589872:JPO589877 JZK589872:JZK589877 KJG589872:KJG589877 KTC589872:KTC589877 LCY589872:LCY589877 LMU589872:LMU589877 LWQ589872:LWQ589877 MGM589872:MGM589877 MQI589872:MQI589877 NAE589872:NAE589877 NKA589872:NKA589877 NTW589872:NTW589877 ODS589872:ODS589877 ONO589872:ONO589877 OXK589872:OXK589877 PHG589872:PHG589877 PRC589872:PRC589877 QAY589872:QAY589877 QKU589872:QKU589877 QUQ589872:QUQ589877 REM589872:REM589877 ROI589872:ROI589877 RYE589872:RYE589877 SIA589872:SIA589877 SRW589872:SRW589877 TBS589872:TBS589877 TLO589872:TLO589877 TVK589872:TVK589877 UFG589872:UFG589877 UPC589872:UPC589877 UYY589872:UYY589877 VIU589872:VIU589877 VSQ589872:VSQ589877 WCM589872:WCM589877 WMI589872:WMI589877 WWE589872:WWE589877 V655408:W655413 JS655408:JS655413 TO655408:TO655413 ADK655408:ADK655413 ANG655408:ANG655413 AXC655408:AXC655413 BGY655408:BGY655413 BQU655408:BQU655413 CAQ655408:CAQ655413 CKM655408:CKM655413 CUI655408:CUI655413 DEE655408:DEE655413 DOA655408:DOA655413 DXW655408:DXW655413 EHS655408:EHS655413 ERO655408:ERO655413 FBK655408:FBK655413 FLG655408:FLG655413 FVC655408:FVC655413 GEY655408:GEY655413 GOU655408:GOU655413 GYQ655408:GYQ655413 HIM655408:HIM655413 HSI655408:HSI655413 ICE655408:ICE655413 IMA655408:IMA655413 IVW655408:IVW655413 JFS655408:JFS655413 JPO655408:JPO655413 JZK655408:JZK655413 KJG655408:KJG655413 KTC655408:KTC655413 LCY655408:LCY655413 LMU655408:LMU655413 LWQ655408:LWQ655413 MGM655408:MGM655413 MQI655408:MQI655413 NAE655408:NAE655413 NKA655408:NKA655413 NTW655408:NTW655413 ODS655408:ODS655413 ONO655408:ONO655413 OXK655408:OXK655413 PHG655408:PHG655413 PRC655408:PRC655413 QAY655408:QAY655413 QKU655408:QKU655413 QUQ655408:QUQ655413 REM655408:REM655413 ROI655408:ROI655413 RYE655408:RYE655413 SIA655408:SIA655413 SRW655408:SRW655413 TBS655408:TBS655413 TLO655408:TLO655413 TVK655408:TVK655413 UFG655408:UFG655413 UPC655408:UPC655413 UYY655408:UYY655413 VIU655408:VIU655413 VSQ655408:VSQ655413 WCM655408:WCM655413 WMI655408:WMI655413 WWE655408:WWE655413 V720944:W720949 JS720944:JS720949 TO720944:TO720949 ADK720944:ADK720949 ANG720944:ANG720949 AXC720944:AXC720949 BGY720944:BGY720949 BQU720944:BQU720949 CAQ720944:CAQ720949 CKM720944:CKM720949 CUI720944:CUI720949 DEE720944:DEE720949 DOA720944:DOA720949 DXW720944:DXW720949 EHS720944:EHS720949 ERO720944:ERO720949 FBK720944:FBK720949 FLG720944:FLG720949 FVC720944:FVC720949 GEY720944:GEY720949 GOU720944:GOU720949 GYQ720944:GYQ720949 HIM720944:HIM720949 HSI720944:HSI720949 ICE720944:ICE720949 IMA720944:IMA720949 IVW720944:IVW720949 JFS720944:JFS720949 JPO720944:JPO720949 JZK720944:JZK720949 KJG720944:KJG720949 KTC720944:KTC720949 LCY720944:LCY720949 LMU720944:LMU720949 LWQ720944:LWQ720949 MGM720944:MGM720949 MQI720944:MQI720949 NAE720944:NAE720949 NKA720944:NKA720949 NTW720944:NTW720949 ODS720944:ODS720949 ONO720944:ONO720949 OXK720944:OXK720949 PHG720944:PHG720949 PRC720944:PRC720949 QAY720944:QAY720949 QKU720944:QKU720949 QUQ720944:QUQ720949 REM720944:REM720949 ROI720944:ROI720949 RYE720944:RYE720949 SIA720944:SIA720949 SRW720944:SRW720949 TBS720944:TBS720949 TLO720944:TLO720949 TVK720944:TVK720949 UFG720944:UFG720949 UPC720944:UPC720949 UYY720944:UYY720949 VIU720944:VIU720949 VSQ720944:VSQ720949 WCM720944:WCM720949 WMI720944:WMI720949 WWE720944:WWE720949 V786480:W786485 JS786480:JS786485 TO786480:TO786485 ADK786480:ADK786485 ANG786480:ANG786485 AXC786480:AXC786485 BGY786480:BGY786485 BQU786480:BQU786485 CAQ786480:CAQ786485 CKM786480:CKM786485 CUI786480:CUI786485 DEE786480:DEE786485 DOA786480:DOA786485 DXW786480:DXW786485 EHS786480:EHS786485 ERO786480:ERO786485 FBK786480:FBK786485 FLG786480:FLG786485 FVC786480:FVC786485 GEY786480:GEY786485 GOU786480:GOU786485 GYQ786480:GYQ786485 HIM786480:HIM786485 HSI786480:HSI786485 ICE786480:ICE786485 IMA786480:IMA786485 IVW786480:IVW786485 JFS786480:JFS786485 JPO786480:JPO786485 JZK786480:JZK786485 KJG786480:KJG786485 KTC786480:KTC786485 LCY786480:LCY786485 LMU786480:LMU786485 LWQ786480:LWQ786485 MGM786480:MGM786485 MQI786480:MQI786485 NAE786480:NAE786485 NKA786480:NKA786485 NTW786480:NTW786485 ODS786480:ODS786485 ONO786480:ONO786485 OXK786480:OXK786485 PHG786480:PHG786485 PRC786480:PRC786485 QAY786480:QAY786485 QKU786480:QKU786485 QUQ786480:QUQ786485 REM786480:REM786485 ROI786480:ROI786485 RYE786480:RYE786485 SIA786480:SIA786485 SRW786480:SRW786485 TBS786480:TBS786485 TLO786480:TLO786485 TVK786480:TVK786485 UFG786480:UFG786485 UPC786480:UPC786485 UYY786480:UYY786485 VIU786480:VIU786485 VSQ786480:VSQ786485 WCM786480:WCM786485 WMI786480:WMI786485 WWE786480:WWE786485 V852016:W852021 JS852016:JS852021 TO852016:TO852021 ADK852016:ADK852021 ANG852016:ANG852021 AXC852016:AXC852021 BGY852016:BGY852021 BQU852016:BQU852021 CAQ852016:CAQ852021 CKM852016:CKM852021 CUI852016:CUI852021 DEE852016:DEE852021 DOA852016:DOA852021 DXW852016:DXW852021 EHS852016:EHS852021 ERO852016:ERO852021 FBK852016:FBK852021 FLG852016:FLG852021 FVC852016:FVC852021 GEY852016:GEY852021 GOU852016:GOU852021 GYQ852016:GYQ852021 HIM852016:HIM852021 HSI852016:HSI852021 ICE852016:ICE852021 IMA852016:IMA852021 IVW852016:IVW852021 JFS852016:JFS852021 JPO852016:JPO852021 JZK852016:JZK852021 KJG852016:KJG852021 KTC852016:KTC852021 LCY852016:LCY852021 LMU852016:LMU852021 LWQ852016:LWQ852021 MGM852016:MGM852021 MQI852016:MQI852021 NAE852016:NAE852021 NKA852016:NKA852021 NTW852016:NTW852021 ODS852016:ODS852021 ONO852016:ONO852021 OXK852016:OXK852021 PHG852016:PHG852021 PRC852016:PRC852021 QAY852016:QAY852021 QKU852016:QKU852021 QUQ852016:QUQ852021 REM852016:REM852021 ROI852016:ROI852021 RYE852016:RYE852021 SIA852016:SIA852021 SRW852016:SRW852021 TBS852016:TBS852021 TLO852016:TLO852021 TVK852016:TVK852021 UFG852016:UFG852021 UPC852016:UPC852021 UYY852016:UYY852021 VIU852016:VIU852021 VSQ852016:VSQ852021 WCM852016:WCM852021 WMI852016:WMI852021 WWE852016:WWE852021 V917552:W917557 JS917552:JS917557 TO917552:TO917557 ADK917552:ADK917557 ANG917552:ANG917557 AXC917552:AXC917557 BGY917552:BGY917557 BQU917552:BQU917557 CAQ917552:CAQ917557 CKM917552:CKM917557 CUI917552:CUI917557 DEE917552:DEE917557 DOA917552:DOA917557 DXW917552:DXW917557 EHS917552:EHS917557 ERO917552:ERO917557 FBK917552:FBK917557 FLG917552:FLG917557 FVC917552:FVC917557 GEY917552:GEY917557 GOU917552:GOU917557 GYQ917552:GYQ917557 HIM917552:HIM917557 HSI917552:HSI917557 ICE917552:ICE917557 IMA917552:IMA917557 IVW917552:IVW917557 JFS917552:JFS917557 JPO917552:JPO917557 JZK917552:JZK917557 KJG917552:KJG917557 KTC917552:KTC917557 LCY917552:LCY917557 LMU917552:LMU917557 LWQ917552:LWQ917557 MGM917552:MGM917557 MQI917552:MQI917557 NAE917552:NAE917557 NKA917552:NKA917557 NTW917552:NTW917557 ODS917552:ODS917557 ONO917552:ONO917557 OXK917552:OXK917557 PHG917552:PHG917557 PRC917552:PRC917557 QAY917552:QAY917557 QKU917552:QKU917557 QUQ917552:QUQ917557 REM917552:REM917557 ROI917552:ROI917557 RYE917552:RYE917557 SIA917552:SIA917557 SRW917552:SRW917557 TBS917552:TBS917557 TLO917552:TLO917557 TVK917552:TVK917557 UFG917552:UFG917557 UPC917552:UPC917557 UYY917552:UYY917557 VIU917552:VIU917557 VSQ917552:VSQ917557 WCM917552:WCM917557 WMI917552:WMI917557 WWE917552:WWE917557 V983088:W983093 JS983088:JS983093 TO983088:TO983093 ADK983088:ADK983093 ANG983088:ANG983093 AXC983088:AXC983093 BGY983088:BGY983093 BQU983088:BQU983093 CAQ983088:CAQ983093 CKM983088:CKM983093 CUI983088:CUI983093 DEE983088:DEE983093 DOA983088:DOA983093 DXW983088:DXW983093 EHS983088:EHS983093 ERO983088:ERO983093 FBK983088:FBK983093 FLG983088:FLG983093 FVC983088:FVC983093 GEY983088:GEY983093 GOU983088:GOU983093 GYQ983088:GYQ983093 HIM983088:HIM983093 HSI983088:HSI983093 ICE983088:ICE983093 IMA983088:IMA983093 IVW983088:IVW983093 JFS983088:JFS983093 JPO983088:JPO983093 JZK983088:JZK983093 KJG983088:KJG983093 KTC983088:KTC983093 LCY983088:LCY983093 LMU983088:LMU983093 LWQ983088:LWQ983093 MGM983088:MGM983093 MQI983088:MQI983093 NAE983088:NAE983093 NKA983088:NKA983093 NTW983088:NTW983093 ODS983088:ODS983093 ONO983088:ONO983093 OXK983088:OXK983093 PHG983088:PHG983093 PRC983088:PRC983093 QAY983088:QAY983093 QKU983088:QKU983093 QUQ983088:QUQ983093 REM983088:REM983093 ROI983088:ROI983093 RYE983088:RYE983093 SIA983088:SIA983093 SRW983088:SRW983093 TBS983088:TBS983093 TLO983088:TLO983093 TVK983088:TVK983093 UFG983088:UFG983093 UPC983088:UPC983093 UYY983088:UYY983093 VIU983088:VIU983093 VSQ983088:VSQ983093 WCM983088:WCM983093 WMI983088:WMI983093 WWE983088:WWE983093 WWE14:WWE17 JS20:JS24 TO20:TO24 ADK20:ADK24 ANG20:ANG24 AXC20:AXC24 BGY20:BGY24 BQU20:BQU24 CAQ20:CAQ24 CKM20:CKM24 CUI20:CUI24 DEE20:DEE24 DOA20:DOA24 DXW20:DXW24 EHS20:EHS24 ERO20:ERO24 FBK20:FBK24 FLG20:FLG24 FVC20:FVC24 GEY20:GEY24 GOU20:GOU24 GYQ20:GYQ24 HIM20:HIM24 HSI20:HSI24 ICE20:ICE24 IMA20:IMA24 IVW20:IVW24 JFS20:JFS24 JPO20:JPO24 JZK20:JZK24 KJG20:KJG24 KTC20:KTC24 LCY20:LCY24 LMU20:LMU24 LWQ20:LWQ24 MGM20:MGM24 MQI20:MQI24 NAE20:NAE24 NKA20:NKA24 NTW20:NTW24 ODS20:ODS24 ONO20:ONO24 OXK20:OXK24 PHG20:PHG24 PRC20:PRC24 QAY20:QAY24 QKU20:QKU24 QUQ20:QUQ24 REM20:REM24 ROI20:ROI24 RYE20:RYE24 SIA20:SIA24 SRW20:SRW24 TBS20:TBS24 TLO20:TLO24 TVK20:TVK24 UFG20:UFG24 UPC20:UPC24 UYY20:UYY24 VIU20:VIU24 VSQ20:VSQ24 WCM20:WCM24 WMI20:WMI24 WWE20:WWE24 V65592:W65596 JS65592:JS65596 TO65592:TO65596 ADK65592:ADK65596 ANG65592:ANG65596 AXC65592:AXC65596 BGY65592:BGY65596 BQU65592:BQU65596 CAQ65592:CAQ65596 CKM65592:CKM65596 CUI65592:CUI65596 DEE65592:DEE65596 DOA65592:DOA65596 DXW65592:DXW65596 EHS65592:EHS65596 ERO65592:ERO65596 FBK65592:FBK65596 FLG65592:FLG65596 FVC65592:FVC65596 GEY65592:GEY65596 GOU65592:GOU65596 GYQ65592:GYQ65596 HIM65592:HIM65596 HSI65592:HSI65596 ICE65592:ICE65596 IMA65592:IMA65596 IVW65592:IVW65596 JFS65592:JFS65596 JPO65592:JPO65596 JZK65592:JZK65596 KJG65592:KJG65596 KTC65592:KTC65596 LCY65592:LCY65596 LMU65592:LMU65596 LWQ65592:LWQ65596 MGM65592:MGM65596 MQI65592:MQI65596 NAE65592:NAE65596 NKA65592:NKA65596 NTW65592:NTW65596 ODS65592:ODS65596 ONO65592:ONO65596 OXK65592:OXK65596 PHG65592:PHG65596 PRC65592:PRC65596 QAY65592:QAY65596 QKU65592:QKU65596 QUQ65592:QUQ65596 REM65592:REM65596 ROI65592:ROI65596 RYE65592:RYE65596 SIA65592:SIA65596 SRW65592:SRW65596 TBS65592:TBS65596 TLO65592:TLO65596 TVK65592:TVK65596 UFG65592:UFG65596 UPC65592:UPC65596 UYY65592:UYY65596 VIU65592:VIU65596 VSQ65592:VSQ65596 WCM65592:WCM65596 WMI65592:WMI65596 WWE65592:WWE65596 V131128:W131132 JS131128:JS131132 TO131128:TO131132 ADK131128:ADK131132 ANG131128:ANG131132 AXC131128:AXC131132 BGY131128:BGY131132 BQU131128:BQU131132 CAQ131128:CAQ131132 CKM131128:CKM131132 CUI131128:CUI131132 DEE131128:DEE131132 DOA131128:DOA131132 DXW131128:DXW131132 EHS131128:EHS131132 ERO131128:ERO131132 FBK131128:FBK131132 FLG131128:FLG131132 FVC131128:FVC131132 GEY131128:GEY131132 GOU131128:GOU131132 GYQ131128:GYQ131132 HIM131128:HIM131132 HSI131128:HSI131132 ICE131128:ICE131132 IMA131128:IMA131132 IVW131128:IVW131132 JFS131128:JFS131132 JPO131128:JPO131132 JZK131128:JZK131132 KJG131128:KJG131132 KTC131128:KTC131132 LCY131128:LCY131132 LMU131128:LMU131132 LWQ131128:LWQ131132 MGM131128:MGM131132 MQI131128:MQI131132 NAE131128:NAE131132 NKA131128:NKA131132 NTW131128:NTW131132 ODS131128:ODS131132 ONO131128:ONO131132 OXK131128:OXK131132 PHG131128:PHG131132 PRC131128:PRC131132 QAY131128:QAY131132 QKU131128:QKU131132 QUQ131128:QUQ131132 REM131128:REM131132 ROI131128:ROI131132 RYE131128:RYE131132 SIA131128:SIA131132 SRW131128:SRW131132 TBS131128:TBS131132 TLO131128:TLO131132 TVK131128:TVK131132 UFG131128:UFG131132 UPC131128:UPC131132 UYY131128:UYY131132 VIU131128:VIU131132 VSQ131128:VSQ131132 WCM131128:WCM131132 WMI131128:WMI131132 WWE131128:WWE131132 V196664:W196668 JS196664:JS196668 TO196664:TO196668 ADK196664:ADK196668 ANG196664:ANG196668 AXC196664:AXC196668 BGY196664:BGY196668 BQU196664:BQU196668 CAQ196664:CAQ196668 CKM196664:CKM196668 CUI196664:CUI196668 DEE196664:DEE196668 DOA196664:DOA196668 DXW196664:DXW196668 EHS196664:EHS196668 ERO196664:ERO196668 FBK196664:FBK196668 FLG196664:FLG196668 FVC196664:FVC196668 GEY196664:GEY196668 GOU196664:GOU196668 GYQ196664:GYQ196668 HIM196664:HIM196668 HSI196664:HSI196668 ICE196664:ICE196668 IMA196664:IMA196668 IVW196664:IVW196668 JFS196664:JFS196668 JPO196664:JPO196668 JZK196664:JZK196668 KJG196664:KJG196668 KTC196664:KTC196668 LCY196664:LCY196668 LMU196664:LMU196668 LWQ196664:LWQ196668 MGM196664:MGM196668 MQI196664:MQI196668 NAE196664:NAE196668 NKA196664:NKA196668 NTW196664:NTW196668 ODS196664:ODS196668 ONO196664:ONO196668 OXK196664:OXK196668 PHG196664:PHG196668 PRC196664:PRC196668 QAY196664:QAY196668 QKU196664:QKU196668 QUQ196664:QUQ196668 REM196664:REM196668 ROI196664:ROI196668 RYE196664:RYE196668 SIA196664:SIA196668 SRW196664:SRW196668 TBS196664:TBS196668 TLO196664:TLO196668 TVK196664:TVK196668 UFG196664:UFG196668 UPC196664:UPC196668 UYY196664:UYY196668 VIU196664:VIU196668 VSQ196664:VSQ196668 WCM196664:WCM196668 WMI196664:WMI196668 WWE196664:WWE196668 V262200:W262204 JS262200:JS262204 TO262200:TO262204 ADK262200:ADK262204 ANG262200:ANG262204 AXC262200:AXC262204 BGY262200:BGY262204 BQU262200:BQU262204 CAQ262200:CAQ262204 CKM262200:CKM262204 CUI262200:CUI262204 DEE262200:DEE262204 DOA262200:DOA262204 DXW262200:DXW262204 EHS262200:EHS262204 ERO262200:ERO262204 FBK262200:FBK262204 FLG262200:FLG262204 FVC262200:FVC262204 GEY262200:GEY262204 GOU262200:GOU262204 GYQ262200:GYQ262204 HIM262200:HIM262204 HSI262200:HSI262204 ICE262200:ICE262204 IMA262200:IMA262204 IVW262200:IVW262204 JFS262200:JFS262204 JPO262200:JPO262204 JZK262200:JZK262204 KJG262200:KJG262204 KTC262200:KTC262204 LCY262200:LCY262204 LMU262200:LMU262204 LWQ262200:LWQ262204 MGM262200:MGM262204 MQI262200:MQI262204 NAE262200:NAE262204 NKA262200:NKA262204 NTW262200:NTW262204 ODS262200:ODS262204 ONO262200:ONO262204 OXK262200:OXK262204 PHG262200:PHG262204 PRC262200:PRC262204 QAY262200:QAY262204 QKU262200:QKU262204 QUQ262200:QUQ262204 REM262200:REM262204 ROI262200:ROI262204 RYE262200:RYE262204 SIA262200:SIA262204 SRW262200:SRW262204 TBS262200:TBS262204 TLO262200:TLO262204 TVK262200:TVK262204 UFG262200:UFG262204 UPC262200:UPC262204 UYY262200:UYY262204 VIU262200:VIU262204 VSQ262200:VSQ262204 WCM262200:WCM262204 WMI262200:WMI262204 WWE262200:WWE262204 V327736:W327740 JS327736:JS327740 TO327736:TO327740 ADK327736:ADK327740 ANG327736:ANG327740 AXC327736:AXC327740 BGY327736:BGY327740 BQU327736:BQU327740 CAQ327736:CAQ327740 CKM327736:CKM327740 CUI327736:CUI327740 DEE327736:DEE327740 DOA327736:DOA327740 DXW327736:DXW327740 EHS327736:EHS327740 ERO327736:ERO327740 FBK327736:FBK327740 FLG327736:FLG327740 FVC327736:FVC327740 GEY327736:GEY327740 GOU327736:GOU327740 GYQ327736:GYQ327740 HIM327736:HIM327740 HSI327736:HSI327740 ICE327736:ICE327740 IMA327736:IMA327740 IVW327736:IVW327740 JFS327736:JFS327740 JPO327736:JPO327740 JZK327736:JZK327740 KJG327736:KJG327740 KTC327736:KTC327740 LCY327736:LCY327740 LMU327736:LMU327740 LWQ327736:LWQ327740 MGM327736:MGM327740 MQI327736:MQI327740 NAE327736:NAE327740 NKA327736:NKA327740 NTW327736:NTW327740 ODS327736:ODS327740 ONO327736:ONO327740 OXK327736:OXK327740 PHG327736:PHG327740 PRC327736:PRC327740 QAY327736:QAY327740 QKU327736:QKU327740 QUQ327736:QUQ327740 REM327736:REM327740 ROI327736:ROI327740 RYE327736:RYE327740 SIA327736:SIA327740 SRW327736:SRW327740 TBS327736:TBS327740 TLO327736:TLO327740 TVK327736:TVK327740 UFG327736:UFG327740 UPC327736:UPC327740 UYY327736:UYY327740 VIU327736:VIU327740 VSQ327736:VSQ327740 WCM327736:WCM327740 WMI327736:WMI327740 WWE327736:WWE327740 V393272:W393276 JS393272:JS393276 TO393272:TO393276 ADK393272:ADK393276 ANG393272:ANG393276 AXC393272:AXC393276 BGY393272:BGY393276 BQU393272:BQU393276 CAQ393272:CAQ393276 CKM393272:CKM393276 CUI393272:CUI393276 DEE393272:DEE393276 DOA393272:DOA393276 DXW393272:DXW393276 EHS393272:EHS393276 ERO393272:ERO393276 FBK393272:FBK393276 FLG393272:FLG393276 FVC393272:FVC393276 GEY393272:GEY393276 GOU393272:GOU393276 GYQ393272:GYQ393276 HIM393272:HIM393276 HSI393272:HSI393276 ICE393272:ICE393276 IMA393272:IMA393276 IVW393272:IVW393276 JFS393272:JFS393276 JPO393272:JPO393276 JZK393272:JZK393276 KJG393272:KJG393276 KTC393272:KTC393276 LCY393272:LCY393276 LMU393272:LMU393276 LWQ393272:LWQ393276 MGM393272:MGM393276 MQI393272:MQI393276 NAE393272:NAE393276 NKA393272:NKA393276 NTW393272:NTW393276 ODS393272:ODS393276 ONO393272:ONO393276 OXK393272:OXK393276 PHG393272:PHG393276 PRC393272:PRC393276 QAY393272:QAY393276 QKU393272:QKU393276 QUQ393272:QUQ393276 REM393272:REM393276 ROI393272:ROI393276 RYE393272:RYE393276 SIA393272:SIA393276 SRW393272:SRW393276 TBS393272:TBS393276 TLO393272:TLO393276 TVK393272:TVK393276 UFG393272:UFG393276 UPC393272:UPC393276 UYY393272:UYY393276 VIU393272:VIU393276 VSQ393272:VSQ393276 WCM393272:WCM393276 WMI393272:WMI393276 WWE393272:WWE393276 V458808:W458812 JS458808:JS458812 TO458808:TO458812 ADK458808:ADK458812 ANG458808:ANG458812 AXC458808:AXC458812 BGY458808:BGY458812 BQU458808:BQU458812 CAQ458808:CAQ458812 CKM458808:CKM458812 CUI458808:CUI458812 DEE458808:DEE458812 DOA458808:DOA458812 DXW458808:DXW458812 EHS458808:EHS458812 ERO458808:ERO458812 FBK458808:FBK458812 FLG458808:FLG458812 FVC458808:FVC458812 GEY458808:GEY458812 GOU458808:GOU458812 GYQ458808:GYQ458812 HIM458808:HIM458812 HSI458808:HSI458812 ICE458808:ICE458812 IMA458808:IMA458812 IVW458808:IVW458812 JFS458808:JFS458812 JPO458808:JPO458812 JZK458808:JZK458812 KJG458808:KJG458812 KTC458808:KTC458812 LCY458808:LCY458812 LMU458808:LMU458812 LWQ458808:LWQ458812 MGM458808:MGM458812 MQI458808:MQI458812 NAE458808:NAE458812 NKA458808:NKA458812 NTW458808:NTW458812 ODS458808:ODS458812 ONO458808:ONO458812 OXK458808:OXK458812 PHG458808:PHG458812 PRC458808:PRC458812 QAY458808:QAY458812 QKU458808:QKU458812 QUQ458808:QUQ458812 REM458808:REM458812 ROI458808:ROI458812 RYE458808:RYE458812 SIA458808:SIA458812 SRW458808:SRW458812 TBS458808:TBS458812 TLO458808:TLO458812 TVK458808:TVK458812 UFG458808:UFG458812 UPC458808:UPC458812 UYY458808:UYY458812 VIU458808:VIU458812 VSQ458808:VSQ458812 WCM458808:WCM458812 WMI458808:WMI458812 WWE458808:WWE458812 V524344:W524348 JS524344:JS524348 TO524344:TO524348 ADK524344:ADK524348 ANG524344:ANG524348 AXC524344:AXC524348 BGY524344:BGY524348 BQU524344:BQU524348 CAQ524344:CAQ524348 CKM524344:CKM524348 CUI524344:CUI524348 DEE524344:DEE524348 DOA524344:DOA524348 DXW524344:DXW524348 EHS524344:EHS524348 ERO524344:ERO524348 FBK524344:FBK524348 FLG524344:FLG524348 FVC524344:FVC524348 GEY524344:GEY524348 GOU524344:GOU524348 GYQ524344:GYQ524348 HIM524344:HIM524348 HSI524344:HSI524348 ICE524344:ICE524348 IMA524344:IMA524348 IVW524344:IVW524348 JFS524344:JFS524348 JPO524344:JPO524348 JZK524344:JZK524348 KJG524344:KJG524348 KTC524344:KTC524348 LCY524344:LCY524348 LMU524344:LMU524348 LWQ524344:LWQ524348 MGM524344:MGM524348 MQI524344:MQI524348 NAE524344:NAE524348 NKA524344:NKA524348 NTW524344:NTW524348 ODS524344:ODS524348 ONO524344:ONO524348 OXK524344:OXK524348 PHG524344:PHG524348 PRC524344:PRC524348 QAY524344:QAY524348 QKU524344:QKU524348 QUQ524344:QUQ524348 REM524344:REM524348 ROI524344:ROI524348 RYE524344:RYE524348 SIA524344:SIA524348 SRW524344:SRW524348 TBS524344:TBS524348 TLO524344:TLO524348 TVK524344:TVK524348 UFG524344:UFG524348 UPC524344:UPC524348 UYY524344:UYY524348 VIU524344:VIU524348 VSQ524344:VSQ524348 WCM524344:WCM524348 WMI524344:WMI524348 WWE524344:WWE524348 V589880:W589884 JS589880:JS589884 TO589880:TO589884 ADK589880:ADK589884 ANG589880:ANG589884 AXC589880:AXC589884 BGY589880:BGY589884 BQU589880:BQU589884 CAQ589880:CAQ589884 CKM589880:CKM589884 CUI589880:CUI589884 DEE589880:DEE589884 DOA589880:DOA589884 DXW589880:DXW589884 EHS589880:EHS589884 ERO589880:ERO589884 FBK589880:FBK589884 FLG589880:FLG589884 FVC589880:FVC589884 GEY589880:GEY589884 GOU589880:GOU589884 GYQ589880:GYQ589884 HIM589880:HIM589884 HSI589880:HSI589884 ICE589880:ICE589884 IMA589880:IMA589884 IVW589880:IVW589884 JFS589880:JFS589884 JPO589880:JPO589884 JZK589880:JZK589884 KJG589880:KJG589884 KTC589880:KTC589884 LCY589880:LCY589884 LMU589880:LMU589884 LWQ589880:LWQ589884 MGM589880:MGM589884 MQI589880:MQI589884 NAE589880:NAE589884 NKA589880:NKA589884 NTW589880:NTW589884 ODS589880:ODS589884 ONO589880:ONO589884 OXK589880:OXK589884 PHG589880:PHG589884 PRC589880:PRC589884 QAY589880:QAY589884 QKU589880:QKU589884 QUQ589880:QUQ589884 REM589880:REM589884 ROI589880:ROI589884 RYE589880:RYE589884 SIA589880:SIA589884 SRW589880:SRW589884 TBS589880:TBS589884 TLO589880:TLO589884 TVK589880:TVK589884 UFG589880:UFG589884 UPC589880:UPC589884 UYY589880:UYY589884 VIU589880:VIU589884 VSQ589880:VSQ589884 WCM589880:WCM589884 WMI589880:WMI589884 WWE589880:WWE589884 V655416:W655420 JS655416:JS655420 TO655416:TO655420 ADK655416:ADK655420 ANG655416:ANG655420 AXC655416:AXC655420 BGY655416:BGY655420 BQU655416:BQU655420 CAQ655416:CAQ655420 CKM655416:CKM655420 CUI655416:CUI655420 DEE655416:DEE655420 DOA655416:DOA655420 DXW655416:DXW655420 EHS655416:EHS655420 ERO655416:ERO655420 FBK655416:FBK655420 FLG655416:FLG655420 FVC655416:FVC655420 GEY655416:GEY655420 GOU655416:GOU655420 GYQ655416:GYQ655420 HIM655416:HIM655420 HSI655416:HSI655420 ICE655416:ICE655420 IMA655416:IMA655420 IVW655416:IVW655420 JFS655416:JFS655420 JPO655416:JPO655420 JZK655416:JZK655420 KJG655416:KJG655420 KTC655416:KTC655420 LCY655416:LCY655420 LMU655416:LMU655420 LWQ655416:LWQ655420 MGM655416:MGM655420 MQI655416:MQI655420 NAE655416:NAE655420 NKA655416:NKA655420 NTW655416:NTW655420 ODS655416:ODS655420 ONO655416:ONO655420 OXK655416:OXK655420 PHG655416:PHG655420 PRC655416:PRC655420 QAY655416:QAY655420 QKU655416:QKU655420 QUQ655416:QUQ655420 REM655416:REM655420 ROI655416:ROI655420 RYE655416:RYE655420 SIA655416:SIA655420 SRW655416:SRW655420 TBS655416:TBS655420 TLO655416:TLO655420 TVK655416:TVK655420 UFG655416:UFG655420 UPC655416:UPC655420 UYY655416:UYY655420 VIU655416:VIU655420 VSQ655416:VSQ655420 WCM655416:WCM655420 WMI655416:WMI655420 WWE655416:WWE655420 V720952:W720956 JS720952:JS720956 TO720952:TO720956 ADK720952:ADK720956 ANG720952:ANG720956 AXC720952:AXC720956 BGY720952:BGY720956 BQU720952:BQU720956 CAQ720952:CAQ720956 CKM720952:CKM720956 CUI720952:CUI720956 DEE720952:DEE720956 DOA720952:DOA720956 DXW720952:DXW720956 EHS720952:EHS720956 ERO720952:ERO720956 FBK720952:FBK720956 FLG720952:FLG720956 FVC720952:FVC720956 GEY720952:GEY720956 GOU720952:GOU720956 GYQ720952:GYQ720956 HIM720952:HIM720956 HSI720952:HSI720956 ICE720952:ICE720956 IMA720952:IMA720956 IVW720952:IVW720956 JFS720952:JFS720956 JPO720952:JPO720956 JZK720952:JZK720956 KJG720952:KJG720956 KTC720952:KTC720956 LCY720952:LCY720956 LMU720952:LMU720956 LWQ720952:LWQ720956 MGM720952:MGM720956 MQI720952:MQI720956 NAE720952:NAE720956 NKA720952:NKA720956 NTW720952:NTW720956 ODS720952:ODS720956 ONO720952:ONO720956 OXK720952:OXK720956 PHG720952:PHG720956 PRC720952:PRC720956 QAY720952:QAY720956 QKU720952:QKU720956 QUQ720952:QUQ720956 REM720952:REM720956 ROI720952:ROI720956 RYE720952:RYE720956 SIA720952:SIA720956 SRW720952:SRW720956 TBS720952:TBS720956 TLO720952:TLO720956 TVK720952:TVK720956 UFG720952:UFG720956 UPC720952:UPC720956 UYY720952:UYY720956 VIU720952:VIU720956 VSQ720952:VSQ720956 WCM720952:WCM720956 WMI720952:WMI720956 WWE720952:WWE720956 V786488:W786492 JS786488:JS786492 TO786488:TO786492 ADK786488:ADK786492 ANG786488:ANG786492 AXC786488:AXC786492 BGY786488:BGY786492 BQU786488:BQU786492 CAQ786488:CAQ786492 CKM786488:CKM786492 CUI786488:CUI786492 DEE786488:DEE786492 DOA786488:DOA786492 DXW786488:DXW786492 EHS786488:EHS786492 ERO786488:ERO786492 FBK786488:FBK786492 FLG786488:FLG786492 FVC786488:FVC786492 GEY786488:GEY786492 GOU786488:GOU786492 GYQ786488:GYQ786492 HIM786488:HIM786492 HSI786488:HSI786492 ICE786488:ICE786492 IMA786488:IMA786492 IVW786488:IVW786492 JFS786488:JFS786492 JPO786488:JPO786492 JZK786488:JZK786492 KJG786488:KJG786492 KTC786488:KTC786492 LCY786488:LCY786492 LMU786488:LMU786492 LWQ786488:LWQ786492 MGM786488:MGM786492 MQI786488:MQI786492 NAE786488:NAE786492 NKA786488:NKA786492 NTW786488:NTW786492 ODS786488:ODS786492 ONO786488:ONO786492 OXK786488:OXK786492 PHG786488:PHG786492 PRC786488:PRC786492 QAY786488:QAY786492 QKU786488:QKU786492 QUQ786488:QUQ786492 REM786488:REM786492 ROI786488:ROI786492 RYE786488:RYE786492 SIA786488:SIA786492 SRW786488:SRW786492 TBS786488:TBS786492 TLO786488:TLO786492 TVK786488:TVK786492 UFG786488:UFG786492 UPC786488:UPC786492 UYY786488:UYY786492 VIU786488:VIU786492 VSQ786488:VSQ786492 WCM786488:WCM786492 WMI786488:WMI786492 WWE786488:WWE786492 V852024:W852028 JS852024:JS852028 TO852024:TO852028 ADK852024:ADK852028 ANG852024:ANG852028 AXC852024:AXC852028 BGY852024:BGY852028 BQU852024:BQU852028 CAQ852024:CAQ852028 CKM852024:CKM852028 CUI852024:CUI852028 DEE852024:DEE852028 DOA852024:DOA852028 DXW852024:DXW852028 EHS852024:EHS852028 ERO852024:ERO852028 FBK852024:FBK852028 FLG852024:FLG852028 FVC852024:FVC852028 GEY852024:GEY852028 GOU852024:GOU852028 GYQ852024:GYQ852028 HIM852024:HIM852028 HSI852024:HSI852028 ICE852024:ICE852028 IMA852024:IMA852028 IVW852024:IVW852028 JFS852024:JFS852028 JPO852024:JPO852028 JZK852024:JZK852028 KJG852024:KJG852028 KTC852024:KTC852028 LCY852024:LCY852028 LMU852024:LMU852028 LWQ852024:LWQ852028 MGM852024:MGM852028 MQI852024:MQI852028 NAE852024:NAE852028 NKA852024:NKA852028 NTW852024:NTW852028 ODS852024:ODS852028 ONO852024:ONO852028 OXK852024:OXK852028 PHG852024:PHG852028 PRC852024:PRC852028 QAY852024:QAY852028 QKU852024:QKU852028 QUQ852024:QUQ852028 REM852024:REM852028 ROI852024:ROI852028 RYE852024:RYE852028 SIA852024:SIA852028 SRW852024:SRW852028 TBS852024:TBS852028 TLO852024:TLO852028 TVK852024:TVK852028 UFG852024:UFG852028 UPC852024:UPC852028 UYY852024:UYY852028 VIU852024:VIU852028 VSQ852024:VSQ852028 WCM852024:WCM852028 WMI852024:WMI852028 WWE852024:WWE852028 V917560:W917564 JS917560:JS917564 TO917560:TO917564 ADK917560:ADK917564 ANG917560:ANG917564 AXC917560:AXC917564 BGY917560:BGY917564 BQU917560:BQU917564 CAQ917560:CAQ917564 CKM917560:CKM917564 CUI917560:CUI917564 DEE917560:DEE917564 DOA917560:DOA917564 DXW917560:DXW917564 EHS917560:EHS917564 ERO917560:ERO917564 FBK917560:FBK917564 FLG917560:FLG917564 FVC917560:FVC917564 GEY917560:GEY917564 GOU917560:GOU917564 GYQ917560:GYQ917564 HIM917560:HIM917564 HSI917560:HSI917564 ICE917560:ICE917564 IMA917560:IMA917564 IVW917560:IVW917564 JFS917560:JFS917564 JPO917560:JPO917564 JZK917560:JZK917564 KJG917560:KJG917564 KTC917560:KTC917564 LCY917560:LCY917564 LMU917560:LMU917564 LWQ917560:LWQ917564 MGM917560:MGM917564 MQI917560:MQI917564 NAE917560:NAE917564 NKA917560:NKA917564 NTW917560:NTW917564 ODS917560:ODS917564 ONO917560:ONO917564 OXK917560:OXK917564 PHG917560:PHG917564 PRC917560:PRC917564 QAY917560:QAY917564 QKU917560:QKU917564 QUQ917560:QUQ917564 REM917560:REM917564 ROI917560:ROI917564 RYE917560:RYE917564 SIA917560:SIA917564 SRW917560:SRW917564 TBS917560:TBS917564 TLO917560:TLO917564 TVK917560:TVK917564 UFG917560:UFG917564 UPC917560:UPC917564 UYY917560:UYY917564 VIU917560:VIU917564 VSQ917560:VSQ917564 WCM917560:WCM917564 WMI917560:WMI917564 WWE917560:WWE917564 V983096:W983100 JS983096:JS983100 TO983096:TO983100 ADK983096:ADK983100 ANG983096:ANG983100 AXC983096:AXC983100 BGY983096:BGY983100 BQU983096:BQU983100 CAQ983096:CAQ983100 CKM983096:CKM983100 CUI983096:CUI983100 DEE983096:DEE983100 DOA983096:DOA983100 DXW983096:DXW983100 EHS983096:EHS983100 ERO983096:ERO983100 FBK983096:FBK983100 FLG983096:FLG983100 FVC983096:FVC983100 GEY983096:GEY983100 GOU983096:GOU983100 GYQ983096:GYQ983100 HIM983096:HIM983100 HSI983096:HSI983100 ICE983096:ICE983100 IMA983096:IMA983100 IVW983096:IVW983100 JFS983096:JFS983100 JPO983096:JPO983100 JZK983096:JZK983100 KJG983096:KJG983100 KTC983096:KTC983100 LCY983096:LCY983100 LMU983096:LMU983100 LWQ983096:LWQ983100 MGM983096:MGM983100 MQI983096:MQI983100 NAE983096:NAE983100 NKA983096:NKA983100 NTW983096:NTW983100 ODS983096:ODS983100 ONO983096:ONO983100 OXK983096:OXK983100 PHG983096:PHG983100 PRC983096:PRC983100 QAY983096:QAY983100 QKU983096:QKU983100 QUQ983096:QUQ983100 REM983096:REM983100 ROI983096:ROI983100 RYE983096:RYE983100 SIA983096:SIA983100 SRW983096:SRW983100 TBS983096:TBS983100 TLO983096:TLO983100 TVK983096:TVK983100 UFG983096:UFG983100 UPC983096:UPC983100 UYY983096:UYY983100 VIU983096:VIU983100 VSQ983096:VSQ983100 WCM983096:WCM983100 WMI983096:WMI983100 WWE983096:WWE983100 V16:W16 JS14:JS17 TO14:TO17 ADK14:ADK17 ANG14:ANG17 AXC14:AXC17 BGY14:BGY17 BQU14:BQU17 CAQ14:CAQ17 CKM14:CKM17 CUI14:CUI17 DEE14:DEE17 DOA14:DOA17 DXW14:DXW17 EHS14:EHS17 ERO14:ERO17 FBK14:FBK17 FLG14:FLG17 FVC14:FVC17 GEY14:GEY17 GOU14:GOU17 GYQ14:GYQ17 HIM14:HIM17 HSI14:HSI17 ICE14:ICE17 IMA14:IMA17 IVW14:IVW17 JFS14:JFS17 JPO14:JPO17 JZK14:JZK17 KJG14:KJG17 KTC14:KTC17 LCY14:LCY17 LMU14:LMU17 LWQ14:LWQ17 MGM14:MGM17 MQI14:MQI17 NAE14:NAE17 NKA14:NKA17 NTW14:NTW17 ODS14:ODS17 ONO14:ONO17 OXK14:OXK17 PHG14:PHG17 PRC14:PRC17 QAY14:QAY17 QKU14:QKU17 QUQ14:QUQ17 REM14:REM17 ROI14:ROI17 RYE14:RYE17 SIA14:SIA17 SRW14:SRW17 TBS14:TBS17 TLO14:TLO17 TVK14:TVK17 UFG14:UFG17 UPC14:UPC17 UYY14:UYY17 VIU14:VIU17 VSQ14:VSQ17 WCM14:WCM17 WMI14:WMI17" xr:uid="{00000000-0002-0000-3200-000001000000}"/>
  </dataValidations>
  <printOptions horizontalCentered="1"/>
  <pageMargins left="0.70866141732283472" right="0.70866141732283472" top="0.74803149606299213" bottom="0.74803149606299213" header="0.31496062992125984" footer="0.31496062992125984"/>
  <pageSetup paperSize="9" scale="88" orientation="portrait" r:id="rId1"/>
  <headerFooter>
    <oddFooter>&amp;C&amp;P</oddFooter>
  </headerFooter>
  <rowBreaks count="2" manualBreakCount="2">
    <brk id="26" max="24" man="1"/>
    <brk id="4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sizeWithCells="1">
                  <from>
                    <xdr:col>20</xdr:col>
                    <xdr:colOff>66675</xdr:colOff>
                    <xdr:row>60</xdr:row>
                    <xdr:rowOff>47625</xdr:rowOff>
                  </from>
                  <to>
                    <xdr:col>20</xdr:col>
                    <xdr:colOff>266700</xdr:colOff>
                    <xdr:row>60</xdr:row>
                    <xdr:rowOff>209550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sizeWithCells="1">
                  <from>
                    <xdr:col>17</xdr:col>
                    <xdr:colOff>19050</xdr:colOff>
                    <xdr:row>60</xdr:row>
                    <xdr:rowOff>47625</xdr:rowOff>
                  </from>
                  <to>
                    <xdr:col>17</xdr:col>
                    <xdr:colOff>219075</xdr:colOff>
                    <xdr:row>60</xdr:row>
                    <xdr:rowOff>209550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5</xdr:col>
                    <xdr:colOff>38100</xdr:colOff>
                    <xdr:row>10</xdr:row>
                    <xdr:rowOff>9525</xdr:rowOff>
                  </from>
                  <to>
                    <xdr:col>5</xdr:col>
                    <xdr:colOff>266700</xdr:colOff>
                    <xdr:row>11</xdr:row>
                    <xdr:rowOff>9525</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5</xdr:col>
                    <xdr:colOff>38100</xdr:colOff>
                    <xdr:row>8</xdr:row>
                    <xdr:rowOff>238125</xdr:rowOff>
                  </from>
                  <to>
                    <xdr:col>5</xdr:col>
                    <xdr:colOff>266700</xdr:colOff>
                    <xdr:row>9</xdr:row>
                    <xdr:rowOff>209550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I39"/>
  <sheetViews>
    <sheetView zoomScaleNormal="100" zoomScaleSheetLayoutView="90" workbookViewId="0">
      <selection activeCell="B1" sqref="B1"/>
    </sheetView>
  </sheetViews>
  <sheetFormatPr defaultColWidth="9" defaultRowHeight="18.75"/>
  <cols>
    <col min="1" max="1" width="30.625" style="434" customWidth="1"/>
    <col min="2" max="2" width="23.5" style="434" bestFit="1" customWidth="1"/>
    <col min="3" max="3" width="3.125" style="434" customWidth="1"/>
    <col min="4" max="4" width="23.375" style="434" customWidth="1"/>
    <col min="5" max="5" width="6.625" style="434" customWidth="1"/>
    <col min="6" max="16384" width="9" style="434"/>
  </cols>
  <sheetData>
    <row r="1" spans="1:6" ht="20.25" customHeight="1">
      <c r="A1" s="431" t="s">
        <v>1202</v>
      </c>
      <c r="B1" s="431"/>
      <c r="C1" s="432"/>
      <c r="D1" s="2579"/>
      <c r="E1" s="2579"/>
      <c r="F1" s="433"/>
    </row>
    <row r="2" spans="1:6" ht="15" customHeight="1">
      <c r="A2" s="431"/>
      <c r="B2" s="431"/>
      <c r="C2" s="432"/>
      <c r="D2" s="432"/>
      <c r="E2" s="432"/>
      <c r="F2" s="433"/>
    </row>
    <row r="3" spans="1:6">
      <c r="A3" s="2580" t="s">
        <v>1203</v>
      </c>
      <c r="B3" s="2580"/>
      <c r="C3" s="2581"/>
      <c r="D3" s="2581"/>
      <c r="E3" s="2581"/>
      <c r="F3" s="433"/>
    </row>
    <row r="4" spans="1:6">
      <c r="A4" s="435"/>
      <c r="B4" s="435"/>
      <c r="C4" s="432"/>
      <c r="D4" s="432"/>
      <c r="E4" s="432"/>
      <c r="F4" s="433"/>
    </row>
    <row r="5" spans="1:6">
      <c r="A5" s="435"/>
      <c r="B5" s="435"/>
      <c r="C5" s="432"/>
      <c r="D5" s="432"/>
      <c r="E5" s="432"/>
      <c r="F5" s="433"/>
    </row>
    <row r="6" spans="1:6">
      <c r="A6" s="436"/>
      <c r="B6" s="437" t="s">
        <v>1204</v>
      </c>
      <c r="C6" s="2582"/>
      <c r="D6" s="2582"/>
      <c r="E6" s="2582"/>
      <c r="F6" s="438"/>
    </row>
    <row r="7" spans="1:6" ht="20.25" customHeight="1">
      <c r="A7" s="436"/>
      <c r="B7" s="437" t="s">
        <v>413</v>
      </c>
      <c r="C7" s="2583"/>
      <c r="D7" s="2583"/>
      <c r="E7" s="2583"/>
      <c r="F7" s="438"/>
    </row>
    <row r="8" spans="1:6" ht="20.25" customHeight="1">
      <c r="A8" s="436"/>
      <c r="B8" s="436"/>
      <c r="C8" s="249"/>
      <c r="D8" s="249"/>
      <c r="E8" s="249"/>
      <c r="F8" s="249"/>
    </row>
    <row r="9" spans="1:6" ht="27" customHeight="1">
      <c r="A9" s="2584" t="s">
        <v>3806</v>
      </c>
      <c r="B9" s="2584"/>
      <c r="C9" s="2581"/>
      <c r="D9" s="2581"/>
      <c r="E9" s="2581"/>
      <c r="F9" s="433"/>
    </row>
    <row r="10" spans="1:6" ht="12.75" customHeight="1">
      <c r="A10" s="439"/>
      <c r="B10" s="439"/>
      <c r="C10" s="432"/>
      <c r="D10" s="432"/>
      <c r="E10" s="432"/>
      <c r="F10" s="433"/>
    </row>
    <row r="11" spans="1:6" ht="12.75" customHeight="1">
      <c r="A11" s="439"/>
      <c r="B11" s="439"/>
      <c r="C11" s="432"/>
      <c r="D11" s="432"/>
      <c r="E11" s="432"/>
      <c r="F11" s="433"/>
    </row>
    <row r="12" spans="1:6" ht="57.75" customHeight="1">
      <c r="A12" s="2585" t="s">
        <v>1205</v>
      </c>
      <c r="B12" s="2585"/>
      <c r="C12" s="2581"/>
      <c r="D12" s="2581"/>
      <c r="E12" s="2581"/>
      <c r="F12" s="433"/>
    </row>
    <row r="13" spans="1:6" ht="21" customHeight="1">
      <c r="A13" s="440"/>
      <c r="B13" s="440"/>
      <c r="C13" s="432"/>
      <c r="D13" s="432"/>
      <c r="E13" s="432"/>
      <c r="F13" s="433"/>
    </row>
    <row r="14" spans="1:6" ht="54" customHeight="1">
      <c r="A14" s="2586"/>
      <c r="B14" s="2587"/>
      <c r="C14" s="2587"/>
      <c r="D14" s="2587"/>
      <c r="E14" s="441" t="s">
        <v>1206</v>
      </c>
      <c r="F14" s="433"/>
    </row>
    <row r="15" spans="1:6" ht="12.75" customHeight="1">
      <c r="A15" s="442"/>
      <c r="B15" s="442"/>
      <c r="C15" s="443"/>
      <c r="D15" s="443"/>
      <c r="E15" s="444"/>
      <c r="F15" s="433"/>
    </row>
    <row r="16" spans="1:6" ht="12.75" customHeight="1">
      <c r="A16" s="442"/>
      <c r="B16" s="442"/>
      <c r="C16" s="443"/>
      <c r="D16" s="443"/>
      <c r="E16" s="444"/>
      <c r="F16" s="433"/>
    </row>
    <row r="17" spans="1:9" ht="51" customHeight="1">
      <c r="A17" s="2588" t="s">
        <v>1207</v>
      </c>
      <c r="B17" s="2588"/>
      <c r="C17" s="2589"/>
      <c r="D17" s="2589"/>
      <c r="E17" s="2589"/>
      <c r="F17" s="433"/>
    </row>
    <row r="18" spans="1:9" ht="19.5" customHeight="1">
      <c r="A18" s="445"/>
      <c r="B18" s="445"/>
      <c r="C18" s="446"/>
      <c r="D18" s="446"/>
      <c r="E18" s="446"/>
      <c r="F18" s="433"/>
    </row>
    <row r="19" spans="1:9" ht="45.75" customHeight="1">
      <c r="A19" s="2575" t="s">
        <v>1208</v>
      </c>
      <c r="B19" s="2576"/>
      <c r="C19" s="447" t="s">
        <v>1209</v>
      </c>
      <c r="D19" s="448"/>
      <c r="E19" s="449" t="s">
        <v>1210</v>
      </c>
      <c r="F19" s="433"/>
      <c r="I19" s="450"/>
    </row>
    <row r="20" spans="1:9" ht="45.75" customHeight="1">
      <c r="A20" s="2575" t="s">
        <v>1211</v>
      </c>
      <c r="B20" s="2576"/>
      <c r="C20" s="447" t="s">
        <v>1212</v>
      </c>
      <c r="D20" s="448"/>
      <c r="E20" s="451" t="s">
        <v>1210</v>
      </c>
      <c r="F20" s="433"/>
    </row>
    <row r="21" spans="1:9" ht="45.75" customHeight="1">
      <c r="A21" s="2575" t="s">
        <v>1213</v>
      </c>
      <c r="B21" s="2576"/>
      <c r="C21" s="447" t="s">
        <v>1214</v>
      </c>
      <c r="D21" s="448"/>
      <c r="E21" s="451" t="s">
        <v>1210</v>
      </c>
      <c r="F21" s="433"/>
    </row>
    <row r="22" spans="1:9" ht="67.5" customHeight="1">
      <c r="A22" s="2575" t="s">
        <v>1215</v>
      </c>
      <c r="B22" s="2576"/>
      <c r="C22" s="2577"/>
      <c r="D22" s="2578"/>
      <c r="E22" s="451" t="s">
        <v>1216</v>
      </c>
      <c r="F22" s="433"/>
    </row>
    <row r="23" spans="1:9">
      <c r="A23" s="452"/>
      <c r="B23" s="452"/>
      <c r="C23" s="433"/>
      <c r="D23" s="433"/>
      <c r="E23" s="433"/>
      <c r="F23" s="433"/>
    </row>
    <row r="24" spans="1:9" s="454" customFormat="1">
      <c r="A24" s="453"/>
      <c r="B24" s="453"/>
      <c r="C24" s="453"/>
      <c r="D24" s="453"/>
    </row>
    <row r="25" spans="1:9" s="454" customFormat="1">
      <c r="A25" s="453"/>
      <c r="B25" s="453"/>
      <c r="C25" s="453"/>
      <c r="D25" s="453"/>
    </row>
    <row r="26" spans="1:9" s="454" customFormat="1">
      <c r="C26" s="453"/>
      <c r="D26" s="453"/>
    </row>
    <row r="27" spans="1:9" s="454" customFormat="1">
      <c r="C27" s="453"/>
      <c r="D27" s="453"/>
    </row>
    <row r="28" spans="1:9" s="454" customFormat="1">
      <c r="C28" s="453"/>
      <c r="D28" s="453"/>
    </row>
    <row r="29" spans="1:9" s="454" customFormat="1">
      <c r="C29" s="453"/>
      <c r="D29" s="453"/>
    </row>
    <row r="30" spans="1:9" s="454" customFormat="1">
      <c r="C30" s="453"/>
      <c r="D30" s="453"/>
    </row>
    <row r="31" spans="1:9" s="454" customFormat="1">
      <c r="C31" s="453"/>
      <c r="D31" s="453"/>
    </row>
    <row r="32" spans="1:9" s="454" customFormat="1">
      <c r="C32" s="453"/>
      <c r="D32" s="453"/>
    </row>
    <row r="33" spans="1:6" s="454" customFormat="1">
      <c r="C33" s="453"/>
      <c r="D33" s="453"/>
    </row>
    <row r="34" spans="1:6" s="454" customFormat="1">
      <c r="C34" s="453"/>
      <c r="D34" s="453"/>
    </row>
    <row r="35" spans="1:6" s="454" customFormat="1">
      <c r="C35" s="453"/>
      <c r="D35" s="453"/>
    </row>
    <row r="36" spans="1:6" s="454" customFormat="1">
      <c r="C36" s="453"/>
      <c r="D36" s="453"/>
    </row>
    <row r="37" spans="1:6" s="454" customFormat="1">
      <c r="C37" s="453"/>
      <c r="D37" s="453"/>
    </row>
    <row r="38" spans="1:6">
      <c r="A38" s="433"/>
      <c r="B38" s="433"/>
      <c r="C38" s="433"/>
      <c r="D38" s="433"/>
      <c r="E38" s="433"/>
      <c r="F38" s="433"/>
    </row>
    <row r="39" spans="1:6">
      <c r="A39" s="433"/>
      <c r="B39" s="433"/>
      <c r="C39" s="433"/>
      <c r="D39" s="433"/>
      <c r="E39" s="433"/>
      <c r="F39" s="433"/>
    </row>
  </sheetData>
  <mergeCells count="13">
    <mergeCell ref="A22:B22"/>
    <mergeCell ref="C22:D22"/>
    <mergeCell ref="D1:E1"/>
    <mergeCell ref="A3:E3"/>
    <mergeCell ref="C6:E6"/>
    <mergeCell ref="C7:E7"/>
    <mergeCell ref="A9:E9"/>
    <mergeCell ref="A12:E12"/>
    <mergeCell ref="A14:D14"/>
    <mergeCell ref="A17:E17"/>
    <mergeCell ref="A19:B19"/>
    <mergeCell ref="A20:B20"/>
    <mergeCell ref="A21:B21"/>
  </mergeCells>
  <phoneticPr fontId="1"/>
  <pageMargins left="0.74803149606299213" right="0.74803149606299213" top="1.1811023622047245" bottom="0.98425196850393704" header="0.51181102362204722" footer="0.51181102362204722"/>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E70-C795-4841-B943-FE619416A1F2}">
  <dimension ref="A1:J36"/>
  <sheetViews>
    <sheetView zoomScaleNormal="100" zoomScaleSheetLayoutView="115" workbookViewId="0">
      <selection activeCell="A4" sqref="A4"/>
    </sheetView>
  </sheetViews>
  <sheetFormatPr defaultColWidth="9" defaultRowHeight="13.5"/>
  <cols>
    <col min="1" max="13" width="10.125" style="1248" customWidth="1"/>
    <col min="14" max="16384" width="9" style="1248"/>
  </cols>
  <sheetData>
    <row r="1" spans="1:10" ht="14.25">
      <c r="A1" s="2593" t="s">
        <v>3849</v>
      </c>
      <c r="B1" s="2593"/>
      <c r="C1" s="2593"/>
      <c r="D1" s="2593"/>
      <c r="E1" s="2593"/>
      <c r="F1" s="2593"/>
      <c r="G1" s="2593"/>
      <c r="H1" s="2593"/>
      <c r="I1" s="2593"/>
      <c r="J1" s="2593"/>
    </row>
    <row r="2" spans="1:10" ht="18.75" customHeight="1">
      <c r="A2" s="2594" t="s">
        <v>3848</v>
      </c>
      <c r="B2" s="2594"/>
      <c r="C2" s="2594"/>
      <c r="D2" s="2594"/>
      <c r="E2" s="2594"/>
      <c r="F2" s="2594"/>
      <c r="G2" s="2594"/>
      <c r="H2" s="2594"/>
      <c r="I2" s="2594"/>
      <c r="J2" s="2594"/>
    </row>
    <row r="3" spans="1:10">
      <c r="A3" s="2595" t="s">
        <v>3537</v>
      </c>
      <c r="B3" s="2595"/>
      <c r="C3" s="2595"/>
      <c r="D3" s="2595"/>
      <c r="E3" s="2595"/>
      <c r="F3" s="2595"/>
      <c r="G3" s="2595"/>
      <c r="H3" s="2595"/>
      <c r="I3" s="2595"/>
      <c r="J3" s="2595"/>
    </row>
    <row r="4" spans="1:10" ht="24.75" customHeight="1" thickBot="1">
      <c r="A4" s="1276"/>
      <c r="B4" s="1276"/>
      <c r="C4" s="1276"/>
      <c r="D4" s="1276"/>
      <c r="E4" s="2596" t="s">
        <v>3847</v>
      </c>
      <c r="F4" s="2596"/>
      <c r="G4" s="2597"/>
      <c r="H4" s="2597"/>
      <c r="I4" s="2597"/>
      <c r="J4" s="1276"/>
    </row>
    <row r="5" spans="1:10" ht="24.75" customHeight="1" thickBot="1">
      <c r="A5" s="1276"/>
      <c r="B5" s="1276"/>
      <c r="C5" s="1276"/>
      <c r="D5" s="1276"/>
      <c r="E5" s="2596" t="s">
        <v>3846</v>
      </c>
      <c r="F5" s="2596"/>
      <c r="G5" s="2598"/>
      <c r="H5" s="2598"/>
      <c r="I5" s="2598"/>
      <c r="J5" s="1276"/>
    </row>
    <row r="6" spans="1:10">
      <c r="A6" s="1276"/>
      <c r="B6" s="1276"/>
      <c r="C6" s="1276"/>
      <c r="D6" s="1276"/>
      <c r="E6" s="2599" t="s">
        <v>375</v>
      </c>
      <c r="F6" s="2599"/>
      <c r="G6" s="2600"/>
      <c r="H6" s="2600"/>
      <c r="I6" s="2600"/>
      <c r="J6" s="1276"/>
    </row>
    <row r="7" spans="1:10" ht="24.75" customHeight="1" thickBot="1">
      <c r="E7" s="2596" t="s">
        <v>3845</v>
      </c>
      <c r="F7" s="2596"/>
      <c r="G7" s="2601"/>
      <c r="H7" s="2601"/>
      <c r="I7" s="2601"/>
      <c r="J7" s="2601"/>
    </row>
    <row r="8" spans="1:10">
      <c r="A8" s="1275"/>
      <c r="B8" s="1275"/>
      <c r="C8" s="1275"/>
      <c r="D8" s="1275"/>
    </row>
    <row r="9" spans="1:10" s="1266" customFormat="1" ht="17.25">
      <c r="A9" s="1267" t="s">
        <v>3844</v>
      </c>
      <c r="B9" s="1267"/>
      <c r="C9" s="1267"/>
      <c r="D9" s="1267"/>
    </row>
    <row r="10" spans="1:10" s="1250" customFormat="1" ht="45" customHeight="1">
      <c r="A10" s="1274" t="s">
        <v>3843</v>
      </c>
      <c r="B10" s="1273"/>
      <c r="C10" s="1273"/>
      <c r="D10" s="1273"/>
      <c r="E10" s="1272"/>
      <c r="F10" s="1271"/>
      <c r="G10" s="2602"/>
      <c r="H10" s="2603"/>
      <c r="I10" s="2604"/>
      <c r="J10" s="1259" t="s">
        <v>3842</v>
      </c>
    </row>
    <row r="11" spans="1:10" s="1250" customFormat="1" ht="45" customHeight="1">
      <c r="A11" s="1274" t="s">
        <v>3841</v>
      </c>
      <c r="B11" s="1273"/>
      <c r="C11" s="1273"/>
      <c r="D11" s="1273"/>
      <c r="E11" s="1272"/>
      <c r="F11" s="1271"/>
      <c r="G11" s="1270"/>
      <c r="H11" s="1269" t="s">
        <v>3836</v>
      </c>
      <c r="I11" s="1269"/>
      <c r="J11" s="1268" t="s">
        <v>3840</v>
      </c>
    </row>
    <row r="12" spans="1:10" s="1250" customFormat="1" ht="14.25">
      <c r="A12" s="1261"/>
      <c r="B12" s="1261"/>
      <c r="C12" s="1261"/>
      <c r="D12" s="1261"/>
    </row>
    <row r="13" spans="1:10" s="1266" customFormat="1" ht="17.25">
      <c r="A13" s="1267" t="s">
        <v>3839</v>
      </c>
      <c r="B13" s="1267"/>
      <c r="C13" s="1267"/>
      <c r="D13" s="1267"/>
    </row>
    <row r="14" spans="1:10" s="1250" customFormat="1" ht="14.25">
      <c r="A14" s="1265" t="s">
        <v>3838</v>
      </c>
      <c r="B14" s="1261"/>
      <c r="C14" s="1261"/>
      <c r="D14" s="1261"/>
    </row>
    <row r="15" spans="1:10" s="1250" customFormat="1" ht="14.25">
      <c r="A15" s="1265" t="s">
        <v>3837</v>
      </c>
      <c r="B15" s="1261"/>
      <c r="C15" s="1261"/>
      <c r="D15" s="1261"/>
      <c r="F15" s="1264"/>
      <c r="G15" s="1263" t="s">
        <v>3836</v>
      </c>
      <c r="H15" s="1264"/>
      <c r="I15" s="1263" t="s">
        <v>3835</v>
      </c>
      <c r="J15" s="1262"/>
    </row>
    <row r="16" spans="1:10" s="1250" customFormat="1" ht="14.25">
      <c r="A16" s="1261"/>
      <c r="B16" s="1261"/>
      <c r="C16" s="1261"/>
      <c r="D16" s="1261"/>
    </row>
    <row r="17" spans="1:10" s="1250" customFormat="1" ht="45" customHeight="1">
      <c r="A17" s="2605" t="s">
        <v>3834</v>
      </c>
      <c r="B17" s="2605"/>
      <c r="C17" s="2605"/>
      <c r="D17" s="2605"/>
      <c r="E17" s="2605"/>
      <c r="F17" s="2605"/>
      <c r="G17" s="2605"/>
      <c r="H17" s="2605"/>
      <c r="I17" s="1260"/>
      <c r="J17" s="1259" t="s">
        <v>3824</v>
      </c>
    </row>
    <row r="18" spans="1:10" s="1250" customFormat="1" ht="45" customHeight="1">
      <c r="A18" s="2590" t="s">
        <v>3833</v>
      </c>
      <c r="B18" s="2591"/>
      <c r="C18" s="2591"/>
      <c r="D18" s="2591"/>
      <c r="E18" s="2591"/>
      <c r="F18" s="2591"/>
      <c r="G18" s="2591"/>
      <c r="H18" s="2592"/>
      <c r="I18" s="1260"/>
      <c r="J18" s="1259" t="s">
        <v>3824</v>
      </c>
    </row>
    <row r="19" spans="1:10" s="1250" customFormat="1" ht="45" customHeight="1">
      <c r="A19" s="2607" t="s">
        <v>3832</v>
      </c>
      <c r="B19" s="2607"/>
      <c r="C19" s="1253" t="s">
        <v>3831</v>
      </c>
      <c r="D19" s="1253"/>
      <c r="E19" s="1260"/>
      <c r="F19" s="1259" t="s">
        <v>3824</v>
      </c>
      <c r="G19" s="1252" t="s">
        <v>3830</v>
      </c>
      <c r="H19" s="1252"/>
      <c r="I19" s="1260"/>
      <c r="J19" s="1259" t="s">
        <v>3824</v>
      </c>
    </row>
    <row r="20" spans="1:10" s="1250" customFormat="1" ht="45" customHeight="1">
      <c r="A20" s="2607"/>
      <c r="B20" s="2607"/>
      <c r="C20" s="1253" t="s">
        <v>3829</v>
      </c>
      <c r="D20" s="1253"/>
      <c r="E20" s="1260"/>
      <c r="F20" s="1259" t="s">
        <v>3824</v>
      </c>
      <c r="G20" s="1252" t="s">
        <v>3828</v>
      </c>
      <c r="H20" s="1252"/>
      <c r="I20" s="1260"/>
      <c r="J20" s="1259" t="s">
        <v>3824</v>
      </c>
    </row>
    <row r="21" spans="1:10" s="1250" customFormat="1" ht="45" customHeight="1">
      <c r="A21" s="2607"/>
      <c r="B21" s="2607"/>
      <c r="C21" s="1253" t="s">
        <v>3827</v>
      </c>
      <c r="D21" s="1253"/>
      <c r="E21" s="1260"/>
      <c r="F21" s="1259" t="s">
        <v>3824</v>
      </c>
      <c r="G21" s="1252" t="s">
        <v>3826</v>
      </c>
      <c r="H21" s="1252"/>
      <c r="I21" s="1260"/>
      <c r="J21" s="1259" t="s">
        <v>3824</v>
      </c>
    </row>
    <row r="22" spans="1:10" s="1250" customFormat="1" ht="45" customHeight="1">
      <c r="A22" s="2608" t="s">
        <v>3825</v>
      </c>
      <c r="B22" s="2609"/>
      <c r="C22" s="2609"/>
      <c r="D22" s="2609"/>
      <c r="E22" s="2609"/>
      <c r="F22" s="2609"/>
      <c r="G22" s="2609"/>
      <c r="H22" s="2610"/>
      <c r="I22" s="1260"/>
      <c r="J22" s="1259" t="s">
        <v>3824</v>
      </c>
    </row>
    <row r="23" spans="1:10" s="1250" customFormat="1" ht="45" customHeight="1">
      <c r="A23" s="1252" t="s">
        <v>3823</v>
      </c>
      <c r="D23" s="1258" t="s">
        <v>3822</v>
      </c>
      <c r="E23" s="1254" t="str">
        <f>IFERROR((E19+I19+E20+I20+E21+I21)/I18,"")</f>
        <v/>
      </c>
      <c r="F23" s="1257" t="s">
        <v>3821</v>
      </c>
      <c r="G23" s="1256"/>
      <c r="H23" s="1256"/>
      <c r="I23" s="1255" t="s">
        <v>3820</v>
      </c>
      <c r="J23" s="1254" t="str">
        <f>IFERROR((E19+I19+I20)/I22,"")</f>
        <v/>
      </c>
    </row>
    <row r="24" spans="1:10" s="1250" customFormat="1" ht="45" customHeight="1">
      <c r="A24" s="1253" t="s">
        <v>3819</v>
      </c>
      <c r="B24" s="1253"/>
      <c r="C24" s="1253"/>
      <c r="D24" s="1253"/>
      <c r="E24" s="1252"/>
      <c r="F24" s="2602"/>
      <c r="G24" s="2603"/>
      <c r="H24" s="2603"/>
      <c r="I24" s="2603"/>
      <c r="J24" s="1251" t="s">
        <v>3818</v>
      </c>
    </row>
    <row r="25" spans="1:10" ht="15.75" customHeight="1">
      <c r="A25" s="2611" t="s">
        <v>1219</v>
      </c>
      <c r="B25" s="2611"/>
      <c r="C25" s="2611"/>
      <c r="D25" s="2611"/>
      <c r="E25" s="2611"/>
      <c r="F25" s="2611"/>
      <c r="G25" s="2611"/>
      <c r="H25" s="2611"/>
      <c r="I25" s="2611"/>
      <c r="J25" s="2611"/>
    </row>
    <row r="26" spans="1:10" ht="15.75" customHeight="1">
      <c r="A26" s="2606" t="s">
        <v>3817</v>
      </c>
      <c r="B26" s="2606"/>
      <c r="C26" s="2606"/>
      <c r="D26" s="2606"/>
      <c r="E26" s="2606"/>
      <c r="F26" s="2606"/>
      <c r="G26" s="2606"/>
      <c r="H26" s="2606"/>
      <c r="I26" s="2606"/>
      <c r="J26" s="2606"/>
    </row>
    <row r="27" spans="1:10" ht="15.75" customHeight="1">
      <c r="A27" s="2606" t="s">
        <v>3816</v>
      </c>
      <c r="B27" s="2606"/>
      <c r="C27" s="2606"/>
      <c r="D27" s="2606"/>
      <c r="E27" s="2606"/>
      <c r="F27" s="2606"/>
      <c r="G27" s="2606"/>
      <c r="H27" s="2606"/>
      <c r="I27" s="2606"/>
      <c r="J27" s="2606"/>
    </row>
    <row r="28" spans="1:10" ht="15.75" customHeight="1">
      <c r="A28" s="2606" t="s">
        <v>3815</v>
      </c>
      <c r="B28" s="2606"/>
      <c r="C28" s="2606"/>
      <c r="D28" s="2606"/>
      <c r="E28" s="2606"/>
      <c r="F28" s="2606"/>
      <c r="G28" s="2606"/>
      <c r="H28" s="2606"/>
      <c r="I28" s="2606"/>
      <c r="J28" s="2606"/>
    </row>
    <row r="29" spans="1:10" ht="15.75" customHeight="1">
      <c r="A29" s="2606" t="s">
        <v>3814</v>
      </c>
      <c r="B29" s="2606"/>
      <c r="C29" s="2606"/>
      <c r="D29" s="2606"/>
      <c r="E29" s="2606"/>
      <c r="F29" s="2606"/>
      <c r="G29" s="2606"/>
      <c r="H29" s="2606"/>
      <c r="I29" s="2606"/>
      <c r="J29" s="2606"/>
    </row>
    <row r="30" spans="1:10" ht="15.75" customHeight="1">
      <c r="A30" s="2612" t="s">
        <v>3813</v>
      </c>
      <c r="B30" s="2612"/>
      <c r="C30" s="2612"/>
      <c r="D30" s="2612"/>
      <c r="E30" s="2612"/>
      <c r="F30" s="2612"/>
      <c r="G30" s="2612"/>
      <c r="H30" s="2612"/>
      <c r="I30" s="2612"/>
      <c r="J30" s="2612"/>
    </row>
    <row r="31" spans="1:10" ht="15.75" customHeight="1">
      <c r="A31" s="2606" t="s">
        <v>3812</v>
      </c>
      <c r="B31" s="2606"/>
      <c r="C31" s="2606"/>
      <c r="D31" s="2606"/>
      <c r="E31" s="2606"/>
      <c r="F31" s="2606"/>
      <c r="G31" s="2606"/>
      <c r="H31" s="2606"/>
      <c r="I31" s="2606"/>
      <c r="J31" s="2606"/>
    </row>
    <row r="32" spans="1:10" ht="15.75" customHeight="1">
      <c r="A32" s="2612" t="s">
        <v>3811</v>
      </c>
      <c r="B32" s="2612"/>
      <c r="C32" s="2612"/>
      <c r="D32" s="2612"/>
      <c r="E32" s="2612"/>
      <c r="F32" s="2612"/>
      <c r="G32" s="2612"/>
      <c r="H32" s="2612"/>
      <c r="I32" s="2612"/>
      <c r="J32" s="2612"/>
    </row>
    <row r="33" spans="1:10" ht="15.75" customHeight="1">
      <c r="A33" s="2606" t="s">
        <v>3810</v>
      </c>
      <c r="B33" s="2606"/>
      <c r="C33" s="2606"/>
      <c r="D33" s="2606"/>
      <c r="E33" s="2606"/>
      <c r="F33" s="2606"/>
      <c r="G33" s="2606"/>
      <c r="H33" s="2606"/>
      <c r="I33" s="2606"/>
      <c r="J33" s="2606"/>
    </row>
    <row r="34" spans="1:10" ht="15.75" customHeight="1">
      <c r="A34" s="1277" t="s">
        <v>3809</v>
      </c>
      <c r="B34" s="1277"/>
      <c r="C34" s="1277"/>
      <c r="D34" s="1277"/>
      <c r="E34" s="1277"/>
      <c r="F34" s="1277"/>
      <c r="G34" s="1277"/>
      <c r="H34" s="1277"/>
      <c r="I34" s="1277"/>
      <c r="J34" s="1277"/>
    </row>
    <row r="35" spans="1:10">
      <c r="A35" s="1278" t="s">
        <v>3808</v>
      </c>
      <c r="B35" s="1277"/>
      <c r="C35" s="1277"/>
      <c r="D35" s="1277"/>
      <c r="E35" s="1277"/>
      <c r="F35" s="1277"/>
      <c r="G35" s="1277"/>
      <c r="H35" s="1277"/>
      <c r="I35" s="1277"/>
      <c r="J35" s="1277"/>
    </row>
    <row r="36" spans="1:10">
      <c r="A36" s="1249"/>
    </row>
  </sheetData>
  <mergeCells count="25">
    <mergeCell ref="A33:J33"/>
    <mergeCell ref="A19:B21"/>
    <mergeCell ref="A22:H22"/>
    <mergeCell ref="F24:I24"/>
    <mergeCell ref="A25:J25"/>
    <mergeCell ref="A26:J26"/>
    <mergeCell ref="A27:J27"/>
    <mergeCell ref="A28:J28"/>
    <mergeCell ref="A29:J29"/>
    <mergeCell ref="A30:J30"/>
    <mergeCell ref="A31:J31"/>
    <mergeCell ref="A32:J32"/>
    <mergeCell ref="A18:H18"/>
    <mergeCell ref="A1:J1"/>
    <mergeCell ref="A2:J2"/>
    <mergeCell ref="A3:J3"/>
    <mergeCell ref="E4:F4"/>
    <mergeCell ref="G4:I4"/>
    <mergeCell ref="E5:F5"/>
    <mergeCell ref="G5:I5"/>
    <mergeCell ref="E6:I6"/>
    <mergeCell ref="E7:F7"/>
    <mergeCell ref="G7:J7"/>
    <mergeCell ref="G10:I10"/>
    <mergeCell ref="A17:H17"/>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5</xdr:col>
                    <xdr:colOff>371475</xdr:colOff>
                    <xdr:row>14</xdr:row>
                    <xdr:rowOff>0</xdr:rowOff>
                  </from>
                  <to>
                    <xdr:col>5</xdr:col>
                    <xdr:colOff>647700</xdr:colOff>
                    <xdr:row>15</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7</xdr:col>
                    <xdr:colOff>361950</xdr:colOff>
                    <xdr:row>14</xdr:row>
                    <xdr:rowOff>0</xdr:rowOff>
                  </from>
                  <to>
                    <xdr:col>7</xdr:col>
                    <xdr:colOff>638175</xdr:colOff>
                    <xdr:row>15</xdr:row>
                    <xdr:rowOff>0</xdr:rowOff>
                  </to>
                </anchor>
              </controlPr>
            </control>
          </mc:Choice>
        </mc:AlternateContent>
        <mc:AlternateContent xmlns:mc="http://schemas.openxmlformats.org/markup-compatibility/2006">
          <mc:Choice Requires="x14">
            <control shapeId="483333" r:id="rId6" name="Check Box 5">
              <controlPr defaultSize="0" autoFill="0" autoLine="0" autoPict="0">
                <anchor moveWithCells="1">
                  <from>
                    <xdr:col>6</xdr:col>
                    <xdr:colOff>647700</xdr:colOff>
                    <xdr:row>10</xdr:row>
                    <xdr:rowOff>219075</xdr:rowOff>
                  </from>
                  <to>
                    <xdr:col>7</xdr:col>
                    <xdr:colOff>152400</xdr:colOff>
                    <xdr:row>10</xdr:row>
                    <xdr:rowOff>400050</xdr:rowOff>
                  </to>
                </anchor>
              </controlPr>
            </control>
          </mc:Choice>
        </mc:AlternateContent>
        <mc:AlternateContent xmlns:mc="http://schemas.openxmlformats.org/markup-compatibility/2006">
          <mc:Choice Requires="x14">
            <control shapeId="483334" r:id="rId7" name="Check Box 6">
              <controlPr defaultSize="0" autoFill="0" autoLine="0" autoPict="0">
                <anchor moveWithCells="1">
                  <from>
                    <xdr:col>8</xdr:col>
                    <xdr:colOff>657225</xdr:colOff>
                    <xdr:row>10</xdr:row>
                    <xdr:rowOff>219075</xdr:rowOff>
                  </from>
                  <to>
                    <xdr:col>9</xdr:col>
                    <xdr:colOff>161925</xdr:colOff>
                    <xdr:row>10</xdr:row>
                    <xdr:rowOff>400050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ACBC-4859-4AB4-A761-EFD5282D99EC}">
  <sheetPr>
    <tabColor rgb="FF00B0F0"/>
  </sheetPr>
  <dimension ref="A1:R71"/>
  <sheetViews>
    <sheetView zoomScaleNormal="100" workbookViewId="0">
      <selection activeCell="W44" sqref="W44"/>
    </sheetView>
  </sheetViews>
  <sheetFormatPr defaultColWidth="9" defaultRowHeight="13.5"/>
  <cols>
    <col min="1" max="4" width="5" style="1383" customWidth="1"/>
    <col min="5" max="5" width="10.125" style="1383" customWidth="1"/>
    <col min="6" max="9" width="5" style="1383" customWidth="1"/>
    <col min="10" max="10" width="10.125" style="1383" customWidth="1"/>
    <col min="11" max="18" width="5" style="1383" customWidth="1"/>
    <col min="19" max="21" width="10.125" style="1383" customWidth="1"/>
    <col min="22" max="16384" width="9" style="1383"/>
  </cols>
  <sheetData>
    <row r="1" spans="1:18" ht="14.25">
      <c r="A1" s="2742" t="s">
        <v>3957</v>
      </c>
      <c r="B1" s="2742"/>
      <c r="C1" s="2742"/>
      <c r="D1" s="2742"/>
      <c r="E1" s="2742"/>
      <c r="F1" s="2742"/>
      <c r="G1" s="2742"/>
      <c r="H1" s="2742"/>
      <c r="I1" s="2742"/>
      <c r="J1" s="2742"/>
      <c r="K1" s="2742"/>
      <c r="L1" s="2742"/>
      <c r="M1" s="2742"/>
      <c r="N1" s="2742"/>
      <c r="O1" s="2742"/>
      <c r="P1" s="2742"/>
      <c r="Q1" s="2742"/>
      <c r="R1" s="2742"/>
    </row>
    <row r="2" spans="1:18" ht="14.25">
      <c r="A2" s="1384"/>
      <c r="B2" s="1384"/>
      <c r="C2" s="1384"/>
      <c r="D2" s="1384"/>
      <c r="E2" s="1384"/>
      <c r="F2" s="1384"/>
      <c r="G2" s="1384"/>
      <c r="H2" s="1384"/>
      <c r="I2" s="1384"/>
      <c r="J2" s="1385" t="s">
        <v>3958</v>
      </c>
      <c r="L2" s="2743"/>
      <c r="M2" s="2743"/>
      <c r="N2" s="2743"/>
      <c r="O2" s="2744"/>
      <c r="P2" s="2744"/>
      <c r="Q2" s="2744"/>
      <c r="R2" s="2744"/>
    </row>
    <row r="3" spans="1:18" ht="14.25">
      <c r="A3" s="1384"/>
      <c r="B3" s="1384"/>
      <c r="C3" s="1384"/>
      <c r="D3" s="1384"/>
      <c r="E3" s="1384"/>
      <c r="F3" s="1384"/>
      <c r="G3" s="1384"/>
      <c r="H3" s="1384"/>
      <c r="I3" s="1384"/>
      <c r="J3" s="1385" t="s">
        <v>3959</v>
      </c>
      <c r="L3" s="2745"/>
      <c r="M3" s="2745"/>
      <c r="N3" s="2745"/>
      <c r="O3" s="2746"/>
      <c r="P3" s="2746"/>
      <c r="Q3" s="2746"/>
      <c r="R3" s="2746"/>
    </row>
    <row r="4" spans="1:18" ht="14.25">
      <c r="A4" s="1384"/>
      <c r="B4" s="1384"/>
      <c r="C4" s="1384"/>
      <c r="D4" s="1384"/>
      <c r="E4" s="1384"/>
      <c r="F4" s="1384"/>
      <c r="G4" s="1384"/>
      <c r="H4" s="1384"/>
      <c r="I4" s="1384"/>
      <c r="K4" s="1384"/>
      <c r="L4" s="1385" t="s">
        <v>3960</v>
      </c>
      <c r="M4" s="1384"/>
      <c r="N4" s="1384"/>
      <c r="O4" s="1384"/>
      <c r="P4" s="1384"/>
      <c r="Q4" s="1384"/>
    </row>
    <row r="5" spans="1:18" ht="14.25">
      <c r="A5" s="1384"/>
      <c r="B5" s="1384"/>
      <c r="C5" s="1384"/>
      <c r="D5" s="1384"/>
      <c r="E5" s="1384"/>
      <c r="F5" s="1384"/>
      <c r="G5" s="1384"/>
      <c r="H5" s="1384"/>
      <c r="I5" s="1384"/>
      <c r="J5" s="1385" t="s">
        <v>3961</v>
      </c>
      <c r="L5" s="2743"/>
      <c r="M5" s="2743"/>
      <c r="N5" s="2743"/>
      <c r="O5" s="2743"/>
      <c r="P5" s="2743"/>
      <c r="Q5" s="2743"/>
      <c r="R5" s="2743"/>
    </row>
    <row r="6" spans="1:18" ht="14.25">
      <c r="A6" s="1384"/>
      <c r="B6" s="1384"/>
      <c r="C6" s="1384"/>
      <c r="D6" s="1384"/>
      <c r="E6" s="1384"/>
      <c r="F6" s="1384"/>
      <c r="G6" s="1384"/>
      <c r="H6" s="1384"/>
      <c r="I6" s="1384"/>
      <c r="J6" s="1384"/>
      <c r="K6" s="1384"/>
      <c r="L6" s="1384"/>
      <c r="M6" s="1384"/>
      <c r="N6" s="1384"/>
      <c r="O6" s="1384"/>
      <c r="P6" s="1384"/>
      <c r="Q6" s="1384"/>
      <c r="R6" s="1386"/>
    </row>
    <row r="7" spans="1:18" ht="18.75" customHeight="1">
      <c r="A7" s="2735" t="s">
        <v>3962</v>
      </c>
      <c r="B7" s="2735"/>
      <c r="C7" s="2735"/>
      <c r="D7" s="2735"/>
      <c r="E7" s="2735"/>
      <c r="F7" s="2735"/>
      <c r="G7" s="2735"/>
      <c r="H7" s="2735"/>
      <c r="I7" s="2735"/>
      <c r="J7" s="2735"/>
      <c r="K7" s="2735"/>
      <c r="L7" s="2735"/>
      <c r="M7" s="2735"/>
      <c r="N7" s="2735"/>
      <c r="O7" s="2735"/>
      <c r="P7" s="2735"/>
      <c r="Q7" s="2735"/>
      <c r="R7" s="2735"/>
    </row>
    <row r="8" spans="1:18">
      <c r="A8" s="2736"/>
      <c r="B8" s="2736"/>
      <c r="C8" s="2736"/>
      <c r="D8" s="2736"/>
      <c r="E8" s="2736"/>
      <c r="F8" s="2736"/>
      <c r="G8" s="2736"/>
      <c r="H8" s="2736"/>
      <c r="I8" s="2736"/>
      <c r="J8" s="2736"/>
      <c r="K8" s="2736"/>
      <c r="L8" s="2736"/>
      <c r="M8" s="2736"/>
      <c r="N8" s="2736"/>
      <c r="O8" s="2736"/>
      <c r="P8" s="2736"/>
      <c r="Q8" s="2736"/>
      <c r="R8" s="2736"/>
    </row>
    <row r="9" spans="1:18" s="1388" customFormat="1" ht="17.25">
      <c r="A9" s="1387" t="s">
        <v>3844</v>
      </c>
      <c r="B9" s="1387"/>
      <c r="C9" s="1387"/>
      <c r="D9" s="1387"/>
      <c r="E9" s="1387"/>
      <c r="F9" s="1387"/>
      <c r="G9" s="1387"/>
      <c r="H9" s="1387"/>
    </row>
    <row r="10" spans="1:18" s="1389" customFormat="1" ht="45" customHeight="1">
      <c r="A10" s="2647" t="s">
        <v>3843</v>
      </c>
      <c r="B10" s="2648"/>
      <c r="C10" s="2648"/>
      <c r="D10" s="2648"/>
      <c r="E10" s="2648"/>
      <c r="F10" s="2648"/>
      <c r="G10" s="2648"/>
      <c r="H10" s="2648"/>
      <c r="I10" s="2648"/>
      <c r="J10" s="2648"/>
      <c r="K10" s="2648"/>
      <c r="L10" s="2648"/>
      <c r="M10" s="2737"/>
      <c r="N10" s="2737"/>
      <c r="O10" s="2737"/>
      <c r="P10" s="2738"/>
      <c r="Q10" s="2646" t="s">
        <v>3842</v>
      </c>
      <c r="R10" s="2636"/>
    </row>
    <row r="11" spans="1:18" s="1389" customFormat="1" ht="45" customHeight="1">
      <c r="A11" s="2739" t="s">
        <v>3841</v>
      </c>
      <c r="B11" s="2739"/>
      <c r="C11" s="2739"/>
      <c r="D11" s="2739"/>
      <c r="E11" s="2739"/>
      <c r="F11" s="2739"/>
      <c r="G11" s="2739"/>
      <c r="H11" s="2739"/>
      <c r="I11" s="2739"/>
      <c r="J11" s="2739"/>
      <c r="K11" s="2739"/>
      <c r="L11" s="2739"/>
      <c r="M11" s="1390"/>
      <c r="N11" s="2740" t="s">
        <v>3836</v>
      </c>
      <c r="O11" s="2740"/>
      <c r="P11" s="1390"/>
      <c r="Q11" s="2740" t="s">
        <v>3840</v>
      </c>
      <c r="R11" s="2741"/>
    </row>
    <row r="12" spans="1:18" s="1389" customFormat="1" ht="14.25">
      <c r="A12" s="1391"/>
      <c r="B12" s="1391"/>
      <c r="C12" s="1391"/>
      <c r="D12" s="1391"/>
      <c r="E12" s="1391"/>
      <c r="F12" s="1391"/>
      <c r="G12" s="1391"/>
      <c r="H12" s="1391"/>
    </row>
    <row r="13" spans="1:18" s="1388" customFormat="1" ht="17.25">
      <c r="A13" s="1387" t="s">
        <v>3839</v>
      </c>
      <c r="B13" s="1387"/>
      <c r="C13" s="1387"/>
      <c r="D13" s="1387"/>
      <c r="E13" s="1387"/>
      <c r="F13" s="1387"/>
      <c r="G13" s="1387"/>
      <c r="H13" s="1387"/>
    </row>
    <row r="14" spans="1:18" s="1389" customFormat="1" ht="14.25">
      <c r="A14" s="1392" t="s">
        <v>3838</v>
      </c>
      <c r="B14" s="1392"/>
      <c r="C14" s="1392"/>
      <c r="D14" s="1391"/>
      <c r="E14" s="1391"/>
      <c r="F14" s="1391"/>
      <c r="G14" s="1391"/>
      <c r="H14" s="1391"/>
    </row>
    <row r="15" spans="1:18" s="1389" customFormat="1" ht="18.75" customHeight="1">
      <c r="A15" s="1392" t="s">
        <v>3837</v>
      </c>
      <c r="B15" s="1392"/>
      <c r="C15" s="1392"/>
      <c r="D15" s="1391"/>
      <c r="E15" s="1391"/>
      <c r="F15" s="1391"/>
      <c r="G15" s="1391"/>
      <c r="H15" s="1391"/>
      <c r="L15" s="1393"/>
      <c r="M15" s="2731" t="s">
        <v>3963</v>
      </c>
      <c r="N15" s="2731"/>
      <c r="O15" s="1393"/>
      <c r="P15" s="2731" t="s">
        <v>3835</v>
      </c>
      <c r="Q15" s="2731"/>
    </row>
    <row r="16" spans="1:18" s="1389" customFormat="1" ht="14.25">
      <c r="A16" s="1391"/>
      <c r="B16" s="1391"/>
      <c r="C16" s="1391"/>
      <c r="D16" s="1391"/>
      <c r="E16" s="1391"/>
      <c r="F16" s="1391"/>
      <c r="G16" s="1391"/>
      <c r="H16" s="1391"/>
    </row>
    <row r="17" spans="1:18" s="1389" customFormat="1" ht="16.5" customHeight="1">
      <c r="A17" s="2669" t="s">
        <v>3964</v>
      </c>
      <c r="B17" s="2669"/>
      <c r="C17" s="2669"/>
      <c r="D17" s="2669"/>
      <c r="E17" s="2669"/>
      <c r="F17" s="2669"/>
      <c r="G17" s="2669"/>
      <c r="H17" s="2669"/>
      <c r="I17" s="2669"/>
      <c r="J17" s="2669"/>
      <c r="K17" s="2669"/>
      <c r="L17" s="2669"/>
      <c r="M17" s="2669"/>
      <c r="N17" s="2669"/>
      <c r="O17" s="2669"/>
      <c r="P17" s="2669"/>
      <c r="Q17" s="2669"/>
      <c r="R17" s="2669"/>
    </row>
    <row r="18" spans="1:18" s="1389" customFormat="1" ht="16.5" customHeight="1">
      <c r="A18" s="2670" t="s">
        <v>3965</v>
      </c>
      <c r="B18" s="2670"/>
      <c r="C18" s="2670"/>
      <c r="D18" s="2670"/>
      <c r="E18" s="2670"/>
      <c r="F18" s="2670"/>
      <c r="G18" s="2670"/>
      <c r="H18" s="2670"/>
      <c r="I18" s="2670"/>
      <c r="J18" s="2670"/>
      <c r="K18" s="2670"/>
      <c r="L18" s="2670"/>
      <c r="M18" s="2670"/>
      <c r="N18" s="2670"/>
      <c r="O18" s="2670"/>
      <c r="P18" s="2670"/>
      <c r="Q18" s="2670"/>
      <c r="R18" s="2670"/>
    </row>
    <row r="19" spans="1:18" s="1389" customFormat="1" ht="45" customHeight="1">
      <c r="A19" s="2732" t="s">
        <v>3966</v>
      </c>
      <c r="B19" s="2733"/>
      <c r="C19" s="2733"/>
      <c r="D19" s="2733"/>
      <c r="E19" s="2733"/>
      <c r="F19" s="2733"/>
      <c r="G19" s="2733"/>
      <c r="H19" s="2733"/>
      <c r="I19" s="2733"/>
      <c r="J19" s="2733"/>
      <c r="K19" s="2733"/>
      <c r="L19" s="2733"/>
      <c r="M19" s="2733"/>
      <c r="N19" s="2733"/>
      <c r="O19" s="2734"/>
      <c r="P19" s="2721"/>
      <c r="Q19" s="2722"/>
      <c r="R19" s="1394" t="s">
        <v>3967</v>
      </c>
    </row>
    <row r="20" spans="1:18" s="1389" customFormat="1" ht="45" customHeight="1">
      <c r="A20" s="2718" t="s">
        <v>3968</v>
      </c>
      <c r="B20" s="2719"/>
      <c r="C20" s="2719"/>
      <c r="D20" s="2719"/>
      <c r="E20" s="2719"/>
      <c r="F20" s="2719"/>
      <c r="G20" s="2719"/>
      <c r="H20" s="2719"/>
      <c r="I20" s="2719"/>
      <c r="J20" s="2719"/>
      <c r="K20" s="2719"/>
      <c r="L20" s="2719"/>
      <c r="M20" s="2719"/>
      <c r="N20" s="2719"/>
      <c r="O20" s="2720"/>
      <c r="P20" s="2721"/>
      <c r="Q20" s="2722"/>
      <c r="R20" s="1394" t="s">
        <v>3969</v>
      </c>
    </row>
    <row r="21" spans="1:18" s="1389" customFormat="1" ht="22.5" customHeight="1">
      <c r="A21" s="2723" t="s">
        <v>3970</v>
      </c>
      <c r="B21" s="2724"/>
      <c r="C21" s="2724"/>
      <c r="D21" s="2724"/>
      <c r="E21" s="2724"/>
      <c r="F21" s="2724"/>
      <c r="G21" s="2724"/>
      <c r="H21" s="2724"/>
      <c r="I21" s="2724"/>
      <c r="J21" s="2724"/>
      <c r="K21" s="2724"/>
      <c r="L21" s="2724"/>
      <c r="M21" s="2724"/>
      <c r="N21" s="2724"/>
      <c r="O21" s="2725"/>
      <c r="P21" s="2721"/>
      <c r="Q21" s="2722"/>
      <c r="R21" s="1394" t="s">
        <v>3969</v>
      </c>
    </row>
    <row r="22" spans="1:18" s="1389" customFormat="1" ht="22.5" customHeight="1">
      <c r="A22" s="2726"/>
      <c r="B22" s="2727"/>
      <c r="C22" s="2727"/>
      <c r="D22" s="2727"/>
      <c r="E22" s="2727"/>
      <c r="F22" s="2727"/>
      <c r="G22" s="2727"/>
      <c r="H22" s="2727"/>
      <c r="I22" s="2727"/>
      <c r="J22" s="2727"/>
      <c r="K22" s="2727"/>
      <c r="L22" s="2727"/>
      <c r="M22" s="2727"/>
      <c r="N22" s="2727"/>
      <c r="O22" s="2728"/>
      <c r="P22" s="1395" t="str">
        <f>IF(AND(P21&lt;=300,P21&gt;0),"☑","□")</f>
        <v>□</v>
      </c>
      <c r="Q22" s="2729" t="s">
        <v>3971</v>
      </c>
      <c r="R22" s="2730"/>
    </row>
    <row r="23" spans="1:18" s="1389" customFormat="1" ht="17.25" customHeight="1">
      <c r="A23" s="1396"/>
      <c r="B23" s="1396"/>
      <c r="C23" s="1396"/>
      <c r="D23" s="1396"/>
      <c r="E23" s="1396"/>
      <c r="F23" s="1396"/>
      <c r="G23" s="1396"/>
      <c r="H23" s="1396"/>
      <c r="I23" s="1396"/>
      <c r="J23" s="1396"/>
      <c r="K23" s="1396"/>
      <c r="L23" s="1396"/>
      <c r="M23" s="1396"/>
      <c r="N23" s="1396"/>
      <c r="O23" s="1396"/>
      <c r="P23" s="1397"/>
      <c r="Q23" s="1397"/>
      <c r="R23" s="1398"/>
    </row>
    <row r="24" spans="1:18" s="1389" customFormat="1" ht="17.25" customHeight="1">
      <c r="A24" s="2669" t="s">
        <v>3972</v>
      </c>
      <c r="B24" s="2669"/>
      <c r="C24" s="2669"/>
      <c r="D24" s="2669"/>
      <c r="E24" s="2669"/>
      <c r="F24" s="2669"/>
      <c r="G24" s="2669"/>
      <c r="H24" s="2669"/>
      <c r="I24" s="2669"/>
      <c r="J24" s="2669"/>
      <c r="K24" s="2669"/>
      <c r="L24" s="2669"/>
      <c r="M24" s="2669"/>
      <c r="N24" s="2669"/>
      <c r="O24" s="2669"/>
      <c r="P24" s="2669"/>
      <c r="Q24" s="2669"/>
      <c r="R24" s="2669"/>
    </row>
    <row r="25" spans="1:18" s="1389" customFormat="1" ht="17.25" customHeight="1">
      <c r="A25" s="2669" t="s">
        <v>3973</v>
      </c>
      <c r="B25" s="2669"/>
      <c r="C25" s="2669"/>
      <c r="D25" s="2669"/>
      <c r="E25" s="2669"/>
      <c r="F25" s="2669"/>
      <c r="G25" s="2669"/>
      <c r="H25" s="2669"/>
      <c r="I25" s="2669"/>
      <c r="J25" s="2669"/>
      <c r="K25" s="2669"/>
      <c r="L25" s="2669"/>
      <c r="M25" s="2669"/>
      <c r="N25" s="2669"/>
      <c r="O25" s="2669"/>
      <c r="P25" s="2669"/>
      <c r="Q25" s="2669"/>
      <c r="R25" s="2669"/>
    </row>
    <row r="26" spans="1:18" s="1389" customFormat="1" ht="17.25" customHeight="1">
      <c r="A26" s="2706"/>
      <c r="B26" s="2707"/>
      <c r="C26" s="2707"/>
      <c r="D26" s="2707"/>
      <c r="E26" s="2707"/>
      <c r="F26" s="2707"/>
      <c r="G26" s="2707"/>
      <c r="H26" s="2707"/>
      <c r="I26" s="2707"/>
      <c r="J26" s="2707"/>
      <c r="K26" s="2707"/>
      <c r="L26" s="2707"/>
      <c r="M26" s="2708" t="s">
        <v>3974</v>
      </c>
      <c r="N26" s="2708"/>
      <c r="O26" s="2708"/>
      <c r="P26" s="2708"/>
      <c r="Q26" s="2706" t="s">
        <v>3975</v>
      </c>
      <c r="R26" s="2709"/>
    </row>
    <row r="27" spans="1:18" s="1389" customFormat="1" ht="17.25" customHeight="1">
      <c r="A27" s="2710" t="s">
        <v>3976</v>
      </c>
      <c r="B27" s="2711"/>
      <c r="C27" s="2711"/>
      <c r="D27" s="2711"/>
      <c r="E27" s="2711"/>
      <c r="F27" s="2711"/>
      <c r="G27" s="2711"/>
      <c r="H27" s="2711"/>
      <c r="I27" s="2711"/>
      <c r="J27" s="2711"/>
      <c r="K27" s="2711"/>
      <c r="L27" s="2712"/>
      <c r="M27" s="2681" t="s">
        <v>3977</v>
      </c>
      <c r="N27" s="1399"/>
      <c r="O27" s="2684" t="s">
        <v>3978</v>
      </c>
      <c r="P27" s="2685"/>
      <c r="Q27" s="2686" t="s">
        <v>3979</v>
      </c>
      <c r="R27" s="2687"/>
    </row>
    <row r="28" spans="1:18" s="1389" customFormat="1" ht="17.25" customHeight="1">
      <c r="A28" s="2713"/>
      <c r="B28" s="2714"/>
      <c r="C28" s="2714"/>
      <c r="D28" s="2714"/>
      <c r="E28" s="2714"/>
      <c r="F28" s="2714"/>
      <c r="G28" s="2714"/>
      <c r="H28" s="2714"/>
      <c r="I28" s="2714"/>
      <c r="J28" s="2714"/>
      <c r="K28" s="2714"/>
      <c r="L28" s="2715"/>
      <c r="M28" s="2682"/>
      <c r="N28" s="2688" t="s">
        <v>3980</v>
      </c>
      <c r="O28" s="2689"/>
      <c r="P28" s="2690"/>
      <c r="Q28" s="2691" t="s">
        <v>3980</v>
      </c>
      <c r="R28" s="2692"/>
    </row>
    <row r="29" spans="1:18" s="1389" customFormat="1" ht="17.25" customHeight="1">
      <c r="A29" s="2713"/>
      <c r="B29" s="2714"/>
      <c r="C29" s="2714"/>
      <c r="D29" s="2714"/>
      <c r="E29" s="2714"/>
      <c r="F29" s="2714"/>
      <c r="G29" s="2714"/>
      <c r="H29" s="2714"/>
      <c r="I29" s="2714"/>
      <c r="J29" s="2714"/>
      <c r="K29" s="2714"/>
      <c r="L29" s="2715"/>
      <c r="M29" s="2683"/>
      <c r="N29" s="1400"/>
      <c r="O29" s="2716" t="s">
        <v>3981</v>
      </c>
      <c r="P29" s="2717"/>
      <c r="Q29" s="2695" t="s">
        <v>3982</v>
      </c>
      <c r="R29" s="2696"/>
    </row>
    <row r="30" spans="1:18" s="1389" customFormat="1" ht="17.25" customHeight="1">
      <c r="A30" s="2671"/>
      <c r="B30" s="2672" t="s">
        <v>3983</v>
      </c>
      <c r="C30" s="2673"/>
      <c r="D30" s="2673"/>
      <c r="E30" s="2673"/>
      <c r="F30" s="2673"/>
      <c r="G30" s="2673"/>
      <c r="H30" s="2673"/>
      <c r="I30" s="2673"/>
      <c r="J30" s="2673"/>
      <c r="K30" s="2673"/>
      <c r="L30" s="2674"/>
      <c r="M30" s="2681" t="s">
        <v>3984</v>
      </c>
      <c r="N30" s="1399"/>
      <c r="O30" s="2684" t="s">
        <v>3978</v>
      </c>
      <c r="P30" s="2685"/>
      <c r="Q30" s="2686" t="s">
        <v>3985</v>
      </c>
      <c r="R30" s="2687"/>
    </row>
    <row r="31" spans="1:18" s="1389" customFormat="1" ht="17.25" customHeight="1">
      <c r="A31" s="2671"/>
      <c r="B31" s="2675"/>
      <c r="C31" s="2676"/>
      <c r="D31" s="2676"/>
      <c r="E31" s="2676"/>
      <c r="F31" s="2676"/>
      <c r="G31" s="2676"/>
      <c r="H31" s="2676"/>
      <c r="I31" s="2676"/>
      <c r="J31" s="2676"/>
      <c r="K31" s="2676"/>
      <c r="L31" s="2677"/>
      <c r="M31" s="2682"/>
      <c r="N31" s="2688" t="s">
        <v>3980</v>
      </c>
      <c r="O31" s="2689"/>
      <c r="P31" s="2690"/>
      <c r="Q31" s="2691" t="s">
        <v>3980</v>
      </c>
      <c r="R31" s="2692"/>
    </row>
    <row r="32" spans="1:18" s="1389" customFormat="1" ht="17.25" customHeight="1">
      <c r="A32" s="2671"/>
      <c r="B32" s="2678"/>
      <c r="C32" s="2679"/>
      <c r="D32" s="2679"/>
      <c r="E32" s="2679"/>
      <c r="F32" s="2679"/>
      <c r="G32" s="2679"/>
      <c r="H32" s="2679"/>
      <c r="I32" s="2679"/>
      <c r="J32" s="2679"/>
      <c r="K32" s="2679"/>
      <c r="L32" s="2680"/>
      <c r="M32" s="2683"/>
      <c r="N32" s="1400"/>
      <c r="O32" s="2693" t="s">
        <v>3986</v>
      </c>
      <c r="P32" s="2694"/>
      <c r="Q32" s="2695" t="s">
        <v>3987</v>
      </c>
      <c r="R32" s="2696"/>
    </row>
    <row r="33" spans="1:18" s="1389" customFormat="1" ht="17.25" customHeight="1">
      <c r="A33" s="2671"/>
      <c r="B33" s="2697" t="s">
        <v>3988</v>
      </c>
      <c r="C33" s="2698"/>
      <c r="D33" s="2702" t="s">
        <v>3989</v>
      </c>
      <c r="E33" s="2702"/>
      <c r="F33" s="2702"/>
      <c r="G33" s="2702"/>
      <c r="H33" s="2702"/>
      <c r="I33" s="2702"/>
      <c r="J33" s="2702"/>
      <c r="K33" s="1401"/>
      <c r="L33" s="1402" t="s">
        <v>3978</v>
      </c>
      <c r="M33" s="2703" t="s">
        <v>3990</v>
      </c>
      <c r="N33" s="2704"/>
      <c r="O33" s="2704"/>
      <c r="P33" s="2705"/>
      <c r="Q33" s="1403"/>
      <c r="R33" s="1402" t="s">
        <v>3978</v>
      </c>
    </row>
    <row r="34" spans="1:18" s="1389" customFormat="1" ht="17.25" customHeight="1">
      <c r="A34" s="2671"/>
      <c r="B34" s="2691"/>
      <c r="C34" s="2699"/>
      <c r="D34" s="2702" t="s">
        <v>3991</v>
      </c>
      <c r="E34" s="2702"/>
      <c r="F34" s="2702"/>
      <c r="G34" s="2702"/>
      <c r="H34" s="2702"/>
      <c r="I34" s="2702"/>
      <c r="J34" s="2702"/>
      <c r="K34" s="1401"/>
      <c r="L34" s="1402" t="s">
        <v>3978</v>
      </c>
      <c r="M34" s="2703" t="s">
        <v>3992</v>
      </c>
      <c r="N34" s="2704"/>
      <c r="O34" s="2704"/>
      <c r="P34" s="2705"/>
      <c r="Q34" s="1403"/>
      <c r="R34" s="1402" t="s">
        <v>3978</v>
      </c>
    </row>
    <row r="35" spans="1:18" s="1389" customFormat="1" ht="17.25" customHeight="1">
      <c r="A35" s="2671"/>
      <c r="B35" s="2691"/>
      <c r="C35" s="2699"/>
      <c r="D35" s="2702" t="s">
        <v>3993</v>
      </c>
      <c r="E35" s="2702"/>
      <c r="F35" s="2702"/>
      <c r="G35" s="2702"/>
      <c r="H35" s="2702"/>
      <c r="I35" s="2702"/>
      <c r="J35" s="2702"/>
      <c r="K35" s="1401"/>
      <c r="L35" s="1402" t="s">
        <v>3978</v>
      </c>
      <c r="M35" s="2703" t="s">
        <v>3994</v>
      </c>
      <c r="N35" s="2704"/>
      <c r="O35" s="2704"/>
      <c r="P35" s="2705"/>
      <c r="Q35" s="1403"/>
      <c r="R35" s="1402" t="s">
        <v>3978</v>
      </c>
    </row>
    <row r="36" spans="1:18" s="1389" customFormat="1" ht="17.25" customHeight="1">
      <c r="A36" s="2671"/>
      <c r="B36" s="2700"/>
      <c r="C36" s="2701"/>
      <c r="D36" s="2702" t="s">
        <v>3995</v>
      </c>
      <c r="E36" s="2702"/>
      <c r="F36" s="2702"/>
      <c r="G36" s="2702"/>
      <c r="H36" s="2702"/>
      <c r="I36" s="2702"/>
      <c r="J36" s="2702"/>
      <c r="K36" s="1401"/>
      <c r="L36" s="1402" t="s">
        <v>3978</v>
      </c>
      <c r="M36" s="1404"/>
      <c r="N36" s="1404"/>
      <c r="O36" s="1404"/>
      <c r="P36" s="1404"/>
      <c r="Q36" s="1404"/>
      <c r="R36" s="1404"/>
    </row>
    <row r="37" spans="1:18" s="1389" customFormat="1" ht="17.25" customHeight="1">
      <c r="A37" s="1405"/>
      <c r="B37" s="1405"/>
      <c r="C37" s="1405"/>
      <c r="D37" s="1405"/>
      <c r="E37" s="1405"/>
      <c r="F37" s="1405"/>
      <c r="G37" s="1405"/>
      <c r="H37" s="1405"/>
      <c r="I37" s="1405"/>
      <c r="J37" s="1405"/>
      <c r="K37" s="1405"/>
      <c r="L37" s="1405"/>
      <c r="M37" s="1405"/>
      <c r="N37" s="1405"/>
      <c r="O37" s="1405"/>
      <c r="P37" s="1405"/>
      <c r="Q37" s="1405"/>
      <c r="R37" s="1405"/>
    </row>
    <row r="38" spans="1:18" s="1389" customFormat="1" ht="16.5" customHeight="1">
      <c r="A38" s="2669" t="s">
        <v>3996</v>
      </c>
      <c r="B38" s="2669"/>
      <c r="C38" s="2669"/>
      <c r="D38" s="2669"/>
      <c r="E38" s="2669"/>
      <c r="F38" s="2669"/>
      <c r="G38" s="2669"/>
      <c r="H38" s="2669"/>
      <c r="I38" s="2669"/>
      <c r="J38" s="2669"/>
      <c r="K38" s="2669"/>
      <c r="L38" s="2669"/>
      <c r="M38" s="2669"/>
      <c r="N38" s="2669"/>
      <c r="O38" s="2669"/>
      <c r="P38" s="2669"/>
      <c r="Q38" s="2669"/>
      <c r="R38" s="2669"/>
    </row>
    <row r="39" spans="1:18" s="1389" customFormat="1" ht="16.5" customHeight="1">
      <c r="A39" s="2670" t="s">
        <v>3997</v>
      </c>
      <c r="B39" s="2670"/>
      <c r="C39" s="2670"/>
      <c r="D39" s="2670"/>
      <c r="E39" s="2670"/>
      <c r="F39" s="2670"/>
      <c r="G39" s="2670"/>
      <c r="H39" s="2670"/>
      <c r="I39" s="2670"/>
      <c r="J39" s="2670"/>
      <c r="K39" s="2670"/>
      <c r="L39" s="2670"/>
      <c r="M39" s="2670"/>
      <c r="N39" s="2670"/>
      <c r="O39" s="2670"/>
      <c r="P39" s="2670"/>
      <c r="Q39" s="2670"/>
      <c r="R39" s="2670"/>
    </row>
    <row r="40" spans="1:18" s="1389" customFormat="1" ht="45" customHeight="1">
      <c r="A40" s="2647" t="s">
        <v>3998</v>
      </c>
      <c r="B40" s="2648"/>
      <c r="C40" s="2648"/>
      <c r="D40" s="2648"/>
      <c r="E40" s="2648"/>
      <c r="F40" s="2648"/>
      <c r="G40" s="2648"/>
      <c r="H40" s="2648"/>
      <c r="I40" s="2649"/>
      <c r="J40" s="2633"/>
      <c r="K40" s="2634"/>
      <c r="L40" s="2634"/>
      <c r="M40" s="2634"/>
      <c r="N40" s="2634"/>
      <c r="O40" s="2634"/>
      <c r="P40" s="2634"/>
      <c r="Q40" s="2635" t="s">
        <v>3824</v>
      </c>
      <c r="R40" s="2636"/>
    </row>
    <row r="41" spans="1:18" s="1389" customFormat="1" ht="45" customHeight="1">
      <c r="A41" s="2647" t="s">
        <v>3999</v>
      </c>
      <c r="B41" s="2648"/>
      <c r="C41" s="2648"/>
      <c r="D41" s="2648"/>
      <c r="E41" s="2649"/>
      <c r="F41" s="2633"/>
      <c r="G41" s="2634"/>
      <c r="H41" s="2635" t="s">
        <v>3824</v>
      </c>
      <c r="I41" s="2636"/>
      <c r="J41" s="2647" t="s">
        <v>4000</v>
      </c>
      <c r="K41" s="2648"/>
      <c r="L41" s="2648"/>
      <c r="M41" s="2648"/>
      <c r="N41" s="2649"/>
      <c r="O41" s="2633"/>
      <c r="P41" s="2634"/>
      <c r="Q41" s="2635" t="s">
        <v>3824</v>
      </c>
      <c r="R41" s="2636"/>
    </row>
    <row r="42" spans="1:18" s="1389" customFormat="1" ht="22.5" customHeight="1">
      <c r="A42" s="2650" t="s">
        <v>4001</v>
      </c>
      <c r="B42" s="2651"/>
      <c r="C42" s="2651"/>
      <c r="D42" s="2651"/>
      <c r="E42" s="2652"/>
      <c r="F42" s="2656"/>
      <c r="G42" s="2657"/>
      <c r="H42" s="2660" t="s">
        <v>3824</v>
      </c>
      <c r="I42" s="2619"/>
      <c r="J42" s="1406" t="s">
        <v>4002</v>
      </c>
      <c r="K42" s="1407"/>
      <c r="L42" s="1407"/>
      <c r="M42" s="1407"/>
      <c r="N42" s="1408"/>
      <c r="O42" s="2656"/>
      <c r="P42" s="2657"/>
      <c r="Q42" s="2660" t="s">
        <v>3824</v>
      </c>
      <c r="R42" s="2619"/>
    </row>
    <row r="43" spans="1:18" s="1389" customFormat="1" ht="22.5" customHeight="1">
      <c r="A43" s="2653"/>
      <c r="B43" s="2654"/>
      <c r="C43" s="2654"/>
      <c r="D43" s="2654"/>
      <c r="E43" s="2655"/>
      <c r="F43" s="2658"/>
      <c r="G43" s="2659"/>
      <c r="H43" s="2661"/>
      <c r="I43" s="2625"/>
      <c r="J43" s="2662" t="s">
        <v>4003</v>
      </c>
      <c r="K43" s="2663"/>
      <c r="L43" s="2663"/>
      <c r="M43" s="2663"/>
      <c r="N43" s="2664"/>
      <c r="O43" s="2665"/>
      <c r="P43" s="2666"/>
      <c r="Q43" s="2667" t="s">
        <v>3824</v>
      </c>
      <c r="R43" s="2668"/>
    </row>
    <row r="44" spans="1:18" s="1389" customFormat="1" ht="45" customHeight="1">
      <c r="A44" s="2647" t="s">
        <v>4004</v>
      </c>
      <c r="B44" s="2648"/>
      <c r="C44" s="2648"/>
      <c r="D44" s="2648"/>
      <c r="E44" s="2649"/>
      <c r="F44" s="2633"/>
      <c r="G44" s="2634"/>
      <c r="H44" s="2635" t="s">
        <v>3824</v>
      </c>
      <c r="I44" s="2636"/>
      <c r="J44" s="2647" t="s">
        <v>4005</v>
      </c>
      <c r="K44" s="2648"/>
      <c r="L44" s="2648"/>
      <c r="M44" s="2648"/>
      <c r="N44" s="2649"/>
      <c r="O44" s="2633"/>
      <c r="P44" s="2634"/>
      <c r="Q44" s="2635" t="s">
        <v>3824</v>
      </c>
      <c r="R44" s="2636"/>
    </row>
    <row r="45" spans="1:18" s="1389" customFormat="1" ht="45" customHeight="1">
      <c r="A45" s="2631" t="s">
        <v>4006</v>
      </c>
      <c r="B45" s="2632"/>
      <c r="C45" s="2632"/>
      <c r="D45" s="2632"/>
      <c r="E45" s="2632"/>
      <c r="F45" s="2632"/>
      <c r="G45" s="2632"/>
      <c r="H45" s="2632"/>
      <c r="I45" s="2632"/>
      <c r="J45" s="2633"/>
      <c r="K45" s="2634"/>
      <c r="L45" s="2634"/>
      <c r="M45" s="2634"/>
      <c r="N45" s="2634"/>
      <c r="O45" s="2634"/>
      <c r="P45" s="2634"/>
      <c r="Q45" s="2635" t="s">
        <v>3824</v>
      </c>
      <c r="R45" s="2636"/>
    </row>
    <row r="46" spans="1:18" s="1389" customFormat="1" ht="17.25" customHeight="1">
      <c r="A46" s="1405"/>
      <c r="B46" s="1405"/>
      <c r="C46" s="1405"/>
      <c r="D46" s="1405"/>
      <c r="E46" s="1405"/>
      <c r="F46" s="1405"/>
      <c r="G46" s="1405"/>
      <c r="H46" s="1405"/>
      <c r="I46" s="1405"/>
      <c r="J46" s="1405"/>
      <c r="K46" s="1405"/>
      <c r="L46" s="1405"/>
      <c r="M46" s="1405"/>
      <c r="N46" s="1405"/>
      <c r="O46" s="1405"/>
      <c r="P46" s="1405"/>
      <c r="Q46" s="1405"/>
      <c r="R46" s="1405"/>
    </row>
    <row r="47" spans="1:18" s="1389" customFormat="1" ht="16.5" customHeight="1">
      <c r="A47" s="2637" t="s">
        <v>4007</v>
      </c>
      <c r="B47" s="2637"/>
      <c r="C47" s="2637"/>
      <c r="D47" s="2637"/>
      <c r="E47" s="2637"/>
      <c r="F47" s="2637"/>
      <c r="G47" s="2637"/>
      <c r="H47" s="2637"/>
      <c r="I47" s="2637"/>
      <c r="J47" s="2637"/>
      <c r="K47" s="2637"/>
      <c r="L47" s="2637"/>
      <c r="M47" s="2637"/>
      <c r="N47" s="2637"/>
      <c r="O47" s="2637"/>
      <c r="P47" s="2637"/>
      <c r="Q47" s="2637"/>
      <c r="R47" s="2637"/>
    </row>
    <row r="48" spans="1:18" s="1389" customFormat="1" ht="15" customHeight="1">
      <c r="J48" s="1409"/>
      <c r="K48" s="2617" t="s">
        <v>4008</v>
      </c>
      <c r="L48" s="2618"/>
      <c r="M48" s="2618"/>
      <c r="N48" s="2619"/>
      <c r="O48" s="1410" t="s">
        <v>3820</v>
      </c>
      <c r="P48" s="2638" t="str">
        <f>IFERROR((F41+O41+O42)/J45,"")</f>
        <v/>
      </c>
      <c r="Q48" s="2639"/>
      <c r="R48" s="2640"/>
    </row>
    <row r="49" spans="1:18" s="1389" customFormat="1" ht="15" customHeight="1">
      <c r="I49" s="1411"/>
      <c r="J49" s="1409"/>
      <c r="K49" s="2620"/>
      <c r="L49" s="2621"/>
      <c r="M49" s="2621"/>
      <c r="N49" s="2622"/>
      <c r="O49" s="1412"/>
      <c r="P49" s="2641"/>
      <c r="Q49" s="2642"/>
      <c r="R49" s="2643"/>
    </row>
    <row r="50" spans="1:18" s="1389" customFormat="1" ht="15" customHeight="1">
      <c r="A50" s="2644" t="s">
        <v>4009</v>
      </c>
      <c r="B50" s="2644"/>
      <c r="C50" s="2644"/>
      <c r="D50" s="2644"/>
      <c r="E50" s="2645"/>
      <c r="F50" s="1410" t="s">
        <v>3822</v>
      </c>
      <c r="G50" s="2638" t="str">
        <f>IFERROR((F41+O41+F42+O42+F44+O44)/J40,"")</f>
        <v/>
      </c>
      <c r="H50" s="2639"/>
      <c r="I50" s="2640"/>
      <c r="J50" s="1412"/>
      <c r="K50" s="2623"/>
      <c r="L50" s="2624"/>
      <c r="M50" s="2624"/>
      <c r="N50" s="2625"/>
      <c r="O50" s="1413"/>
      <c r="P50" s="1414" t="str">
        <f>IF(AND(P48&lt;&gt;"",P48&gt;=0.25),"☑","□")</f>
        <v>□</v>
      </c>
      <c r="Q50" s="2624" t="s">
        <v>4010</v>
      </c>
      <c r="R50" s="2625"/>
    </row>
    <row r="51" spans="1:18" s="1389" customFormat="1" ht="15" customHeight="1">
      <c r="A51" s="2644"/>
      <c r="B51" s="2644"/>
      <c r="C51" s="2644"/>
      <c r="D51" s="2644"/>
      <c r="E51" s="2644"/>
      <c r="F51" s="1415"/>
      <c r="G51" s="2641"/>
      <c r="H51" s="2642"/>
      <c r="I51" s="2643"/>
      <c r="J51" s="1243" t="s">
        <v>4011</v>
      </c>
      <c r="K51" s="2646" t="s">
        <v>3980</v>
      </c>
      <c r="L51" s="2646"/>
      <c r="M51" s="2646"/>
      <c r="N51" s="2646"/>
      <c r="O51" s="1416"/>
      <c r="P51" s="1416"/>
      <c r="Q51" s="1416"/>
      <c r="R51" s="1416"/>
    </row>
    <row r="52" spans="1:18" s="1389" customFormat="1" ht="15" customHeight="1">
      <c r="A52" s="2644"/>
      <c r="B52" s="2644"/>
      <c r="C52" s="2644"/>
      <c r="D52" s="2644"/>
      <c r="E52" s="2644"/>
      <c r="F52" s="1417"/>
      <c r="G52" s="1418" t="str">
        <f>IF(AND(G50&gt;=0.6,G50&lt;&gt;""),"☑","□")</f>
        <v>□</v>
      </c>
      <c r="H52" s="2615" t="s">
        <v>4012</v>
      </c>
      <c r="I52" s="2616"/>
      <c r="K52" s="2617" t="s">
        <v>4013</v>
      </c>
      <c r="L52" s="2618"/>
      <c r="M52" s="2618"/>
      <c r="N52" s="2619"/>
      <c r="O52" s="1419" t="s">
        <v>4014</v>
      </c>
      <c r="P52" s="2626" t="str">
        <f>IF(F41+O41+O42&gt;0,F41+O41+O42,"")</f>
        <v/>
      </c>
      <c r="Q52" s="2627"/>
      <c r="R52" s="2619" t="s">
        <v>3824</v>
      </c>
    </row>
    <row r="53" spans="1:18" s="1389" customFormat="1" ht="15" customHeight="1">
      <c r="A53" s="1243"/>
      <c r="B53" s="1243"/>
      <c r="C53" s="1243"/>
      <c r="D53" s="1243"/>
      <c r="E53" s="1243"/>
      <c r="F53" s="1243"/>
      <c r="G53" s="1243"/>
      <c r="H53" s="1243"/>
      <c r="I53" s="1243"/>
      <c r="K53" s="2620"/>
      <c r="L53" s="2621"/>
      <c r="M53" s="2621"/>
      <c r="N53" s="2622"/>
      <c r="O53" s="1420"/>
      <c r="P53" s="2628"/>
      <c r="Q53" s="2629"/>
      <c r="R53" s="2622"/>
    </row>
    <row r="54" spans="1:18" s="1389" customFormat="1" ht="15" customHeight="1">
      <c r="A54" s="1243"/>
      <c r="B54" s="1243"/>
      <c r="C54" s="1243"/>
      <c r="D54" s="1243"/>
      <c r="E54" s="1243"/>
      <c r="F54" s="1243"/>
      <c r="G54" s="1243"/>
      <c r="H54" s="1243"/>
      <c r="I54" s="1243"/>
      <c r="K54" s="2623"/>
      <c r="L54" s="2624"/>
      <c r="M54" s="2624"/>
      <c r="N54" s="2625"/>
      <c r="O54" s="1413"/>
      <c r="P54" s="1414" t="str">
        <f>IF(AND(P52&lt;&gt;"",P52&gt;=20),"☑","□")</f>
        <v>□</v>
      </c>
      <c r="Q54" s="2624" t="s">
        <v>4613</v>
      </c>
      <c r="R54" s="2625"/>
    </row>
    <row r="55" spans="1:18" s="1389" customFormat="1" ht="15" customHeight="1">
      <c r="A55" s="2630" t="s">
        <v>1219</v>
      </c>
      <c r="B55" s="2630"/>
      <c r="C55" s="2630"/>
      <c r="D55" s="2630"/>
      <c r="E55" s="2630"/>
      <c r="F55" s="2630"/>
      <c r="G55" s="2630"/>
      <c r="H55" s="2630"/>
      <c r="I55" s="2630"/>
      <c r="J55" s="2630"/>
      <c r="K55" s="2630"/>
      <c r="L55" s="2630"/>
      <c r="M55" s="2630"/>
      <c r="N55" s="2630"/>
      <c r="O55" s="2630"/>
      <c r="P55" s="2630"/>
      <c r="Q55" s="2630"/>
      <c r="R55" s="2630"/>
    </row>
    <row r="56" spans="1:18" s="1389" customFormat="1" ht="15" customHeight="1">
      <c r="A56" s="2613" t="s">
        <v>3817</v>
      </c>
      <c r="B56" s="2613"/>
      <c r="C56" s="2613"/>
      <c r="D56" s="2613"/>
      <c r="E56" s="2613"/>
      <c r="F56" s="2613"/>
      <c r="G56" s="2613"/>
      <c r="H56" s="2613"/>
      <c r="I56" s="2613"/>
      <c r="J56" s="2613"/>
      <c r="K56" s="2613"/>
      <c r="L56" s="2613"/>
      <c r="M56" s="2613"/>
      <c r="N56" s="2613"/>
      <c r="O56" s="2613"/>
      <c r="P56" s="2613"/>
      <c r="Q56" s="2613"/>
      <c r="R56" s="2613"/>
    </row>
    <row r="57" spans="1:18" s="1389" customFormat="1" ht="15" customHeight="1">
      <c r="A57" s="2613" t="s">
        <v>3816</v>
      </c>
      <c r="B57" s="2613"/>
      <c r="C57" s="2613"/>
      <c r="D57" s="2613"/>
      <c r="E57" s="2613"/>
      <c r="F57" s="2613"/>
      <c r="G57" s="2613"/>
      <c r="H57" s="2613"/>
      <c r="I57" s="2613"/>
      <c r="J57" s="2613"/>
      <c r="K57" s="2613"/>
      <c r="L57" s="2613"/>
      <c r="M57" s="2613"/>
      <c r="N57" s="2613"/>
      <c r="O57" s="2613"/>
      <c r="P57" s="2613"/>
      <c r="Q57" s="2613"/>
      <c r="R57" s="2613"/>
    </row>
    <row r="58" spans="1:18" ht="15.75" customHeight="1">
      <c r="A58" s="2613" t="s">
        <v>4015</v>
      </c>
      <c r="B58" s="2613"/>
      <c r="C58" s="2613"/>
      <c r="D58" s="2613"/>
      <c r="E58" s="2613"/>
      <c r="F58" s="2613"/>
      <c r="G58" s="2613"/>
      <c r="H58" s="2613"/>
      <c r="I58" s="2613"/>
      <c r="J58" s="2613"/>
      <c r="K58" s="2613"/>
      <c r="L58" s="2613"/>
      <c r="M58" s="2613"/>
      <c r="N58" s="2613"/>
      <c r="O58" s="2613"/>
      <c r="P58" s="2613"/>
      <c r="Q58" s="2613"/>
      <c r="R58" s="2613"/>
    </row>
    <row r="59" spans="1:18" ht="15.75" customHeight="1">
      <c r="A59" s="2613" t="s">
        <v>4016</v>
      </c>
      <c r="B59" s="2613"/>
      <c r="C59" s="2613"/>
      <c r="D59" s="2613"/>
      <c r="E59" s="2613"/>
      <c r="F59" s="2613"/>
      <c r="G59" s="2613"/>
      <c r="H59" s="2613"/>
      <c r="I59" s="2613"/>
      <c r="J59" s="2613"/>
      <c r="K59" s="2613"/>
      <c r="L59" s="2613"/>
      <c r="M59" s="2613"/>
      <c r="N59" s="2613"/>
      <c r="O59" s="2613"/>
      <c r="P59" s="2613"/>
      <c r="Q59" s="2613"/>
      <c r="R59" s="2613"/>
    </row>
    <row r="60" spans="1:18" ht="15.75" customHeight="1">
      <c r="A60" s="1421"/>
      <c r="B60" s="1421" t="s">
        <v>4017</v>
      </c>
      <c r="C60" s="1421"/>
      <c r="D60" s="1421"/>
      <c r="E60" s="1421"/>
      <c r="F60" s="1421"/>
      <c r="G60" s="1421"/>
      <c r="H60" s="1421"/>
      <c r="I60" s="1421"/>
      <c r="J60" s="1421"/>
      <c r="K60" s="1421"/>
      <c r="L60" s="1421"/>
      <c r="M60" s="1421"/>
      <c r="N60" s="1421"/>
      <c r="O60" s="1421"/>
      <c r="P60" s="1421"/>
      <c r="Q60" s="1421"/>
      <c r="R60" s="1421"/>
    </row>
    <row r="61" spans="1:18" ht="15.75" customHeight="1">
      <c r="A61" s="1421"/>
      <c r="B61" s="1421" t="s">
        <v>4018</v>
      </c>
      <c r="C61" s="1421"/>
      <c r="D61" s="1421"/>
      <c r="E61" s="1421"/>
      <c r="F61" s="1421"/>
      <c r="G61" s="1421"/>
      <c r="H61" s="1421"/>
      <c r="I61" s="1421"/>
      <c r="J61" s="1421"/>
      <c r="K61" s="1421"/>
      <c r="L61" s="1421"/>
      <c r="M61" s="1421"/>
      <c r="N61" s="1421"/>
      <c r="O61" s="1421"/>
      <c r="P61" s="1421"/>
      <c r="Q61" s="1421"/>
      <c r="R61" s="1421"/>
    </row>
    <row r="62" spans="1:18" ht="15.75" customHeight="1">
      <c r="A62" s="2613" t="s">
        <v>4019</v>
      </c>
      <c r="B62" s="2613"/>
      <c r="C62" s="2613"/>
      <c r="D62" s="2613"/>
      <c r="E62" s="2613"/>
      <c r="F62" s="2613"/>
      <c r="G62" s="2613"/>
      <c r="H62" s="2613"/>
      <c r="I62" s="2613"/>
      <c r="J62" s="2613"/>
      <c r="K62" s="2613"/>
      <c r="L62" s="2613"/>
      <c r="M62" s="2613"/>
      <c r="N62" s="2613"/>
      <c r="O62" s="2613"/>
      <c r="P62" s="2613"/>
      <c r="Q62" s="2613"/>
      <c r="R62" s="2613"/>
    </row>
    <row r="63" spans="1:18" ht="15.75" customHeight="1">
      <c r="A63" s="1421"/>
      <c r="B63" s="1421" t="s">
        <v>4020</v>
      </c>
      <c r="C63" s="1421"/>
      <c r="D63" s="1421"/>
      <c r="E63" s="1421"/>
      <c r="F63" s="1421"/>
      <c r="G63" s="1421"/>
      <c r="H63" s="1421"/>
      <c r="I63" s="1421"/>
      <c r="J63" s="1421"/>
      <c r="K63" s="1421"/>
      <c r="L63" s="1421"/>
      <c r="M63" s="1421"/>
      <c r="N63" s="1421"/>
      <c r="O63" s="1421"/>
      <c r="P63" s="1421"/>
      <c r="Q63" s="1421"/>
      <c r="R63" s="1421"/>
    </row>
    <row r="64" spans="1:18" ht="15.75" customHeight="1">
      <c r="A64" s="1421"/>
      <c r="B64" s="1421" t="s">
        <v>4021</v>
      </c>
      <c r="C64" s="1421"/>
      <c r="D64" s="1421"/>
      <c r="E64" s="1421"/>
      <c r="F64" s="1421"/>
      <c r="G64" s="1421"/>
      <c r="H64" s="1421"/>
      <c r="I64" s="1421"/>
      <c r="J64" s="1421"/>
      <c r="K64" s="1421"/>
      <c r="L64" s="1421"/>
      <c r="M64" s="1421"/>
      <c r="N64" s="1421"/>
      <c r="O64" s="1421"/>
      <c r="P64" s="1421"/>
      <c r="Q64" s="1421"/>
      <c r="R64" s="1421"/>
    </row>
    <row r="65" spans="1:18" ht="15.75" customHeight="1">
      <c r="A65" s="1421" t="s">
        <v>4022</v>
      </c>
      <c r="B65" s="1421"/>
      <c r="C65" s="1421"/>
      <c r="D65" s="1421"/>
      <c r="E65" s="1421"/>
      <c r="F65" s="1421"/>
      <c r="G65" s="1421"/>
      <c r="H65" s="1421"/>
      <c r="I65" s="1421"/>
      <c r="J65" s="1421"/>
      <c r="K65" s="1421"/>
      <c r="L65" s="1421"/>
      <c r="M65" s="1421"/>
      <c r="N65" s="1421"/>
      <c r="O65" s="1421"/>
      <c r="P65" s="1421"/>
      <c r="Q65" s="1421"/>
      <c r="R65" s="1421"/>
    </row>
    <row r="66" spans="1:18" ht="15.75" customHeight="1">
      <c r="A66" s="2614" t="s">
        <v>4023</v>
      </c>
      <c r="B66" s="2614"/>
      <c r="C66" s="2614"/>
      <c r="D66" s="2614"/>
      <c r="E66" s="2614"/>
      <c r="F66" s="2614"/>
      <c r="G66" s="2614"/>
      <c r="H66" s="2614"/>
      <c r="I66" s="2614"/>
      <c r="J66" s="2614"/>
      <c r="K66" s="2614"/>
      <c r="L66" s="2614"/>
      <c r="M66" s="2614"/>
      <c r="N66" s="2614"/>
      <c r="O66" s="2614"/>
      <c r="P66" s="2614"/>
      <c r="Q66" s="2614"/>
      <c r="R66" s="2614"/>
    </row>
    <row r="67" spans="1:18" ht="15.75" customHeight="1">
      <c r="A67" s="2613" t="s">
        <v>4024</v>
      </c>
      <c r="B67" s="2613"/>
      <c r="C67" s="2613"/>
      <c r="D67" s="2613"/>
      <c r="E67" s="2613"/>
      <c r="F67" s="2613"/>
      <c r="G67" s="2613"/>
      <c r="H67" s="2613"/>
      <c r="I67" s="2613"/>
      <c r="J67" s="2613"/>
      <c r="K67" s="2613"/>
      <c r="L67" s="2613"/>
      <c r="M67" s="2613"/>
      <c r="N67" s="2613"/>
      <c r="O67" s="2613"/>
      <c r="P67" s="2613"/>
      <c r="Q67" s="2613"/>
      <c r="R67" s="2613"/>
    </row>
    <row r="68" spans="1:18" ht="15.75" customHeight="1">
      <c r="A68" s="1422" t="s">
        <v>4025</v>
      </c>
      <c r="B68" s="1422"/>
      <c r="C68" s="1422"/>
      <c r="D68" s="1423"/>
      <c r="E68" s="1423"/>
      <c r="F68" s="1423"/>
      <c r="G68" s="1423"/>
      <c r="H68" s="1423"/>
      <c r="I68" s="1423"/>
      <c r="J68" s="1423"/>
      <c r="K68" s="1423"/>
      <c r="L68" s="1423"/>
      <c r="M68" s="1423"/>
      <c r="N68" s="1423"/>
      <c r="O68" s="1423"/>
      <c r="P68" s="1423"/>
      <c r="Q68" s="1423"/>
      <c r="R68" s="1423"/>
    </row>
    <row r="69" spans="1:18" ht="15.75" customHeight="1"/>
    <row r="70" spans="1:18" ht="15.75" customHeight="1"/>
    <row r="71" spans="1:18" ht="15.75" customHeight="1"/>
  </sheetData>
  <mergeCells count="103">
    <mergeCell ref="A7:R7"/>
    <mergeCell ref="A8:R8"/>
    <mergeCell ref="A10:L10"/>
    <mergeCell ref="M10:P10"/>
    <mergeCell ref="Q10:R10"/>
    <mergeCell ref="A11:L11"/>
    <mergeCell ref="N11:O11"/>
    <mergeCell ref="Q11:R11"/>
    <mergeCell ref="A1:R1"/>
    <mergeCell ref="L2:N2"/>
    <mergeCell ref="O2:R2"/>
    <mergeCell ref="L3:N3"/>
    <mergeCell ref="O3:R3"/>
    <mergeCell ref="L5:R5"/>
    <mergeCell ref="A20:O20"/>
    <mergeCell ref="P20:Q20"/>
    <mergeCell ref="A21:O22"/>
    <mergeCell ref="P21:Q21"/>
    <mergeCell ref="Q22:R22"/>
    <mergeCell ref="A24:R24"/>
    <mergeCell ref="M15:N15"/>
    <mergeCell ref="P15:Q15"/>
    <mergeCell ref="A17:R17"/>
    <mergeCell ref="A18:R18"/>
    <mergeCell ref="A19:O19"/>
    <mergeCell ref="P19:Q19"/>
    <mergeCell ref="A25:R25"/>
    <mergeCell ref="A26:L26"/>
    <mergeCell ref="M26:P26"/>
    <mergeCell ref="Q26:R26"/>
    <mergeCell ref="A27:L29"/>
    <mergeCell ref="M27:M29"/>
    <mergeCell ref="O27:P27"/>
    <mergeCell ref="Q27:R27"/>
    <mergeCell ref="N28:P28"/>
    <mergeCell ref="Q28:R28"/>
    <mergeCell ref="O29:P29"/>
    <mergeCell ref="Q29:R29"/>
    <mergeCell ref="A30:A36"/>
    <mergeCell ref="B30:L32"/>
    <mergeCell ref="M30:M32"/>
    <mergeCell ref="O30:P30"/>
    <mergeCell ref="Q30:R30"/>
    <mergeCell ref="N31:P31"/>
    <mergeCell ref="Q31:R31"/>
    <mergeCell ref="O32:P32"/>
    <mergeCell ref="Q32:R32"/>
    <mergeCell ref="B33:C36"/>
    <mergeCell ref="D33:J33"/>
    <mergeCell ref="M33:P33"/>
    <mergeCell ref="D34:J34"/>
    <mergeCell ref="M34:P34"/>
    <mergeCell ref="D35:J35"/>
    <mergeCell ref="M35:P35"/>
    <mergeCell ref="D36:J36"/>
    <mergeCell ref="A38:R38"/>
    <mergeCell ref="A39:R39"/>
    <mergeCell ref="A40:I40"/>
    <mergeCell ref="J40:P40"/>
    <mergeCell ref="Q40:R40"/>
    <mergeCell ref="A41:E41"/>
    <mergeCell ref="F41:G41"/>
    <mergeCell ref="H41:I41"/>
    <mergeCell ref="J41:N41"/>
    <mergeCell ref="O41:P41"/>
    <mergeCell ref="A44:E44"/>
    <mergeCell ref="F44:G44"/>
    <mergeCell ref="H44:I44"/>
    <mergeCell ref="J44:N44"/>
    <mergeCell ref="O44:P44"/>
    <mergeCell ref="Q44:R44"/>
    <mergeCell ref="Q41:R41"/>
    <mergeCell ref="A42:E43"/>
    <mergeCell ref="F42:G43"/>
    <mergeCell ref="H42:I43"/>
    <mergeCell ref="O42:P42"/>
    <mergeCell ref="Q42:R42"/>
    <mergeCell ref="J43:N43"/>
    <mergeCell ref="O43:P43"/>
    <mergeCell ref="Q43:R43"/>
    <mergeCell ref="A45:I45"/>
    <mergeCell ref="J45:P45"/>
    <mergeCell ref="Q45:R45"/>
    <mergeCell ref="A47:R47"/>
    <mergeCell ref="K48:N50"/>
    <mergeCell ref="P48:R49"/>
    <mergeCell ref="A50:E52"/>
    <mergeCell ref="G50:I51"/>
    <mergeCell ref="Q50:R50"/>
    <mergeCell ref="K51:N51"/>
    <mergeCell ref="A67:R67"/>
    <mergeCell ref="A56:R56"/>
    <mergeCell ref="A57:R57"/>
    <mergeCell ref="A58:R58"/>
    <mergeCell ref="A59:R59"/>
    <mergeCell ref="A62:R62"/>
    <mergeCell ref="A66:R66"/>
    <mergeCell ref="H52:I52"/>
    <mergeCell ref="K52:N54"/>
    <mergeCell ref="P52:Q53"/>
    <mergeCell ref="R52:R53"/>
    <mergeCell ref="Q54:R54"/>
    <mergeCell ref="A55:R55"/>
  </mergeCells>
  <phoneticPr fontId="1"/>
  <pageMargins left="0.7" right="0.7" top="0.75" bottom="0.75" header="0.3" footer="0.3"/>
  <pageSetup paperSize="9" scale="80" orientation="portrait" r:id="rId1"/>
  <rowBreaks count="1" manualBreakCount="1">
    <brk id="36" max="17" man="1"/>
  </rowBreaks>
  <colBreaks count="1" manualBreakCount="1">
    <brk id="1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16</xdr:col>
                    <xdr:colOff>9525</xdr:colOff>
                    <xdr:row>27</xdr:row>
                    <xdr:rowOff>142875</xdr:rowOff>
                  </from>
                  <to>
                    <xdr:col>16</xdr:col>
                    <xdr:colOff>371475</xdr:colOff>
                    <xdr:row>29</xdr:row>
                    <xdr:rowOff>19050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9525</xdr:colOff>
                    <xdr:row>25</xdr:row>
                    <xdr:rowOff>142875</xdr:rowOff>
                  </from>
                  <to>
                    <xdr:col>16</xdr:col>
                    <xdr:colOff>371475</xdr:colOff>
                    <xdr:row>27</xdr:row>
                    <xdr:rowOff>19050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16</xdr:col>
                    <xdr:colOff>9525</xdr:colOff>
                    <xdr:row>28</xdr:row>
                    <xdr:rowOff>142875</xdr:rowOff>
                  </from>
                  <to>
                    <xdr:col>16</xdr:col>
                    <xdr:colOff>371475</xdr:colOff>
                    <xdr:row>30</xdr:row>
                    <xdr:rowOff>19050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16</xdr:col>
                    <xdr:colOff>9525</xdr:colOff>
                    <xdr:row>30</xdr:row>
                    <xdr:rowOff>142875</xdr:rowOff>
                  </from>
                  <to>
                    <xdr:col>16</xdr:col>
                    <xdr:colOff>371475</xdr:colOff>
                    <xdr:row>32</xdr:row>
                    <xdr:rowOff>19050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11</xdr:col>
                    <xdr:colOff>142875</xdr:colOff>
                    <xdr:row>14</xdr:row>
                    <xdr:rowOff>19050</xdr:rowOff>
                  </from>
                  <to>
                    <xdr:col>12</xdr:col>
                    <xdr:colOff>38100</xdr:colOff>
                    <xdr:row>14</xdr:row>
                    <xdr:rowOff>209550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14</xdr:col>
                    <xdr:colOff>104775</xdr:colOff>
                    <xdr:row>14</xdr:row>
                    <xdr:rowOff>19050</xdr:rowOff>
                  </from>
                  <to>
                    <xdr:col>15</xdr:col>
                    <xdr:colOff>0</xdr:colOff>
                    <xdr:row>14</xdr:row>
                    <xdr:rowOff>219075</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15</xdr:col>
                    <xdr:colOff>333375</xdr:colOff>
                    <xdr:row>10</xdr:row>
                    <xdr:rowOff>28575</xdr:rowOff>
                  </from>
                  <to>
                    <xdr:col>16</xdr:col>
                    <xdr:colOff>228600</xdr:colOff>
                    <xdr:row>10</xdr:row>
                    <xdr:rowOff>561975</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12</xdr:col>
                    <xdr:colOff>314325</xdr:colOff>
                    <xdr:row>10</xdr:row>
                    <xdr:rowOff>28575</xdr:rowOff>
                  </from>
                  <to>
                    <xdr:col>13</xdr:col>
                    <xdr:colOff>209550</xdr:colOff>
                    <xdr:row>10</xdr:row>
                    <xdr:rowOff>561975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Q11"/>
  <sheetViews>
    <sheetView workbookViewId="0">
      <selection activeCell="A4" sqref="A4"/>
    </sheetView>
  </sheetViews>
  <sheetFormatPr defaultRowHeight="18.75"/>
  <cols>
    <col min="2" max="2" width="4.625" customWidth="1"/>
    <col min="3" max="3" width="5" customWidth="1"/>
    <col min="5" max="5" width="27.625" bestFit="1" customWidth="1"/>
    <col min="6" max="6" width="9.125" style="605" customWidth="1"/>
    <col min="7" max="7" width="27.75" customWidth="1"/>
    <col min="8" max="8" width="4.75" customWidth="1"/>
    <col min="9" max="9" width="4.25" customWidth="1"/>
  </cols>
  <sheetData>
    <row r="1" spans="1:17">
      <c r="A1" s="600">
        <v>410061</v>
      </c>
      <c r="B1" t="s">
        <v>22</v>
      </c>
      <c r="C1" t="s">
        <v>2474</v>
      </c>
      <c r="D1" t="s">
        <v>2475</v>
      </c>
      <c r="E1" t="s">
        <v>1922</v>
      </c>
      <c r="F1" s="605" t="s">
        <v>4177</v>
      </c>
      <c r="G1" t="s">
        <v>2255</v>
      </c>
      <c r="H1" t="s">
        <v>23</v>
      </c>
      <c r="I1" t="s">
        <v>23</v>
      </c>
      <c r="J1" t="s">
        <v>2546</v>
      </c>
      <c r="K1" t="s">
        <v>2547</v>
      </c>
      <c r="L1" t="s">
        <v>2256</v>
      </c>
      <c r="M1" t="s">
        <v>2548</v>
      </c>
      <c r="N1" t="s">
        <v>2549</v>
      </c>
      <c r="O1" t="s">
        <v>1923</v>
      </c>
      <c r="P1" t="s">
        <v>61</v>
      </c>
      <c r="Q1" t="s">
        <v>128</v>
      </c>
    </row>
    <row r="2" spans="1:17">
      <c r="A2" s="600">
        <v>410061</v>
      </c>
      <c r="B2" t="s">
        <v>22</v>
      </c>
      <c r="C2" t="s">
        <v>2474</v>
      </c>
      <c r="D2" t="s">
        <v>2475</v>
      </c>
      <c r="E2" t="s">
        <v>1922</v>
      </c>
      <c r="F2" s="605" t="s">
        <v>4177</v>
      </c>
      <c r="G2" t="s">
        <v>2255</v>
      </c>
      <c r="H2" t="s">
        <v>23</v>
      </c>
      <c r="I2" t="s">
        <v>23</v>
      </c>
      <c r="J2" t="s">
        <v>2546</v>
      </c>
      <c r="K2" t="s">
        <v>2547</v>
      </c>
      <c r="L2" t="s">
        <v>2256</v>
      </c>
      <c r="M2" t="s">
        <v>2548</v>
      </c>
      <c r="N2" t="s">
        <v>2549</v>
      </c>
      <c r="O2" t="s">
        <v>1923</v>
      </c>
      <c r="P2" t="s">
        <v>61</v>
      </c>
      <c r="Q2" t="s">
        <v>128</v>
      </c>
    </row>
    <row r="3" spans="1:17">
      <c r="A3" s="600">
        <v>410061</v>
      </c>
      <c r="B3" t="s">
        <v>22</v>
      </c>
      <c r="C3" t="s">
        <v>2474</v>
      </c>
      <c r="D3" t="s">
        <v>2475</v>
      </c>
      <c r="E3" t="s">
        <v>1922</v>
      </c>
      <c r="F3" s="605" t="s">
        <v>4177</v>
      </c>
      <c r="G3" t="s">
        <v>2255</v>
      </c>
      <c r="H3" t="s">
        <v>23</v>
      </c>
      <c r="I3" t="s">
        <v>23</v>
      </c>
      <c r="J3" t="s">
        <v>2546</v>
      </c>
      <c r="K3" t="s">
        <v>2547</v>
      </c>
      <c r="L3" t="s">
        <v>2256</v>
      </c>
      <c r="M3" t="s">
        <v>2548</v>
      </c>
      <c r="N3" t="s">
        <v>2549</v>
      </c>
      <c r="O3" t="s">
        <v>1923</v>
      </c>
      <c r="P3" t="s">
        <v>61</v>
      </c>
      <c r="Q3" t="s">
        <v>128</v>
      </c>
    </row>
    <row r="4" spans="1:17">
      <c r="A4" s="600">
        <v>410061</v>
      </c>
      <c r="B4" t="s">
        <v>22</v>
      </c>
      <c r="C4" t="s">
        <v>2474</v>
      </c>
      <c r="D4" t="s">
        <v>2475</v>
      </c>
      <c r="E4" t="s">
        <v>1922</v>
      </c>
      <c r="F4" s="605" t="s">
        <v>4177</v>
      </c>
      <c r="G4" t="s">
        <v>2255</v>
      </c>
      <c r="H4" t="s">
        <v>23</v>
      </c>
      <c r="I4" t="s">
        <v>23</v>
      </c>
      <c r="J4" t="s">
        <v>2546</v>
      </c>
      <c r="K4" t="s">
        <v>2547</v>
      </c>
      <c r="L4" t="s">
        <v>2256</v>
      </c>
      <c r="M4" t="s">
        <v>2548</v>
      </c>
      <c r="N4" t="s">
        <v>2549</v>
      </c>
      <c r="O4" t="s">
        <v>1923</v>
      </c>
      <c r="P4" t="s">
        <v>61</v>
      </c>
      <c r="Q4" t="s">
        <v>128</v>
      </c>
    </row>
    <row r="5" spans="1:17">
      <c r="A5" s="600">
        <v>410061</v>
      </c>
      <c r="B5" t="s">
        <v>22</v>
      </c>
      <c r="C5" t="s">
        <v>2474</v>
      </c>
      <c r="D5" t="s">
        <v>2475</v>
      </c>
      <c r="E5" t="s">
        <v>1922</v>
      </c>
      <c r="F5" s="605" t="s">
        <v>4177</v>
      </c>
      <c r="G5" t="s">
        <v>2255</v>
      </c>
      <c r="H5" t="s">
        <v>23</v>
      </c>
      <c r="I5" t="s">
        <v>23</v>
      </c>
      <c r="J5" t="s">
        <v>2546</v>
      </c>
      <c r="K5" t="s">
        <v>2547</v>
      </c>
      <c r="L5" t="s">
        <v>2256</v>
      </c>
      <c r="M5" t="s">
        <v>2548</v>
      </c>
      <c r="N5" t="s">
        <v>2549</v>
      </c>
      <c r="O5" t="s">
        <v>1923</v>
      </c>
      <c r="P5" t="s">
        <v>61</v>
      </c>
      <c r="Q5" t="s">
        <v>128</v>
      </c>
    </row>
    <row r="6" spans="1:17">
      <c r="A6" s="600">
        <v>410061</v>
      </c>
      <c r="B6" t="s">
        <v>22</v>
      </c>
      <c r="C6" t="s">
        <v>2474</v>
      </c>
      <c r="D6" t="s">
        <v>2475</v>
      </c>
      <c r="E6" t="s">
        <v>1922</v>
      </c>
      <c r="F6" s="605" t="s">
        <v>4177</v>
      </c>
      <c r="G6" t="s">
        <v>2255</v>
      </c>
      <c r="H6" t="s">
        <v>23</v>
      </c>
      <c r="I6" t="s">
        <v>23</v>
      </c>
      <c r="J6" t="s">
        <v>2546</v>
      </c>
      <c r="K6" t="s">
        <v>2547</v>
      </c>
      <c r="L6" t="s">
        <v>2256</v>
      </c>
      <c r="M6" t="s">
        <v>2548</v>
      </c>
      <c r="N6" t="s">
        <v>2549</v>
      </c>
      <c r="O6" t="s">
        <v>1923</v>
      </c>
      <c r="P6" t="s">
        <v>61</v>
      </c>
      <c r="Q6" t="s">
        <v>128</v>
      </c>
    </row>
    <row r="7" spans="1:17">
      <c r="A7" s="600">
        <v>410061</v>
      </c>
      <c r="B7" t="s">
        <v>22</v>
      </c>
      <c r="C7" t="s">
        <v>2474</v>
      </c>
      <c r="D7" t="s">
        <v>2475</v>
      </c>
      <c r="E7" t="s">
        <v>1922</v>
      </c>
      <c r="F7" s="605" t="s">
        <v>4177</v>
      </c>
      <c r="G7" t="s">
        <v>2255</v>
      </c>
      <c r="H7" t="s">
        <v>23</v>
      </c>
      <c r="I7" t="s">
        <v>23</v>
      </c>
      <c r="J7" t="s">
        <v>2546</v>
      </c>
      <c r="K7" t="s">
        <v>2547</v>
      </c>
      <c r="L7" t="s">
        <v>2256</v>
      </c>
      <c r="M7" t="s">
        <v>2548</v>
      </c>
      <c r="N7" t="s">
        <v>2549</v>
      </c>
      <c r="O7" t="s">
        <v>1923</v>
      </c>
      <c r="P7" t="s">
        <v>61</v>
      </c>
      <c r="Q7" t="s">
        <v>128</v>
      </c>
    </row>
    <row r="8" spans="1:17">
      <c r="A8" s="600">
        <v>410061</v>
      </c>
      <c r="B8" t="s">
        <v>22</v>
      </c>
      <c r="C8" t="s">
        <v>2474</v>
      </c>
      <c r="D8" t="s">
        <v>2475</v>
      </c>
      <c r="E8" t="s">
        <v>1922</v>
      </c>
      <c r="F8" s="605" t="s">
        <v>4177</v>
      </c>
      <c r="G8" t="s">
        <v>2255</v>
      </c>
      <c r="H8" t="s">
        <v>23</v>
      </c>
      <c r="I8" t="s">
        <v>23</v>
      </c>
      <c r="J8" t="s">
        <v>2546</v>
      </c>
      <c r="K8" t="s">
        <v>2547</v>
      </c>
      <c r="L8" t="s">
        <v>2256</v>
      </c>
      <c r="M8" t="s">
        <v>2548</v>
      </c>
      <c r="N8" t="s">
        <v>2549</v>
      </c>
      <c r="O8" t="s">
        <v>1923</v>
      </c>
      <c r="P8" t="s">
        <v>61</v>
      </c>
      <c r="Q8" t="s">
        <v>128</v>
      </c>
    </row>
    <row r="9" spans="1:17">
      <c r="A9" s="600">
        <v>410061</v>
      </c>
      <c r="B9" t="s">
        <v>22</v>
      </c>
      <c r="C9" t="s">
        <v>2474</v>
      </c>
      <c r="D9" t="s">
        <v>2475</v>
      </c>
      <c r="E9" t="s">
        <v>1922</v>
      </c>
      <c r="F9" s="605" t="s">
        <v>4177</v>
      </c>
      <c r="G9" t="s">
        <v>2255</v>
      </c>
      <c r="H9" t="s">
        <v>23</v>
      </c>
      <c r="I9" t="s">
        <v>23</v>
      </c>
      <c r="J9" t="s">
        <v>2546</v>
      </c>
      <c r="K9" t="s">
        <v>2547</v>
      </c>
      <c r="L9" t="s">
        <v>2256</v>
      </c>
      <c r="M9" t="s">
        <v>2548</v>
      </c>
      <c r="N9" t="s">
        <v>2549</v>
      </c>
      <c r="O9" t="s">
        <v>1923</v>
      </c>
      <c r="P9" t="s">
        <v>61</v>
      </c>
      <c r="Q9" t="s">
        <v>128</v>
      </c>
    </row>
    <row r="10" spans="1:17">
      <c r="A10" s="600">
        <v>410061</v>
      </c>
      <c r="B10" t="s">
        <v>22</v>
      </c>
      <c r="C10" t="s">
        <v>2474</v>
      </c>
      <c r="D10" t="s">
        <v>2475</v>
      </c>
      <c r="E10" t="s">
        <v>1922</v>
      </c>
      <c r="F10" s="605" t="s">
        <v>4177</v>
      </c>
      <c r="G10" t="s">
        <v>2255</v>
      </c>
      <c r="H10" t="s">
        <v>23</v>
      </c>
      <c r="I10" t="s">
        <v>23</v>
      </c>
      <c r="J10" t="s">
        <v>2546</v>
      </c>
      <c r="K10" t="s">
        <v>2547</v>
      </c>
      <c r="L10" t="s">
        <v>2256</v>
      </c>
      <c r="M10" t="s">
        <v>2548</v>
      </c>
      <c r="N10" t="s">
        <v>2549</v>
      </c>
      <c r="O10" t="s">
        <v>1923</v>
      </c>
      <c r="P10" t="s">
        <v>61</v>
      </c>
      <c r="Q10" t="s">
        <v>128</v>
      </c>
    </row>
    <row r="11" spans="1:17">
      <c r="A11" s="600">
        <v>410061</v>
      </c>
      <c r="B11" t="s">
        <v>22</v>
      </c>
      <c r="C11" t="s">
        <v>2474</v>
      </c>
      <c r="D11" t="s">
        <v>2475</v>
      </c>
      <c r="E11" t="s">
        <v>1922</v>
      </c>
      <c r="F11" s="605" t="s">
        <v>4177</v>
      </c>
      <c r="G11" t="s">
        <v>2255</v>
      </c>
      <c r="H11" t="s">
        <v>23</v>
      </c>
      <c r="I11" t="s">
        <v>23</v>
      </c>
      <c r="J11" t="s">
        <v>2546</v>
      </c>
      <c r="K11" t="s">
        <v>2547</v>
      </c>
      <c r="L11" t="s">
        <v>2256</v>
      </c>
      <c r="M11" t="s">
        <v>2548</v>
      </c>
      <c r="N11" t="s">
        <v>2549</v>
      </c>
      <c r="O11" t="s">
        <v>1923</v>
      </c>
      <c r="P11" t="s">
        <v>61</v>
      </c>
      <c r="Q11" t="s">
        <v>128</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D898-03E2-430A-BACB-01919655E8ED}">
  <sheetPr>
    <tabColor rgb="FF00B0F0"/>
  </sheetPr>
  <dimension ref="A1:J36"/>
  <sheetViews>
    <sheetView zoomScaleNormal="100" workbookViewId="0">
      <selection activeCell="A6" sqref="A6"/>
    </sheetView>
  </sheetViews>
  <sheetFormatPr defaultRowHeight="18.75"/>
  <sheetData>
    <row r="1" spans="1:10" s="1383" customFormat="1" ht="14.25">
      <c r="A1" s="2742" t="s">
        <v>4026</v>
      </c>
      <c r="B1" s="2742"/>
      <c r="C1" s="2742"/>
      <c r="D1" s="2742"/>
      <c r="E1" s="2742"/>
      <c r="F1" s="2742"/>
      <c r="G1" s="2742"/>
      <c r="H1" s="2742"/>
      <c r="I1" s="2742"/>
      <c r="J1" s="2742"/>
    </row>
    <row r="2" spans="1:10" s="1383" customFormat="1" ht="18.75" customHeight="1">
      <c r="A2" s="1424"/>
      <c r="B2" s="2773" t="s">
        <v>1946</v>
      </c>
      <c r="C2" s="2773"/>
      <c r="D2" s="2773"/>
      <c r="E2" s="2773"/>
      <c r="F2" s="2773"/>
      <c r="G2" s="2774"/>
      <c r="H2" s="2774"/>
      <c r="I2" s="2774"/>
      <c r="J2" s="2774"/>
    </row>
    <row r="3" spans="1:10" s="1383" customFormat="1" ht="18.75" customHeight="1">
      <c r="A3" s="1424"/>
      <c r="B3" s="2773" t="s">
        <v>4027</v>
      </c>
      <c r="C3" s="2773"/>
      <c r="D3" s="2773"/>
      <c r="E3" s="2773"/>
      <c r="F3" s="2773"/>
      <c r="G3" s="2774" t="s">
        <v>4028</v>
      </c>
      <c r="H3" s="2774"/>
      <c r="I3" s="2774"/>
      <c r="J3" s="2774"/>
    </row>
    <row r="4" spans="1:10" s="1383" customFormat="1" ht="18.75" customHeight="1">
      <c r="A4" s="1424"/>
      <c r="B4" s="2773" t="s">
        <v>4029</v>
      </c>
      <c r="C4" s="2773"/>
      <c r="D4" s="2773"/>
      <c r="E4" s="2773"/>
      <c r="F4" s="2773"/>
      <c r="G4" s="2774"/>
      <c r="H4" s="2774"/>
      <c r="I4" s="2774"/>
      <c r="J4" s="2774"/>
    </row>
    <row r="5" spans="1:10" s="1383" customFormat="1" ht="13.5" customHeight="1">
      <c r="A5" s="2736" t="s">
        <v>3537</v>
      </c>
      <c r="B5" s="2736"/>
      <c r="C5" s="2736"/>
      <c r="D5" s="2736"/>
      <c r="E5" s="2736"/>
      <c r="F5" s="2736"/>
      <c r="G5" s="2736"/>
      <c r="H5" s="2736"/>
      <c r="I5" s="2736"/>
      <c r="J5" s="2736"/>
    </row>
    <row r="6" spans="1:10" s="1383" customFormat="1" ht="24.75" customHeight="1" thickBot="1">
      <c r="A6" s="1425"/>
      <c r="B6" s="1425"/>
      <c r="C6" s="1425"/>
      <c r="D6" s="1425"/>
      <c r="E6" s="2766" t="s">
        <v>4053</v>
      </c>
      <c r="F6" s="2766"/>
      <c r="G6" s="2767"/>
      <c r="H6" s="2767"/>
      <c r="I6" s="2767"/>
      <c r="J6" s="1425"/>
    </row>
    <row r="7" spans="1:10" s="1383" customFormat="1" ht="24.75" customHeight="1" thickBot="1">
      <c r="A7" s="1425"/>
      <c r="B7" s="1425"/>
      <c r="C7" s="1425"/>
      <c r="D7" s="1425"/>
      <c r="E7" s="2766" t="s">
        <v>3846</v>
      </c>
      <c r="F7" s="2766"/>
      <c r="G7" s="2768"/>
      <c r="H7" s="2768"/>
      <c r="I7" s="2768"/>
      <c r="J7" s="1425"/>
    </row>
    <row r="8" spans="1:10" s="1383" customFormat="1" ht="13.5" customHeight="1">
      <c r="A8" s="1425"/>
      <c r="B8" s="1425"/>
      <c r="C8" s="1425"/>
      <c r="D8" s="1425"/>
      <c r="E8" s="2769" t="s">
        <v>375</v>
      </c>
      <c r="F8" s="2769"/>
      <c r="G8" s="2770"/>
      <c r="H8" s="2770"/>
      <c r="I8" s="2770"/>
      <c r="J8" s="1425"/>
    </row>
    <row r="9" spans="1:10" s="1383" customFormat="1" ht="24.75" customHeight="1" thickBot="1">
      <c r="E9" s="2766" t="s">
        <v>4054</v>
      </c>
      <c r="F9" s="2766"/>
      <c r="G9" s="2771"/>
      <c r="H9" s="2771"/>
      <c r="I9" s="2771"/>
      <c r="J9" s="2771"/>
    </row>
    <row r="10" spans="1:10" s="1389" customFormat="1" ht="14.25">
      <c r="A10" s="1392" t="s">
        <v>3838</v>
      </c>
      <c r="B10" s="1391"/>
      <c r="C10" s="1391"/>
      <c r="D10" s="1391"/>
    </row>
    <row r="11" spans="1:10" s="1389" customFormat="1" ht="14.25">
      <c r="A11" s="1392" t="s">
        <v>3837</v>
      </c>
      <c r="B11" s="1391"/>
      <c r="C11" s="1391"/>
      <c r="D11" s="1391"/>
      <c r="F11" s="1426"/>
      <c r="G11" s="1393" t="s">
        <v>3836</v>
      </c>
      <c r="H11" s="1426"/>
      <c r="I11" s="1393" t="s">
        <v>3835</v>
      </c>
      <c r="J11" s="1243"/>
    </row>
    <row r="12" spans="1:10" s="1389" customFormat="1" ht="14.25">
      <c r="A12" s="1391"/>
      <c r="B12" s="1391"/>
      <c r="C12" s="1391"/>
      <c r="D12" s="1391"/>
    </row>
    <row r="13" spans="1:10" s="1389" customFormat="1" ht="67.5" customHeight="1">
      <c r="A13" s="2772"/>
      <c r="B13" s="2729"/>
      <c r="C13" s="2755" t="s">
        <v>1223</v>
      </c>
      <c r="D13" s="2755"/>
      <c r="E13" s="2755"/>
      <c r="F13" s="2755"/>
      <c r="G13" s="2755" t="s">
        <v>4030</v>
      </c>
      <c r="H13" s="2755"/>
      <c r="I13" s="2755"/>
      <c r="J13" s="2755"/>
    </row>
    <row r="14" spans="1:10" s="1389" customFormat="1" ht="45" customHeight="1">
      <c r="A14" s="2755" t="s">
        <v>4031</v>
      </c>
      <c r="B14" s="2755"/>
      <c r="C14" s="2764"/>
      <c r="D14" s="2765"/>
      <c r="E14" s="2765"/>
      <c r="F14" s="1427" t="s">
        <v>4032</v>
      </c>
      <c r="G14" s="2764"/>
      <c r="H14" s="2765"/>
      <c r="I14" s="2765"/>
      <c r="J14" s="1427" t="s">
        <v>4032</v>
      </c>
    </row>
    <row r="15" spans="1:10" s="1389" customFormat="1" ht="45" customHeight="1">
      <c r="A15" s="2751" t="s">
        <v>4033</v>
      </c>
      <c r="B15" s="2752"/>
      <c r="C15" s="2752"/>
      <c r="D15" s="2752"/>
      <c r="E15" s="2752"/>
      <c r="F15" s="2752"/>
      <c r="G15" s="2753" t="str">
        <f>IFERROR(ROUNDDOWN(C14/(C14+G14),2),"")</f>
        <v/>
      </c>
      <c r="H15" s="2753"/>
      <c r="I15" s="1416"/>
      <c r="J15" s="1428"/>
    </row>
    <row r="16" spans="1:10" s="1389" customFormat="1" ht="45" customHeight="1">
      <c r="A16" s="2631" t="s">
        <v>4034</v>
      </c>
      <c r="B16" s="2632"/>
      <c r="C16" s="2632"/>
      <c r="D16" s="2632"/>
      <c r="E16" s="2632"/>
      <c r="F16" s="2632"/>
      <c r="G16" s="2632"/>
      <c r="H16" s="2632"/>
      <c r="I16" s="2632"/>
      <c r="J16" s="2754"/>
    </row>
    <row r="17" spans="1:10" s="1389" customFormat="1" ht="45" customHeight="1">
      <c r="A17" s="2755" t="s">
        <v>4035</v>
      </c>
      <c r="B17" s="2755"/>
      <c r="C17" s="2721"/>
      <c r="D17" s="2756"/>
      <c r="E17" s="2756"/>
      <c r="F17" s="2756"/>
      <c r="G17" s="2756"/>
      <c r="H17" s="2756"/>
      <c r="I17" s="2757" t="s">
        <v>3842</v>
      </c>
      <c r="J17" s="2649"/>
    </row>
    <row r="18" spans="1:10" s="1389" customFormat="1" ht="45" customHeight="1">
      <c r="A18" s="2758" t="s">
        <v>4036</v>
      </c>
      <c r="B18" s="2759"/>
      <c r="C18" s="2759"/>
      <c r="D18" s="2759"/>
      <c r="E18" s="2759"/>
      <c r="F18" s="2759"/>
      <c r="G18" s="2759"/>
      <c r="H18" s="2759"/>
      <c r="I18" s="2759"/>
      <c r="J18" s="2760"/>
    </row>
    <row r="19" spans="1:10" s="1389" customFormat="1" ht="45" customHeight="1">
      <c r="A19" s="2761"/>
      <c r="B19" s="2762"/>
      <c r="C19" s="2762"/>
      <c r="D19" s="2762"/>
      <c r="E19" s="2762"/>
      <c r="F19" s="2762"/>
      <c r="G19" s="2762"/>
      <c r="H19" s="2763"/>
      <c r="I19" s="2757" t="s">
        <v>3842</v>
      </c>
      <c r="J19" s="2649"/>
    </row>
    <row r="20" spans="1:10" s="1389" customFormat="1" ht="45" customHeight="1">
      <c r="A20" s="2751" t="s">
        <v>4037</v>
      </c>
      <c r="B20" s="2752"/>
      <c r="C20" s="2752"/>
      <c r="D20" s="2752"/>
      <c r="E20" s="2752"/>
      <c r="F20" s="2752"/>
      <c r="G20" s="2753" t="str">
        <f>IFERROR(ROUNDDOWN(A19/C17,2),"")</f>
        <v/>
      </c>
      <c r="H20" s="2753"/>
      <c r="I20" s="1416"/>
      <c r="J20" s="1428"/>
    </row>
    <row r="21" spans="1:10" s="1383" customFormat="1" ht="61.5" customHeight="1">
      <c r="A21" s="1430" t="s">
        <v>4038</v>
      </c>
      <c r="B21" s="2750" t="s">
        <v>4039</v>
      </c>
      <c r="C21" s="2750"/>
      <c r="D21" s="2750"/>
      <c r="E21" s="2750"/>
      <c r="F21" s="2750"/>
      <c r="G21" s="2750"/>
      <c r="H21" s="2750"/>
      <c r="I21" s="2750"/>
      <c r="J21" s="2750"/>
    </row>
    <row r="22" spans="1:10" s="1383" customFormat="1" ht="15.75" customHeight="1">
      <c r="A22" s="2749" t="s">
        <v>1219</v>
      </c>
      <c r="B22" s="2749"/>
      <c r="C22" s="2749"/>
      <c r="D22" s="2749"/>
      <c r="E22" s="2749"/>
      <c r="F22" s="2749"/>
      <c r="G22" s="2749"/>
      <c r="H22" s="2749"/>
      <c r="I22" s="2749"/>
      <c r="J22" s="2749"/>
    </row>
    <row r="23" spans="1:10" s="1383" customFormat="1" ht="12.75" customHeight="1">
      <c r="A23" s="2748" t="s">
        <v>4040</v>
      </c>
      <c r="B23" s="2748"/>
      <c r="C23" s="2748"/>
      <c r="D23" s="2748"/>
      <c r="E23" s="2748"/>
      <c r="F23" s="2748"/>
      <c r="G23" s="2748"/>
      <c r="H23" s="2748"/>
      <c r="I23" s="2748"/>
      <c r="J23" s="2748"/>
    </row>
    <row r="24" spans="1:10" s="1383" customFormat="1" ht="12.75" customHeight="1">
      <c r="A24" s="2748" t="s">
        <v>4041</v>
      </c>
      <c r="B24" s="2748"/>
      <c r="C24" s="2748"/>
      <c r="D24" s="2748"/>
      <c r="E24" s="2748"/>
      <c r="F24" s="2748"/>
      <c r="G24" s="2748"/>
      <c r="H24" s="2748"/>
      <c r="I24" s="2748"/>
      <c r="J24" s="2748"/>
    </row>
    <row r="25" spans="1:10" s="1383" customFormat="1" ht="12.75" customHeight="1">
      <c r="A25" s="1431" t="s">
        <v>4042</v>
      </c>
      <c r="B25" s="1432"/>
      <c r="C25" s="1432"/>
      <c r="D25" s="1432"/>
      <c r="E25" s="1432"/>
      <c r="F25" s="1432"/>
      <c r="G25" s="1432"/>
      <c r="H25" s="1432"/>
      <c r="I25" s="1432"/>
      <c r="J25" s="1432"/>
    </row>
    <row r="26" spans="1:10" s="1383" customFormat="1" ht="12.75" customHeight="1">
      <c r="A26" s="2748" t="s">
        <v>4043</v>
      </c>
      <c r="B26" s="2748"/>
      <c r="C26" s="2748"/>
      <c r="D26" s="2748"/>
      <c r="E26" s="2748"/>
      <c r="F26" s="2748"/>
      <c r="G26" s="2748"/>
      <c r="H26" s="2748"/>
      <c r="I26" s="2748"/>
      <c r="J26" s="2748"/>
    </row>
    <row r="27" spans="1:10" s="1383" customFormat="1" ht="12.75" customHeight="1">
      <c r="A27" s="1432"/>
      <c r="B27" s="1433" t="s">
        <v>4044</v>
      </c>
      <c r="C27" s="1432"/>
      <c r="D27" s="1432"/>
      <c r="E27" s="1432"/>
      <c r="F27" s="1432"/>
      <c r="G27" s="1432"/>
      <c r="H27" s="1432"/>
      <c r="I27" s="1432"/>
      <c r="J27" s="1432"/>
    </row>
    <row r="28" spans="1:10" s="1383" customFormat="1" ht="12.75" customHeight="1">
      <c r="A28" s="2748" t="s">
        <v>4045</v>
      </c>
      <c r="B28" s="2748"/>
      <c r="C28" s="2748"/>
      <c r="D28" s="2748"/>
      <c r="E28" s="2748"/>
      <c r="F28" s="2748"/>
      <c r="G28" s="2748"/>
      <c r="H28" s="2748"/>
      <c r="I28" s="2748"/>
      <c r="J28" s="2748"/>
    </row>
    <row r="29" spans="1:10" s="1383" customFormat="1" ht="21.6" customHeight="1">
      <c r="A29" s="1432"/>
      <c r="B29" s="1434" t="s">
        <v>4046</v>
      </c>
      <c r="C29" s="2747" t="s">
        <v>4047</v>
      </c>
      <c r="D29" s="2747"/>
      <c r="E29" s="2747"/>
      <c r="F29" s="2747"/>
      <c r="G29" s="2747"/>
      <c r="H29" s="2747"/>
      <c r="I29" s="2747"/>
      <c r="J29" s="2747"/>
    </row>
    <row r="30" spans="1:10" s="1383" customFormat="1" ht="12.75" customHeight="1">
      <c r="A30" s="1432"/>
      <c r="B30" s="1432"/>
      <c r="C30" s="1432" t="s">
        <v>4048</v>
      </c>
      <c r="D30" s="1435"/>
      <c r="E30" s="1432"/>
      <c r="F30" s="1432"/>
      <c r="G30" s="1432"/>
      <c r="H30" s="1432"/>
      <c r="I30" s="1432"/>
      <c r="J30" s="1432"/>
    </row>
    <row r="31" spans="1:10" s="1383" customFormat="1" ht="19.899999999999999" customHeight="1">
      <c r="A31" s="1432"/>
      <c r="B31" s="1434" t="s">
        <v>4049</v>
      </c>
      <c r="C31" s="2747" t="s">
        <v>4050</v>
      </c>
      <c r="D31" s="2747"/>
      <c r="E31" s="2747"/>
      <c r="F31" s="2747"/>
      <c r="G31" s="2747"/>
      <c r="H31" s="2747"/>
      <c r="I31" s="2747"/>
      <c r="J31" s="2747"/>
    </row>
    <row r="32" spans="1:10" s="1383" customFormat="1" ht="12.75" customHeight="1">
      <c r="A32" s="1432"/>
      <c r="B32" s="1432"/>
      <c r="C32" s="1432" t="s">
        <v>4051</v>
      </c>
      <c r="D32" s="1432"/>
      <c r="E32" s="1432"/>
      <c r="F32" s="1432"/>
      <c r="G32" s="1432"/>
      <c r="H32" s="1432"/>
      <c r="I32" s="1432"/>
      <c r="J32" s="1432"/>
    </row>
    <row r="33" spans="1:10" s="1383" customFormat="1" ht="12.75" customHeight="1">
      <c r="A33" s="2748" t="s">
        <v>4052</v>
      </c>
      <c r="B33" s="2748"/>
      <c r="C33" s="2748"/>
      <c r="D33" s="2748"/>
      <c r="E33" s="2748"/>
      <c r="F33" s="2748"/>
      <c r="G33" s="2748"/>
      <c r="H33" s="2748"/>
      <c r="I33" s="2748"/>
      <c r="J33" s="2748"/>
    </row>
    <row r="34" spans="1:10" s="1383" customFormat="1" ht="12.75" customHeight="1">
      <c r="A34" s="2748" t="s">
        <v>3810</v>
      </c>
      <c r="B34" s="2748"/>
      <c r="C34" s="2748"/>
      <c r="D34" s="2748"/>
      <c r="E34" s="2748"/>
      <c r="F34" s="2748"/>
      <c r="G34" s="2748"/>
      <c r="H34" s="2748"/>
      <c r="I34" s="2748"/>
      <c r="J34" s="2748"/>
    </row>
    <row r="35" spans="1:10" s="1383" customFormat="1" ht="12.75" customHeight="1">
      <c r="A35" s="1435" t="s">
        <v>3809</v>
      </c>
      <c r="B35" s="1435"/>
      <c r="C35" s="1435"/>
      <c r="D35" s="1435"/>
      <c r="E35" s="1435"/>
      <c r="F35" s="1435"/>
      <c r="G35" s="1435"/>
      <c r="H35" s="1435"/>
      <c r="I35" s="1435"/>
      <c r="J35" s="1435"/>
    </row>
    <row r="36" spans="1:10" s="1383" customFormat="1" ht="12.75" customHeight="1">
      <c r="A36" s="1436" t="s">
        <v>3808</v>
      </c>
      <c r="B36" s="1435"/>
      <c r="C36" s="1435"/>
      <c r="D36" s="1435"/>
      <c r="E36" s="1435"/>
      <c r="F36" s="1435"/>
      <c r="G36" s="1435"/>
      <c r="H36" s="1435"/>
      <c r="I36" s="1435"/>
      <c r="J36" s="1435"/>
    </row>
  </sheetData>
  <mergeCells count="42">
    <mergeCell ref="B4:F4"/>
    <mergeCell ref="G4:J4"/>
    <mergeCell ref="A1:J1"/>
    <mergeCell ref="B2:F2"/>
    <mergeCell ref="G2:J2"/>
    <mergeCell ref="B3:F3"/>
    <mergeCell ref="G3:J3"/>
    <mergeCell ref="A14:B14"/>
    <mergeCell ref="C14:E14"/>
    <mergeCell ref="G14:I14"/>
    <mergeCell ref="A5:J5"/>
    <mergeCell ref="E6:F6"/>
    <mergeCell ref="G6:I6"/>
    <mergeCell ref="E7:F7"/>
    <mergeCell ref="G7:I7"/>
    <mergeCell ref="E8:I8"/>
    <mergeCell ref="E9:F9"/>
    <mergeCell ref="G9:J9"/>
    <mergeCell ref="A13:B13"/>
    <mergeCell ref="C13:F13"/>
    <mergeCell ref="G13:J13"/>
    <mergeCell ref="B21:J21"/>
    <mergeCell ref="A15:F15"/>
    <mergeCell ref="G15:H15"/>
    <mergeCell ref="A16:J16"/>
    <mergeCell ref="A17:B17"/>
    <mergeCell ref="C17:H17"/>
    <mergeCell ref="I17:J17"/>
    <mergeCell ref="A18:J18"/>
    <mergeCell ref="A19:H19"/>
    <mergeCell ref="I19:J19"/>
    <mergeCell ref="A20:F20"/>
    <mergeCell ref="G20:H20"/>
    <mergeCell ref="C31:J31"/>
    <mergeCell ref="A33:J33"/>
    <mergeCell ref="A34:J34"/>
    <mergeCell ref="A22:J22"/>
    <mergeCell ref="A23:J23"/>
    <mergeCell ref="A24:J24"/>
    <mergeCell ref="A26:J26"/>
    <mergeCell ref="A28:J28"/>
    <mergeCell ref="C29:J29"/>
  </mergeCells>
  <phoneticPr fontId="1"/>
  <pageMargins left="0.7" right="0.7" top="0.75" bottom="0.75" header="0.3" footer="0.3"/>
  <pageSetup paperSize="9" scale="82" orientation="portrait" r:id="rId1"/>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5</xdr:col>
                    <xdr:colOff>371475</xdr:colOff>
                    <xdr:row>10</xdr:row>
                    <xdr:rowOff>0</xdr:rowOff>
                  </from>
                  <to>
                    <xdr:col>5</xdr:col>
                    <xdr:colOff>647700</xdr:colOff>
                    <xdr:row>11</xdr:row>
                    <xdr:rowOff>9525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7</xdr:col>
                    <xdr:colOff>323850</xdr:colOff>
                    <xdr:row>10</xdr:row>
                    <xdr:rowOff>0</xdr:rowOff>
                  </from>
                  <to>
                    <xdr:col>7</xdr:col>
                    <xdr:colOff>600075</xdr:colOff>
                    <xdr:row>11</xdr:row>
                    <xdr:rowOff>9525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0</xdr:col>
                    <xdr:colOff>342900</xdr:colOff>
                    <xdr:row>1</xdr:row>
                    <xdr:rowOff>28575</xdr:rowOff>
                  </from>
                  <to>
                    <xdr:col>0</xdr:col>
                    <xdr:colOff>619125</xdr:colOff>
                    <xdr:row>1</xdr:row>
                    <xdr:rowOff>219075</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0</xdr:col>
                    <xdr:colOff>342900</xdr:colOff>
                    <xdr:row>2</xdr:row>
                    <xdr:rowOff>9525</xdr:rowOff>
                  </from>
                  <to>
                    <xdr:col>0</xdr:col>
                    <xdr:colOff>619125</xdr:colOff>
                    <xdr:row>2</xdr:row>
                    <xdr:rowOff>200025</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0</xdr:col>
                    <xdr:colOff>342900</xdr:colOff>
                    <xdr:row>3</xdr:row>
                    <xdr:rowOff>0</xdr:rowOff>
                  </from>
                  <to>
                    <xdr:col>0</xdr:col>
                    <xdr:colOff>619125</xdr:colOff>
                    <xdr:row>3</xdr:row>
                    <xdr:rowOff>190500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3F7-1177-4533-8F4A-6FFF4C25FE79}">
  <sheetPr>
    <tabColor rgb="FF00B0F0"/>
    <pageSetUpPr fitToPage="1"/>
  </sheetPr>
  <dimension ref="A1:G32"/>
  <sheetViews>
    <sheetView showGridLines="0" zoomScaleNormal="100" zoomScaleSheetLayoutView="100" workbookViewId="0">
      <selection activeCell="A4" sqref="A4"/>
    </sheetView>
  </sheetViews>
  <sheetFormatPr defaultColWidth="9" defaultRowHeight="18.75"/>
  <cols>
    <col min="1" max="1" width="27.625" style="1437" customWidth="1"/>
    <col min="2" max="2" width="9.5" style="1437" customWidth="1"/>
    <col min="3" max="3" width="24" style="1437" customWidth="1"/>
    <col min="4" max="4" width="10.625" style="1437" customWidth="1"/>
    <col min="5" max="5" width="8.125" style="1437" customWidth="1"/>
    <col min="6" max="6" width="10.625" style="1437" customWidth="1"/>
    <col min="7" max="7" width="8.125" style="1437" customWidth="1"/>
    <col min="8" max="16384" width="9" style="1437"/>
  </cols>
  <sheetData>
    <row r="1" spans="1:7">
      <c r="A1" s="2801" t="s">
        <v>1224</v>
      </c>
      <c r="B1" s="2801"/>
      <c r="C1" s="2801"/>
      <c r="D1" s="2801"/>
      <c r="E1" s="2801"/>
      <c r="F1" s="2801"/>
      <c r="G1" s="2801"/>
    </row>
    <row r="2" spans="1:7" ht="18.75" customHeight="1">
      <c r="A2" s="2802" t="s">
        <v>1225</v>
      </c>
      <c r="B2" s="2802"/>
      <c r="C2" s="2802"/>
      <c r="D2" s="2802"/>
      <c r="E2" s="2802"/>
      <c r="F2" s="2802"/>
      <c r="G2" s="2802"/>
    </row>
    <row r="3" spans="1:7">
      <c r="A3" s="2803" t="s">
        <v>3537</v>
      </c>
      <c r="B3" s="2803"/>
      <c r="C3" s="2803"/>
      <c r="D3" s="2803"/>
      <c r="E3" s="2803"/>
      <c r="F3" s="2803"/>
      <c r="G3" s="2803"/>
    </row>
    <row r="4" spans="1:7" ht="24.95" customHeight="1" thickBot="1">
      <c r="C4" s="1438" t="s">
        <v>412</v>
      </c>
      <c r="D4" s="1438"/>
      <c r="E4" s="1438"/>
      <c r="F4" s="1438"/>
    </row>
    <row r="5" spans="1:7" ht="24.95" customHeight="1" thickBot="1">
      <c r="C5" s="1439" t="s">
        <v>374</v>
      </c>
      <c r="D5" s="1439"/>
      <c r="E5" s="1439"/>
      <c r="F5" s="1439"/>
    </row>
    <row r="6" spans="1:7" ht="24.95" customHeight="1">
      <c r="C6" s="2804" t="s">
        <v>375</v>
      </c>
      <c r="D6" s="2805"/>
      <c r="E6" s="2805"/>
      <c r="F6" s="2805"/>
    </row>
    <row r="7" spans="1:7" ht="24.95" customHeight="1" thickBot="1">
      <c r="C7" s="1438" t="s">
        <v>415</v>
      </c>
      <c r="D7" s="1438"/>
      <c r="E7" s="1438"/>
      <c r="F7" s="1438"/>
    </row>
    <row r="8" spans="1:7">
      <c r="A8" s="1440"/>
      <c r="B8" s="1440"/>
    </row>
    <row r="9" spans="1:7" ht="60.75" customHeight="1">
      <c r="A9" s="1441"/>
      <c r="B9" s="2780" t="s">
        <v>1226</v>
      </c>
      <c r="C9" s="2786"/>
      <c r="D9" s="2806" t="s">
        <v>1227</v>
      </c>
      <c r="E9" s="2806"/>
      <c r="F9" s="2807" t="s">
        <v>1228</v>
      </c>
      <c r="G9" s="2807"/>
    </row>
    <row r="10" spans="1:7" ht="30" customHeight="1">
      <c r="A10" s="1442"/>
      <c r="B10" s="2785"/>
      <c r="C10" s="2785"/>
      <c r="D10" s="1443"/>
      <c r="E10" s="1444" t="s">
        <v>1229</v>
      </c>
      <c r="F10" s="1443"/>
      <c r="G10" s="1445" t="s">
        <v>1230</v>
      </c>
    </row>
    <row r="11" spans="1:7" ht="30" customHeight="1">
      <c r="A11" s="1442" t="s">
        <v>1231</v>
      </c>
      <c r="B11" s="2785"/>
      <c r="C11" s="2785"/>
      <c r="D11" s="1446"/>
      <c r="E11" s="1447" t="s">
        <v>1229</v>
      </c>
      <c r="F11" s="1446"/>
      <c r="G11" s="1448" t="s">
        <v>1230</v>
      </c>
    </row>
    <row r="12" spans="1:7" ht="30" customHeight="1">
      <c r="A12" s="1449"/>
      <c r="B12" s="2785"/>
      <c r="C12" s="2785"/>
      <c r="D12" s="1446"/>
      <c r="E12" s="1447" t="s">
        <v>1229</v>
      </c>
      <c r="F12" s="1446"/>
      <c r="G12" s="1448" t="s">
        <v>1230</v>
      </c>
    </row>
    <row r="13" spans="1:7" ht="30" customHeight="1">
      <c r="A13" s="2799" t="s">
        <v>4055</v>
      </c>
      <c r="B13" s="2785"/>
      <c r="C13" s="2785"/>
      <c r="D13" s="1446"/>
      <c r="E13" s="1447" t="s">
        <v>1229</v>
      </c>
      <c r="F13" s="1446"/>
      <c r="G13" s="1448" t="s">
        <v>1230</v>
      </c>
    </row>
    <row r="14" spans="1:7" ht="30" customHeight="1">
      <c r="A14" s="2800"/>
      <c r="B14" s="2785"/>
      <c r="C14" s="2785"/>
      <c r="D14" s="1446"/>
      <c r="E14" s="1447" t="s">
        <v>1229</v>
      </c>
      <c r="F14" s="1446"/>
      <c r="G14" s="1448" t="s">
        <v>1230</v>
      </c>
    </row>
    <row r="15" spans="1:7" ht="30" customHeight="1">
      <c r="A15" s="1449"/>
      <c r="B15" s="2785"/>
      <c r="C15" s="2785"/>
      <c r="D15" s="1450"/>
      <c r="E15" s="1451" t="s">
        <v>1229</v>
      </c>
      <c r="F15" s="1450"/>
      <c r="G15" s="1452" t="s">
        <v>1230</v>
      </c>
    </row>
    <row r="16" spans="1:7" ht="30" customHeight="1">
      <c r="A16" s="1449"/>
      <c r="B16" s="2786" t="s">
        <v>3371</v>
      </c>
      <c r="C16" s="2787"/>
      <c r="D16" s="2788" t="s">
        <v>4056</v>
      </c>
      <c r="E16" s="2789"/>
      <c r="F16" s="1453"/>
      <c r="G16" s="1454" t="s">
        <v>1230</v>
      </c>
    </row>
    <row r="17" spans="1:7" ht="30" customHeight="1">
      <c r="A17" s="2776" t="s">
        <v>1232</v>
      </c>
      <c r="B17" s="2790" t="s">
        <v>4057</v>
      </c>
      <c r="C17" s="2791"/>
      <c r="D17" s="2791"/>
      <c r="E17" s="2791"/>
      <c r="F17" s="2791"/>
      <c r="G17" s="2792"/>
    </row>
    <row r="18" spans="1:7" ht="20.100000000000001" customHeight="1">
      <c r="A18" s="2783"/>
      <c r="B18" s="2793" t="s">
        <v>1233</v>
      </c>
      <c r="C18" s="2794"/>
      <c r="D18" s="2794"/>
      <c r="E18" s="2794"/>
      <c r="F18" s="2794"/>
      <c r="G18" s="2795"/>
    </row>
    <row r="19" spans="1:7" ht="20.100000000000001" customHeight="1">
      <c r="A19" s="2783"/>
      <c r="B19" s="2796" t="s">
        <v>1234</v>
      </c>
      <c r="C19" s="2797"/>
      <c r="D19" s="2797"/>
      <c r="E19" s="2797"/>
      <c r="F19" s="2797"/>
      <c r="G19" s="2798"/>
    </row>
    <row r="20" spans="1:7" ht="32.25" customHeight="1">
      <c r="A20" s="1455"/>
      <c r="B20" s="2781" t="s">
        <v>1235</v>
      </c>
      <c r="C20" s="2782"/>
      <c r="D20" s="2782"/>
      <c r="E20" s="2782"/>
      <c r="F20" s="1456" t="s">
        <v>1236</v>
      </c>
      <c r="G20" s="1457" t="s">
        <v>1237</v>
      </c>
    </row>
    <row r="21" spans="1:7" ht="32.25" customHeight="1">
      <c r="A21" s="2776" t="s">
        <v>1238</v>
      </c>
      <c r="B21" s="1458" t="s">
        <v>1239</v>
      </c>
      <c r="C21" s="2778" t="s">
        <v>4058</v>
      </c>
      <c r="D21" s="2778"/>
      <c r="E21" s="2778"/>
      <c r="F21" s="2778"/>
      <c r="G21" s="1459"/>
    </row>
    <row r="22" spans="1:7" ht="32.25" customHeight="1">
      <c r="A22" s="2783"/>
      <c r="B22" s="1460" t="s">
        <v>1239</v>
      </c>
      <c r="C22" s="2784" t="s">
        <v>1240</v>
      </c>
      <c r="D22" s="2784"/>
      <c r="E22" s="2784"/>
      <c r="F22" s="2784"/>
      <c r="G22" s="1461"/>
    </row>
    <row r="23" spans="1:7" ht="32.25" customHeight="1">
      <c r="A23" s="2783"/>
      <c r="B23" s="1460" t="s">
        <v>1239</v>
      </c>
      <c r="C23" s="2784" t="s">
        <v>4059</v>
      </c>
      <c r="D23" s="2784"/>
      <c r="E23" s="2784"/>
      <c r="F23" s="2784"/>
      <c r="G23" s="1461"/>
    </row>
    <row r="24" spans="1:7" ht="32.25" customHeight="1">
      <c r="A24" s="2777"/>
      <c r="B24" s="1462" t="s">
        <v>1239</v>
      </c>
      <c r="C24" s="2779" t="s">
        <v>4060</v>
      </c>
      <c r="D24" s="2779"/>
      <c r="E24" s="2779"/>
      <c r="F24" s="2779"/>
      <c r="G24" s="1463"/>
    </row>
    <row r="25" spans="1:7" ht="32.25" customHeight="1">
      <c r="A25" s="2776" t="s">
        <v>1241</v>
      </c>
      <c r="B25" s="1458" t="s">
        <v>1242</v>
      </c>
      <c r="C25" s="2778" t="s">
        <v>4061</v>
      </c>
      <c r="D25" s="2778"/>
      <c r="E25" s="2778"/>
      <c r="F25" s="2778"/>
      <c r="G25" s="1459"/>
    </row>
    <row r="26" spans="1:7" ht="32.25" customHeight="1">
      <c r="A26" s="2777"/>
      <c r="B26" s="1462" t="s">
        <v>1239</v>
      </c>
      <c r="C26" s="2779" t="s">
        <v>1243</v>
      </c>
      <c r="D26" s="2779"/>
      <c r="E26" s="2779"/>
      <c r="F26" s="2779"/>
      <c r="G26" s="1463"/>
    </row>
    <row r="27" spans="1:7" ht="71.099999999999994" customHeight="1">
      <c r="A27" s="1455" t="s">
        <v>1244</v>
      </c>
      <c r="B27" s="2780" t="s">
        <v>1245</v>
      </c>
      <c r="C27" s="2780"/>
      <c r="D27" s="2780"/>
      <c r="E27" s="2780"/>
      <c r="F27" s="2780"/>
      <c r="G27" s="2780"/>
    </row>
    <row r="28" spans="1:7" ht="32.25" customHeight="1">
      <c r="A28" s="1464"/>
      <c r="B28" s="1464"/>
    </row>
    <row r="29" spans="1:7">
      <c r="A29" s="2775" t="s">
        <v>399</v>
      </c>
      <c r="B29" s="2775"/>
      <c r="C29" s="2775"/>
      <c r="D29" s="2775"/>
      <c r="E29" s="2775"/>
      <c r="F29" s="2775"/>
      <c r="G29" s="2775"/>
    </row>
    <row r="30" spans="1:7" ht="90" customHeight="1">
      <c r="A30" s="2775" t="s">
        <v>1246</v>
      </c>
      <c r="B30" s="2775"/>
      <c r="C30" s="2775"/>
      <c r="D30" s="2775"/>
      <c r="E30" s="2775"/>
      <c r="F30" s="2775"/>
      <c r="G30" s="2775"/>
    </row>
    <row r="31" spans="1:7" ht="68.25" customHeight="1">
      <c r="A31" s="2775" t="s">
        <v>4062</v>
      </c>
      <c r="B31" s="2775"/>
      <c r="C31" s="2775"/>
      <c r="D31" s="2775"/>
      <c r="E31" s="2775"/>
      <c r="F31" s="2775"/>
      <c r="G31" s="2775"/>
    </row>
    <row r="32" spans="1:7" ht="30" customHeight="1">
      <c r="A32" s="2775" t="s">
        <v>1247</v>
      </c>
      <c r="B32" s="2775"/>
      <c r="C32" s="2775"/>
      <c r="D32" s="2775"/>
      <c r="E32" s="2775"/>
      <c r="F32" s="2775"/>
      <c r="G32" s="2775"/>
    </row>
  </sheetData>
  <mergeCells count="34">
    <mergeCell ref="A1:G1"/>
    <mergeCell ref="A2:G2"/>
    <mergeCell ref="A3:G3"/>
    <mergeCell ref="C6:F6"/>
    <mergeCell ref="B9:C9"/>
    <mergeCell ref="D9:E9"/>
    <mergeCell ref="F9:G9"/>
    <mergeCell ref="B10:C10"/>
    <mergeCell ref="B11:C11"/>
    <mergeCell ref="B12:C12"/>
    <mergeCell ref="A13:A14"/>
    <mergeCell ref="B13:C13"/>
    <mergeCell ref="B14:C14"/>
    <mergeCell ref="B15:C15"/>
    <mergeCell ref="B16:C16"/>
    <mergeCell ref="D16:E16"/>
    <mergeCell ref="A17:A19"/>
    <mergeCell ref="B17:G17"/>
    <mergeCell ref="B18:G18"/>
    <mergeCell ref="B19:G19"/>
    <mergeCell ref="B20:E20"/>
    <mergeCell ref="A21:A24"/>
    <mergeCell ref="C21:F21"/>
    <mergeCell ref="C22:F22"/>
    <mergeCell ref="C23:F23"/>
    <mergeCell ref="C24:F24"/>
    <mergeCell ref="A31:G31"/>
    <mergeCell ref="A32:G32"/>
    <mergeCell ref="A25:A26"/>
    <mergeCell ref="C25:F25"/>
    <mergeCell ref="C26:F26"/>
    <mergeCell ref="B27:G27"/>
    <mergeCell ref="A29:G29"/>
    <mergeCell ref="A30:G30"/>
  </mergeCells>
  <phoneticPr fontId="1"/>
  <pageMargins left="0.75" right="0.75" top="1" bottom="1" header="0.5" footer="0.5"/>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5</xdr:col>
                    <xdr:colOff>390525</xdr:colOff>
                    <xdr:row>19</xdr:row>
                    <xdr:rowOff>104775</xdr:rowOff>
                  </from>
                  <to>
                    <xdr:col>5</xdr:col>
                    <xdr:colOff>714375</xdr:colOff>
                    <xdr:row>19</xdr:row>
                    <xdr:rowOff>323850</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6</xdr:col>
                    <xdr:colOff>85725</xdr:colOff>
                    <xdr:row>19</xdr:row>
                    <xdr:rowOff>104775</xdr:rowOff>
                  </from>
                  <to>
                    <xdr:col>6</xdr:col>
                    <xdr:colOff>409575</xdr:colOff>
                    <xdr:row>19</xdr:row>
                    <xdr:rowOff>323850</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xdr:col>
                    <xdr:colOff>390525</xdr:colOff>
                    <xdr:row>20</xdr:row>
                    <xdr:rowOff>104775</xdr:rowOff>
                  </from>
                  <to>
                    <xdr:col>1</xdr:col>
                    <xdr:colOff>714375</xdr:colOff>
                    <xdr:row>20</xdr:row>
                    <xdr:rowOff>323850</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1</xdr:col>
                    <xdr:colOff>390525</xdr:colOff>
                    <xdr:row>21</xdr:row>
                    <xdr:rowOff>104775</xdr:rowOff>
                  </from>
                  <to>
                    <xdr:col>1</xdr:col>
                    <xdr:colOff>714375</xdr:colOff>
                    <xdr:row>21</xdr:row>
                    <xdr:rowOff>323850</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xdr:col>
                    <xdr:colOff>390525</xdr:colOff>
                    <xdr:row>22</xdr:row>
                    <xdr:rowOff>104775</xdr:rowOff>
                  </from>
                  <to>
                    <xdr:col>1</xdr:col>
                    <xdr:colOff>714375</xdr:colOff>
                    <xdr:row>22</xdr:row>
                    <xdr:rowOff>323850</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1</xdr:col>
                    <xdr:colOff>390525</xdr:colOff>
                    <xdr:row>23</xdr:row>
                    <xdr:rowOff>104775</xdr:rowOff>
                  </from>
                  <to>
                    <xdr:col>1</xdr:col>
                    <xdr:colOff>714375</xdr:colOff>
                    <xdr:row>23</xdr:row>
                    <xdr:rowOff>323850</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xdr:col>
                    <xdr:colOff>390525</xdr:colOff>
                    <xdr:row>24</xdr:row>
                    <xdr:rowOff>104775</xdr:rowOff>
                  </from>
                  <to>
                    <xdr:col>1</xdr:col>
                    <xdr:colOff>714375</xdr:colOff>
                    <xdr:row>24</xdr:row>
                    <xdr:rowOff>323850</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1</xdr:col>
                    <xdr:colOff>390525</xdr:colOff>
                    <xdr:row>25</xdr:row>
                    <xdr:rowOff>104775</xdr:rowOff>
                  </from>
                  <to>
                    <xdr:col>1</xdr:col>
                    <xdr:colOff>714375</xdr:colOff>
                    <xdr:row>25</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71E2F2-2138-4111-9992-7820E8A25158}">
          <x14:formula1>
            <xm:f>'17-1引用先'!$A$2:$A$42</xm:f>
          </x14:formula1>
          <xm:sqref>B10:C15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73A-E497-485D-8019-DC62445A9075}">
  <sheetPr>
    <tabColor rgb="FFFFFF00"/>
    <pageSetUpPr fitToPage="1"/>
  </sheetPr>
  <dimension ref="A1:F109"/>
  <sheetViews>
    <sheetView view="pageBreakPreview" zoomScaleNormal="100" zoomScaleSheetLayoutView="100" workbookViewId="0">
      <selection activeCell="B2" sqref="B2"/>
    </sheetView>
  </sheetViews>
  <sheetFormatPr defaultColWidth="9" defaultRowHeight="18.75"/>
  <cols>
    <col min="1" max="1" width="5.125" style="475" bestFit="1" customWidth="1"/>
    <col min="2" max="2" width="46.25" style="472" customWidth="1"/>
    <col min="3" max="3" width="2.5" style="472" customWidth="1"/>
    <col min="4" max="4" width="5.125" style="472" customWidth="1"/>
    <col min="5" max="5" width="60.75" style="472" customWidth="1"/>
    <col min="6" max="16384" width="9" style="472"/>
  </cols>
  <sheetData>
    <row r="1" spans="1:5" s="456" customFormat="1">
      <c r="A1" s="455" t="s">
        <v>1248</v>
      </c>
    </row>
    <row r="2" spans="1:5" s="456" customFormat="1" ht="13.5" customHeight="1" thickBot="1">
      <c r="A2" s="457"/>
    </row>
    <row r="3" spans="1:5" s="456" customFormat="1" ht="15" customHeight="1" thickBot="1">
      <c r="A3" s="458" t="s">
        <v>1249</v>
      </c>
      <c r="B3" s="458" t="s">
        <v>1250</v>
      </c>
      <c r="D3" s="458" t="s">
        <v>1249</v>
      </c>
      <c r="E3" s="459" t="s">
        <v>1250</v>
      </c>
    </row>
    <row r="4" spans="1:5" s="456" customFormat="1" ht="15" customHeight="1" thickTop="1">
      <c r="A4" s="460">
        <v>1</v>
      </c>
      <c r="B4" s="461" t="s">
        <v>1251</v>
      </c>
      <c r="D4" s="462">
        <v>50</v>
      </c>
      <c r="E4" s="463" t="s">
        <v>1252</v>
      </c>
    </row>
    <row r="5" spans="1:5" s="456" customFormat="1" ht="15" customHeight="1">
      <c r="A5" s="462">
        <v>2</v>
      </c>
      <c r="B5" s="464" t="s">
        <v>1253</v>
      </c>
      <c r="D5" s="462">
        <v>51</v>
      </c>
      <c r="E5" s="465" t="s">
        <v>1254</v>
      </c>
    </row>
    <row r="6" spans="1:5" s="456" customFormat="1" ht="15" customHeight="1">
      <c r="A6" s="462">
        <v>3</v>
      </c>
      <c r="B6" s="464" t="s">
        <v>1255</v>
      </c>
      <c r="D6" s="462">
        <v>52</v>
      </c>
      <c r="E6" s="465" t="s">
        <v>1256</v>
      </c>
    </row>
    <row r="7" spans="1:5" s="456" customFormat="1" ht="15" customHeight="1">
      <c r="A7" s="462">
        <v>4</v>
      </c>
      <c r="B7" s="464" t="s">
        <v>1257</v>
      </c>
      <c r="D7" s="462">
        <v>53</v>
      </c>
      <c r="E7" s="465" t="s">
        <v>1258</v>
      </c>
    </row>
    <row r="8" spans="1:5" s="456" customFormat="1" ht="15" customHeight="1">
      <c r="A8" s="462">
        <v>5</v>
      </c>
      <c r="B8" s="464" t="s">
        <v>1259</v>
      </c>
      <c r="D8" s="462">
        <v>54</v>
      </c>
      <c r="E8" s="465" t="s">
        <v>1260</v>
      </c>
    </row>
    <row r="9" spans="1:5" s="456" customFormat="1" ht="15" customHeight="1">
      <c r="A9" s="462">
        <v>6</v>
      </c>
      <c r="B9" s="464" t="s">
        <v>1261</v>
      </c>
      <c r="D9" s="462">
        <v>55</v>
      </c>
      <c r="E9" s="465" t="s">
        <v>1262</v>
      </c>
    </row>
    <row r="10" spans="1:5" s="456" customFormat="1" ht="15" customHeight="1">
      <c r="A10" s="462">
        <v>7</v>
      </c>
      <c r="B10" s="466" t="s">
        <v>1263</v>
      </c>
      <c r="D10" s="462">
        <v>56</v>
      </c>
      <c r="E10" s="465" t="s">
        <v>1264</v>
      </c>
    </row>
    <row r="11" spans="1:5" s="456" customFormat="1" ht="15" customHeight="1">
      <c r="A11" s="462">
        <v>8</v>
      </c>
      <c r="B11" s="466" t="s">
        <v>1265</v>
      </c>
      <c r="D11" s="462">
        <v>57</v>
      </c>
      <c r="E11" s="465" t="s">
        <v>1266</v>
      </c>
    </row>
    <row r="12" spans="1:5" s="456" customFormat="1" ht="15" customHeight="1">
      <c r="A12" s="462">
        <v>9</v>
      </c>
      <c r="B12" s="466" t="s">
        <v>1267</v>
      </c>
      <c r="D12" s="462">
        <v>58</v>
      </c>
      <c r="E12" s="465" t="s">
        <v>1268</v>
      </c>
    </row>
    <row r="13" spans="1:5" s="456" customFormat="1" ht="15" customHeight="1">
      <c r="A13" s="462">
        <v>10</v>
      </c>
      <c r="B13" s="466" t="s">
        <v>1269</v>
      </c>
      <c r="D13" s="462">
        <v>59</v>
      </c>
      <c r="E13" s="465" t="s">
        <v>1270</v>
      </c>
    </row>
    <row r="14" spans="1:5" s="456" customFormat="1" ht="15" customHeight="1">
      <c r="A14" s="462">
        <v>11</v>
      </c>
      <c r="B14" s="466" t="s">
        <v>1271</v>
      </c>
      <c r="D14" s="462">
        <v>60</v>
      </c>
      <c r="E14" s="465" t="s">
        <v>1272</v>
      </c>
    </row>
    <row r="15" spans="1:5" s="456" customFormat="1" ht="15" customHeight="1">
      <c r="A15" s="462">
        <v>12</v>
      </c>
      <c r="B15" s="464" t="s">
        <v>1273</v>
      </c>
      <c r="D15" s="462">
        <v>61</v>
      </c>
      <c r="E15" s="465" t="s">
        <v>1274</v>
      </c>
    </row>
    <row r="16" spans="1:5" s="456" customFormat="1" ht="15" customHeight="1">
      <c r="A16" s="462">
        <v>13</v>
      </c>
      <c r="B16" s="464" t="s">
        <v>1275</v>
      </c>
      <c r="D16" s="462">
        <v>62</v>
      </c>
      <c r="E16" s="465" t="s">
        <v>1276</v>
      </c>
    </row>
    <row r="17" spans="1:5" s="456" customFormat="1" ht="15" customHeight="1">
      <c r="A17" s="462">
        <v>14</v>
      </c>
      <c r="B17" s="466" t="s">
        <v>1277</v>
      </c>
      <c r="D17" s="462">
        <v>63</v>
      </c>
      <c r="E17" s="465" t="s">
        <v>1278</v>
      </c>
    </row>
    <row r="18" spans="1:5" s="456" customFormat="1" ht="15" customHeight="1">
      <c r="A18" s="462">
        <v>15</v>
      </c>
      <c r="B18" s="466" t="s">
        <v>1279</v>
      </c>
      <c r="D18" s="462">
        <v>64</v>
      </c>
      <c r="E18" s="465" t="s">
        <v>1280</v>
      </c>
    </row>
    <row r="19" spans="1:5" s="456" customFormat="1" ht="15" customHeight="1">
      <c r="A19" s="462">
        <v>16</v>
      </c>
      <c r="B19" s="466" t="s">
        <v>1281</v>
      </c>
      <c r="D19" s="462">
        <v>65</v>
      </c>
      <c r="E19" s="464" t="s">
        <v>1282</v>
      </c>
    </row>
    <row r="20" spans="1:5" s="456" customFormat="1" ht="15" customHeight="1">
      <c r="A20" s="462">
        <v>17</v>
      </c>
      <c r="B20" s="466" t="s">
        <v>1283</v>
      </c>
      <c r="D20" s="462">
        <v>66</v>
      </c>
      <c r="E20" s="464" t="s">
        <v>1284</v>
      </c>
    </row>
    <row r="21" spans="1:5" s="456" customFormat="1" ht="15" customHeight="1">
      <c r="A21" s="462">
        <v>18</v>
      </c>
      <c r="B21" s="464" t="s">
        <v>1285</v>
      </c>
      <c r="D21" s="462">
        <v>67</v>
      </c>
      <c r="E21" s="465" t="s">
        <v>1286</v>
      </c>
    </row>
    <row r="22" spans="1:5" s="456" customFormat="1" ht="15" customHeight="1">
      <c r="A22" s="462">
        <v>19</v>
      </c>
      <c r="B22" s="466" t="s">
        <v>1287</v>
      </c>
      <c r="D22" s="462">
        <v>68</v>
      </c>
      <c r="E22" s="465" t="s">
        <v>1288</v>
      </c>
    </row>
    <row r="23" spans="1:5" s="456" customFormat="1" ht="15" customHeight="1">
      <c r="A23" s="462">
        <v>20</v>
      </c>
      <c r="B23" s="466" t="s">
        <v>1289</v>
      </c>
      <c r="D23" s="462">
        <v>69</v>
      </c>
      <c r="E23" s="467" t="s">
        <v>1290</v>
      </c>
    </row>
    <row r="24" spans="1:5" s="456" customFormat="1" ht="15" customHeight="1">
      <c r="A24" s="462">
        <v>21</v>
      </c>
      <c r="B24" s="466" t="s">
        <v>1291</v>
      </c>
      <c r="D24" s="462">
        <v>70</v>
      </c>
      <c r="E24" s="465" t="s">
        <v>1292</v>
      </c>
    </row>
    <row r="25" spans="1:5" s="456" customFormat="1" ht="15" customHeight="1">
      <c r="A25" s="462">
        <v>22</v>
      </c>
      <c r="B25" s="466" t="s">
        <v>1293</v>
      </c>
      <c r="D25" s="462">
        <v>71</v>
      </c>
      <c r="E25" s="465" t="s">
        <v>1294</v>
      </c>
    </row>
    <row r="26" spans="1:5" s="456" customFormat="1" ht="15" customHeight="1">
      <c r="A26" s="462">
        <v>23</v>
      </c>
      <c r="B26" s="464" t="s">
        <v>1295</v>
      </c>
      <c r="D26" s="462">
        <v>72</v>
      </c>
      <c r="E26" s="465" t="s">
        <v>1296</v>
      </c>
    </row>
    <row r="27" spans="1:5" s="456" customFormat="1" ht="15" customHeight="1">
      <c r="A27" s="462">
        <v>24</v>
      </c>
      <c r="B27" s="464" t="s">
        <v>1297</v>
      </c>
      <c r="D27" s="462">
        <v>73</v>
      </c>
      <c r="E27" s="465" t="s">
        <v>1298</v>
      </c>
    </row>
    <row r="28" spans="1:5" s="456" customFormat="1" ht="15" customHeight="1">
      <c r="A28" s="462">
        <v>25</v>
      </c>
      <c r="B28" s="464" t="s">
        <v>1299</v>
      </c>
      <c r="D28" s="462">
        <v>74</v>
      </c>
      <c r="E28" s="468" t="s">
        <v>1300</v>
      </c>
    </row>
    <row r="29" spans="1:5" s="456" customFormat="1" ht="15" customHeight="1">
      <c r="A29" s="462">
        <v>26</v>
      </c>
      <c r="B29" s="464" t="s">
        <v>1301</v>
      </c>
      <c r="D29" s="462">
        <v>75</v>
      </c>
      <c r="E29" s="463" t="s">
        <v>1302</v>
      </c>
    </row>
    <row r="30" spans="1:5" s="456" customFormat="1" ht="15" customHeight="1">
      <c r="A30" s="462">
        <v>27</v>
      </c>
      <c r="B30" s="466" t="s">
        <v>1303</v>
      </c>
      <c r="D30" s="462">
        <v>76</v>
      </c>
      <c r="E30" s="463" t="s">
        <v>1304</v>
      </c>
    </row>
    <row r="31" spans="1:5" s="456" customFormat="1" ht="15" customHeight="1">
      <c r="A31" s="462">
        <v>28</v>
      </c>
      <c r="B31" s="466" t="s">
        <v>1305</v>
      </c>
      <c r="D31" s="462">
        <v>77</v>
      </c>
      <c r="E31" s="463" t="s">
        <v>1306</v>
      </c>
    </row>
    <row r="32" spans="1:5" s="456" customFormat="1" ht="15" customHeight="1">
      <c r="A32" s="462">
        <v>29</v>
      </c>
      <c r="B32" s="464" t="s">
        <v>1307</v>
      </c>
      <c r="D32" s="462">
        <v>78</v>
      </c>
      <c r="E32" s="463" t="s">
        <v>1308</v>
      </c>
    </row>
    <row r="33" spans="1:5" s="456" customFormat="1" ht="15" customHeight="1">
      <c r="A33" s="462">
        <v>30</v>
      </c>
      <c r="B33" s="464" t="s">
        <v>1309</v>
      </c>
      <c r="D33" s="462">
        <v>79</v>
      </c>
      <c r="E33" s="463" t="s">
        <v>1310</v>
      </c>
    </row>
    <row r="34" spans="1:5" s="456" customFormat="1" ht="15" customHeight="1">
      <c r="A34" s="462">
        <v>31</v>
      </c>
      <c r="B34" s="466" t="s">
        <v>1311</v>
      </c>
      <c r="D34" s="462">
        <v>81</v>
      </c>
      <c r="E34" s="463" t="s">
        <v>1312</v>
      </c>
    </row>
    <row r="35" spans="1:5" s="456" customFormat="1" ht="15" customHeight="1">
      <c r="A35" s="462">
        <v>32</v>
      </c>
      <c r="B35" s="466" t="s">
        <v>1313</v>
      </c>
      <c r="D35" s="462">
        <v>82</v>
      </c>
      <c r="E35" s="463" t="s">
        <v>1314</v>
      </c>
    </row>
    <row r="36" spans="1:5" s="456" customFormat="1" ht="15" customHeight="1">
      <c r="A36" s="462">
        <v>33</v>
      </c>
      <c r="B36" s="464" t="s">
        <v>1315</v>
      </c>
      <c r="D36" s="462">
        <v>83</v>
      </c>
      <c r="E36" s="463" t="s">
        <v>1316</v>
      </c>
    </row>
    <row r="37" spans="1:5" s="456" customFormat="1" ht="15" customHeight="1">
      <c r="A37" s="462">
        <v>34</v>
      </c>
      <c r="B37" s="464" t="s">
        <v>1317</v>
      </c>
      <c r="D37" s="462">
        <v>84</v>
      </c>
      <c r="E37" s="463" t="s">
        <v>1318</v>
      </c>
    </row>
    <row r="38" spans="1:5" s="456" customFormat="1" ht="15" customHeight="1">
      <c r="A38" s="462">
        <v>35</v>
      </c>
      <c r="B38" s="466" t="s">
        <v>1319</v>
      </c>
      <c r="D38" s="462">
        <v>85</v>
      </c>
      <c r="E38" s="463" t="s">
        <v>1320</v>
      </c>
    </row>
    <row r="39" spans="1:5" s="456" customFormat="1" ht="15" customHeight="1">
      <c r="A39" s="462">
        <v>36</v>
      </c>
      <c r="B39" s="466" t="s">
        <v>1321</v>
      </c>
      <c r="D39" s="462">
        <v>86</v>
      </c>
      <c r="E39" s="463" t="s">
        <v>1322</v>
      </c>
    </row>
    <row r="40" spans="1:5" s="456" customFormat="1" ht="15" customHeight="1">
      <c r="A40" s="462">
        <v>37</v>
      </c>
      <c r="B40" s="466" t="s">
        <v>1323</v>
      </c>
      <c r="D40" s="462">
        <v>87</v>
      </c>
      <c r="E40" s="463" t="s">
        <v>1324</v>
      </c>
    </row>
    <row r="41" spans="1:5" s="456" customFormat="1" ht="15" customHeight="1">
      <c r="A41" s="462">
        <v>38</v>
      </c>
      <c r="B41" s="466" t="s">
        <v>1325</v>
      </c>
      <c r="D41" s="462">
        <v>88</v>
      </c>
      <c r="E41" s="463" t="s">
        <v>1326</v>
      </c>
    </row>
    <row r="42" spans="1:5" s="456" customFormat="1" ht="15" customHeight="1">
      <c r="A42" s="462">
        <v>39</v>
      </c>
      <c r="B42" s="466" t="s">
        <v>1327</v>
      </c>
      <c r="D42" s="462">
        <v>89</v>
      </c>
      <c r="E42" s="463" t="s">
        <v>1328</v>
      </c>
    </row>
    <row r="43" spans="1:5" s="456" customFormat="1" ht="15" customHeight="1">
      <c r="A43" s="462">
        <v>40</v>
      </c>
      <c r="B43" s="466" t="s">
        <v>1329</v>
      </c>
      <c r="D43" s="462">
        <v>90</v>
      </c>
      <c r="E43" s="463" t="s">
        <v>1330</v>
      </c>
    </row>
    <row r="44" spans="1:5" s="456" customFormat="1" ht="15" customHeight="1">
      <c r="A44" s="462">
        <v>41</v>
      </c>
      <c r="B44" s="466" t="s">
        <v>1331</v>
      </c>
      <c r="D44" s="462">
        <v>91</v>
      </c>
      <c r="E44" s="463" t="s">
        <v>1332</v>
      </c>
    </row>
    <row r="45" spans="1:5" s="456" customFormat="1" ht="15" customHeight="1">
      <c r="A45" s="462">
        <v>42</v>
      </c>
      <c r="B45" s="466" t="s">
        <v>1333</v>
      </c>
      <c r="D45" s="462">
        <v>92</v>
      </c>
      <c r="E45" s="463" t="s">
        <v>1334</v>
      </c>
    </row>
    <row r="46" spans="1:5" s="456" customFormat="1" ht="15" customHeight="1">
      <c r="A46" s="462">
        <v>43</v>
      </c>
      <c r="B46" s="466" t="s">
        <v>1335</v>
      </c>
      <c r="D46" s="462">
        <v>93</v>
      </c>
      <c r="E46" s="465" t="s">
        <v>1336</v>
      </c>
    </row>
    <row r="47" spans="1:5" s="456" customFormat="1" ht="15" customHeight="1">
      <c r="A47" s="462">
        <v>44</v>
      </c>
      <c r="B47" s="466" t="s">
        <v>1337</v>
      </c>
      <c r="D47" s="462">
        <v>94</v>
      </c>
      <c r="E47" s="463" t="s">
        <v>1338</v>
      </c>
    </row>
    <row r="48" spans="1:5" s="456" customFormat="1" ht="15" customHeight="1">
      <c r="A48" s="462">
        <v>45</v>
      </c>
      <c r="B48" s="466" t="s">
        <v>1339</v>
      </c>
      <c r="D48" s="462">
        <v>95</v>
      </c>
      <c r="E48" s="463" t="s">
        <v>1340</v>
      </c>
    </row>
    <row r="49" spans="1:5" s="456" customFormat="1" ht="15" customHeight="1">
      <c r="A49" s="462">
        <v>46</v>
      </c>
      <c r="B49" s="466" t="s">
        <v>1341</v>
      </c>
      <c r="D49" s="462">
        <v>96</v>
      </c>
      <c r="E49" s="465" t="s">
        <v>1342</v>
      </c>
    </row>
    <row r="50" spans="1:5" s="456" customFormat="1" ht="15" customHeight="1">
      <c r="A50" s="462">
        <v>47</v>
      </c>
      <c r="B50" s="466" t="s">
        <v>1343</v>
      </c>
      <c r="D50" s="462">
        <v>97</v>
      </c>
      <c r="E50" s="463" t="s">
        <v>1344</v>
      </c>
    </row>
    <row r="51" spans="1:5" s="456" customFormat="1" ht="15" customHeight="1">
      <c r="A51" s="462">
        <v>48</v>
      </c>
      <c r="B51" s="466" t="s">
        <v>1345</v>
      </c>
      <c r="D51" s="462">
        <v>98</v>
      </c>
      <c r="E51" s="463" t="s">
        <v>1346</v>
      </c>
    </row>
    <row r="52" spans="1:5" s="456" customFormat="1" ht="15" customHeight="1" thickBot="1">
      <c r="A52" s="462">
        <v>49</v>
      </c>
      <c r="B52" s="469" t="s">
        <v>1347</v>
      </c>
      <c r="D52" s="462">
        <v>99</v>
      </c>
      <c r="E52" s="463" t="s">
        <v>1348</v>
      </c>
    </row>
    <row r="53" spans="1:5" s="456" customFormat="1" ht="15" customHeight="1">
      <c r="D53" s="462">
        <v>100</v>
      </c>
      <c r="E53" s="463" t="s">
        <v>1349</v>
      </c>
    </row>
    <row r="54" spans="1:5" s="456" customFormat="1" ht="15" customHeight="1">
      <c r="D54" s="462">
        <v>101</v>
      </c>
      <c r="E54" s="463" t="s">
        <v>1350</v>
      </c>
    </row>
    <row r="55" spans="1:5" s="456" customFormat="1" ht="15" customHeight="1">
      <c r="D55" s="462">
        <v>102</v>
      </c>
      <c r="E55" s="463" t="s">
        <v>1351</v>
      </c>
    </row>
    <row r="56" spans="1:5" s="456" customFormat="1" ht="15" customHeight="1" thickBot="1">
      <c r="D56" s="462">
        <v>103</v>
      </c>
      <c r="E56" s="470" t="s">
        <v>1352</v>
      </c>
    </row>
    <row r="57" spans="1:5" s="456" customFormat="1" ht="15" customHeight="1"/>
    <row r="58" spans="1:5" s="456" customFormat="1" ht="15" customHeight="1"/>
    <row r="59" spans="1:5" s="456" customFormat="1" ht="15" customHeight="1"/>
    <row r="60" spans="1:5" s="456" customFormat="1" ht="15" customHeight="1"/>
    <row r="61" spans="1:5" s="456" customFormat="1" ht="15" customHeight="1"/>
    <row r="62" spans="1:5" s="456" customFormat="1" ht="15" customHeight="1"/>
    <row r="63" spans="1:5" s="456" customFormat="1" ht="15" customHeight="1"/>
    <row r="64" spans="1:5" s="456" customFormat="1" ht="15" customHeight="1"/>
    <row r="65" s="456" customFormat="1" ht="15" customHeight="1"/>
    <row r="66" s="456" customFormat="1" ht="15" customHeight="1"/>
    <row r="67" s="456" customFormat="1" ht="15" customHeight="1"/>
    <row r="68" s="456" customFormat="1" ht="15" customHeight="1"/>
    <row r="69" s="456" customFormat="1" ht="15" customHeight="1"/>
    <row r="70" s="456" customFormat="1" ht="15" customHeight="1"/>
    <row r="71" s="456" customFormat="1" ht="15" customHeight="1"/>
    <row r="72" s="456" customFormat="1" ht="15" customHeight="1"/>
    <row r="73" s="456" customFormat="1" ht="15" customHeight="1"/>
    <row r="74" s="456" customFormat="1" ht="15" customHeight="1"/>
    <row r="75" s="456" customFormat="1" ht="15" customHeight="1"/>
    <row r="76" s="456" customFormat="1" ht="15" customHeight="1"/>
    <row r="77" s="456" customFormat="1" ht="15" customHeight="1"/>
    <row r="78" s="456" customFormat="1" ht="15" customHeight="1"/>
    <row r="79" s="456" customFormat="1" ht="15" customHeight="1"/>
    <row r="80" s="456" customFormat="1" ht="15" customHeight="1"/>
    <row r="81" spans="6:6" s="456" customFormat="1" ht="15" customHeight="1"/>
    <row r="82" spans="6:6" s="456" customFormat="1" ht="15" customHeight="1"/>
    <row r="83" spans="6:6" s="456" customFormat="1" ht="15" customHeight="1"/>
    <row r="84" spans="6:6" s="456" customFormat="1" ht="15" customHeight="1"/>
    <row r="85" spans="6:6" s="456" customFormat="1" ht="15" customHeight="1"/>
    <row r="86" spans="6:6" s="456" customFormat="1" ht="15" customHeight="1">
      <c r="F86" s="471"/>
    </row>
    <row r="87" spans="6:6" s="456" customFormat="1" ht="15" customHeight="1"/>
    <row r="88" spans="6:6" s="456" customFormat="1" ht="15" customHeight="1"/>
    <row r="89" spans="6:6" s="456" customFormat="1" ht="15" customHeight="1"/>
    <row r="90" spans="6:6" s="456" customFormat="1" ht="15" customHeight="1"/>
    <row r="91" spans="6:6" s="456" customFormat="1" ht="15" customHeight="1"/>
    <row r="92" spans="6:6" s="456" customFormat="1" ht="15" customHeight="1"/>
    <row r="93" spans="6:6" s="456" customFormat="1" ht="15" customHeight="1"/>
    <row r="94" spans="6:6" s="456" customFormat="1" ht="15" customHeight="1"/>
    <row r="95" spans="6:6" s="456" customFormat="1" ht="15" customHeight="1"/>
    <row r="96" spans="6:6" s="456" customFormat="1" ht="15" customHeight="1"/>
    <row r="97" spans="1:5" s="456" customFormat="1" ht="15" customHeight="1"/>
    <row r="98" spans="1:5" s="456" customFormat="1" ht="15" customHeight="1"/>
    <row r="99" spans="1:5" s="456" customFormat="1" ht="15" customHeight="1"/>
    <row r="100" spans="1:5" s="456" customFormat="1" ht="15" customHeight="1"/>
    <row r="101" spans="1:5" s="456" customFormat="1" ht="15" customHeight="1"/>
    <row r="102" spans="1:5" s="456" customFormat="1" ht="15" customHeight="1"/>
    <row r="103" spans="1:5" s="456" customFormat="1" ht="15" customHeight="1"/>
    <row r="104" spans="1:5" s="456" customFormat="1" ht="15" customHeight="1"/>
    <row r="105" spans="1:5" s="456" customFormat="1" ht="15" customHeight="1"/>
    <row r="106" spans="1:5" s="456" customFormat="1" ht="15" customHeight="1"/>
    <row r="107" spans="1:5" s="456" customFormat="1" ht="15" customHeight="1">
      <c r="D107" s="472"/>
      <c r="E107" s="472"/>
    </row>
    <row r="108" spans="1:5" s="456" customFormat="1" ht="15" customHeight="1">
      <c r="A108" s="473"/>
      <c r="B108" s="474"/>
      <c r="D108" s="472"/>
      <c r="E108" s="472"/>
    </row>
    <row r="109" spans="1:5">
      <c r="A109" s="473"/>
      <c r="B109" s="474"/>
    </row>
  </sheetData>
  <phoneticPr fontId="1"/>
  <pageMargins left="0.7" right="0.7" top="0.75" bottom="0.75" header="0.3" footer="0.3"/>
  <pageSetup paperSize="9" scale="6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65D5-898E-4460-8282-BA637AB63444}">
  <sheetPr>
    <tabColor rgb="FFFFFF00"/>
  </sheetPr>
  <dimension ref="A2:A42"/>
  <sheetViews>
    <sheetView workbookViewId="0">
      <selection activeCell="R32" sqref="R32"/>
    </sheetView>
  </sheetViews>
  <sheetFormatPr defaultColWidth="9" defaultRowHeight="18.75"/>
  <cols>
    <col min="1" max="16384" width="9" style="1437"/>
  </cols>
  <sheetData>
    <row r="2" spans="1:1">
      <c r="A2" s="1437" t="s">
        <v>4063</v>
      </c>
    </row>
    <row r="3" spans="1:1">
      <c r="A3" s="1437" t="s">
        <v>4064</v>
      </c>
    </row>
    <row r="4" spans="1:1">
      <c r="A4" s="1437" t="s">
        <v>4065</v>
      </c>
    </row>
    <row r="5" spans="1:1">
      <c r="A5" s="1437" t="s">
        <v>4066</v>
      </c>
    </row>
    <row r="6" spans="1:1">
      <c r="A6" s="1437" t="s">
        <v>4067</v>
      </c>
    </row>
    <row r="7" spans="1:1">
      <c r="A7" s="1437" t="s">
        <v>4068</v>
      </c>
    </row>
    <row r="8" spans="1:1">
      <c r="A8" s="1437" t="s">
        <v>4069</v>
      </c>
    </row>
    <row r="9" spans="1:1">
      <c r="A9" s="1437" t="s">
        <v>4070</v>
      </c>
    </row>
    <row r="10" spans="1:1">
      <c r="A10" s="1437" t="s">
        <v>4071</v>
      </c>
    </row>
    <row r="11" spans="1:1">
      <c r="A11" s="1437" t="s">
        <v>4072</v>
      </c>
    </row>
    <row r="12" spans="1:1">
      <c r="A12" s="1437" t="s">
        <v>4073</v>
      </c>
    </row>
    <row r="13" spans="1:1">
      <c r="A13" s="1437" t="s">
        <v>4074</v>
      </c>
    </row>
    <row r="14" spans="1:1">
      <c r="A14" s="1437" t="s">
        <v>4075</v>
      </c>
    </row>
    <row r="15" spans="1:1">
      <c r="A15" s="1437" t="s">
        <v>4076</v>
      </c>
    </row>
    <row r="16" spans="1:1">
      <c r="A16" s="1437" t="s">
        <v>4077</v>
      </c>
    </row>
    <row r="17" spans="1:1">
      <c r="A17" s="1437" t="s">
        <v>4078</v>
      </c>
    </row>
    <row r="18" spans="1:1">
      <c r="A18" s="1437" t="s">
        <v>4079</v>
      </c>
    </row>
    <row r="19" spans="1:1">
      <c r="A19" s="1437" t="s">
        <v>4080</v>
      </c>
    </row>
    <row r="20" spans="1:1">
      <c r="A20" s="1437" t="s">
        <v>4081</v>
      </c>
    </row>
    <row r="21" spans="1:1">
      <c r="A21" s="1437" t="s">
        <v>4082</v>
      </c>
    </row>
    <row r="22" spans="1:1">
      <c r="A22" s="1437" t="s">
        <v>4083</v>
      </c>
    </row>
    <row r="23" spans="1:1">
      <c r="A23" s="1437" t="s">
        <v>4084</v>
      </c>
    </row>
    <row r="24" spans="1:1">
      <c r="A24" s="1437" t="s">
        <v>4085</v>
      </c>
    </row>
    <row r="25" spans="1:1">
      <c r="A25" s="1437" t="s">
        <v>4086</v>
      </c>
    </row>
    <row r="26" spans="1:1">
      <c r="A26" s="1437" t="s">
        <v>4087</v>
      </c>
    </row>
    <row r="27" spans="1:1">
      <c r="A27" s="1437" t="s">
        <v>4088</v>
      </c>
    </row>
    <row r="28" spans="1:1">
      <c r="A28" s="1437" t="s">
        <v>4089</v>
      </c>
    </row>
    <row r="29" spans="1:1">
      <c r="A29" s="1437" t="s">
        <v>4090</v>
      </c>
    </row>
    <row r="30" spans="1:1">
      <c r="A30" s="1437" t="s">
        <v>4091</v>
      </c>
    </row>
    <row r="31" spans="1:1">
      <c r="A31" s="1437" t="s">
        <v>4092</v>
      </c>
    </row>
    <row r="32" spans="1:1">
      <c r="A32" s="1437" t="s">
        <v>4093</v>
      </c>
    </row>
    <row r="33" spans="1:1">
      <c r="A33" s="1437" t="s">
        <v>4094</v>
      </c>
    </row>
    <row r="34" spans="1:1">
      <c r="A34" s="1437" t="s">
        <v>4095</v>
      </c>
    </row>
    <row r="35" spans="1:1">
      <c r="A35" s="1437" t="s">
        <v>4096</v>
      </c>
    </row>
    <row r="36" spans="1:1">
      <c r="A36" s="1437" t="s">
        <v>4097</v>
      </c>
    </row>
    <row r="37" spans="1:1">
      <c r="A37" s="1437" t="s">
        <v>4098</v>
      </c>
    </row>
    <row r="38" spans="1:1">
      <c r="A38" s="1437" t="s">
        <v>4099</v>
      </c>
    </row>
    <row r="39" spans="1:1">
      <c r="A39" s="1437" t="s">
        <v>4100</v>
      </c>
    </row>
    <row r="40" spans="1:1">
      <c r="A40" s="1437" t="s">
        <v>4101</v>
      </c>
    </row>
    <row r="41" spans="1:1">
      <c r="A41" s="1437" t="s">
        <v>4102</v>
      </c>
    </row>
    <row r="42" spans="1:1">
      <c r="A42" s="1437" t="s">
        <v>4103</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E5CF-7113-4742-867A-DDE38CE749DA}">
  <sheetPr>
    <tabColor rgb="FF00B0F0"/>
  </sheetPr>
  <dimension ref="B1:V133"/>
  <sheetViews>
    <sheetView view="pageBreakPreview" topLeftCell="E1" zoomScale="85" zoomScaleNormal="85" zoomScaleSheetLayoutView="85" workbookViewId="0">
      <selection activeCell="P23" sqref="P23"/>
    </sheetView>
  </sheetViews>
  <sheetFormatPr defaultColWidth="9" defaultRowHeight="13.5"/>
  <cols>
    <col min="1" max="1" width="2.125" style="1465" customWidth="1"/>
    <col min="2" max="21" width="7.5" style="1465" customWidth="1"/>
    <col min="22" max="22" width="2.375" style="1465" customWidth="1"/>
    <col min="23" max="16384" width="9" style="1465"/>
  </cols>
  <sheetData>
    <row r="1" spans="2:21" ht="7.5" customHeight="1"/>
    <row r="2" spans="2:21" ht="16.5" customHeight="1">
      <c r="B2" s="1466" t="s">
        <v>1353</v>
      </c>
      <c r="C2" s="1466"/>
      <c r="D2" s="1466"/>
      <c r="E2" s="1466"/>
      <c r="F2" s="1466"/>
      <c r="G2" s="1466"/>
      <c r="H2" s="1467"/>
      <c r="I2" s="1467"/>
      <c r="J2" s="1467"/>
      <c r="K2" s="1467"/>
      <c r="L2" s="1467"/>
      <c r="M2" s="1467"/>
      <c r="N2" s="1467"/>
      <c r="O2" s="1467"/>
      <c r="P2" s="1467"/>
      <c r="Q2" s="1467"/>
      <c r="R2" s="1467"/>
      <c r="S2" s="1467"/>
      <c r="T2" s="1467"/>
    </row>
    <row r="3" spans="2:21" ht="6.75" customHeight="1"/>
    <row r="4" spans="2:21" ht="22.5" customHeight="1">
      <c r="B4" s="2814" t="s">
        <v>1354</v>
      </c>
      <c r="C4" s="2814"/>
      <c r="D4" s="2814"/>
      <c r="E4" s="2814"/>
      <c r="F4" s="2814"/>
      <c r="G4" s="2814"/>
      <c r="H4" s="2814"/>
      <c r="I4" s="2814"/>
      <c r="J4" s="2814"/>
      <c r="K4" s="2814"/>
      <c r="L4" s="2814"/>
      <c r="M4" s="2814"/>
      <c r="N4" s="2814"/>
      <c r="O4" s="2814"/>
      <c r="P4" s="2814"/>
      <c r="Q4" s="2814"/>
      <c r="R4" s="2814"/>
      <c r="S4" s="2814"/>
      <c r="T4" s="2814"/>
      <c r="U4" s="2814"/>
    </row>
    <row r="5" spans="2:21" ht="6.75" customHeight="1">
      <c r="B5" s="1468"/>
      <c r="C5" s="1468"/>
      <c r="D5" s="1468"/>
      <c r="E5" s="1468"/>
      <c r="F5" s="1468"/>
      <c r="G5" s="1468"/>
      <c r="H5" s="1468"/>
      <c r="I5" s="1468"/>
      <c r="J5" s="1468"/>
      <c r="K5" s="1468"/>
      <c r="L5" s="1468"/>
      <c r="M5" s="1468"/>
      <c r="N5" s="1468"/>
      <c r="O5" s="1468"/>
      <c r="P5" s="1468"/>
      <c r="Q5" s="1468"/>
      <c r="R5" s="1468"/>
      <c r="S5" s="1468"/>
      <c r="T5" s="1468"/>
    </row>
    <row r="6" spans="2:21" ht="6.75" customHeight="1">
      <c r="B6" s="1468"/>
      <c r="C6" s="1468"/>
      <c r="D6" s="1468"/>
      <c r="E6" s="1468"/>
      <c r="F6" s="1468"/>
      <c r="G6" s="1468"/>
      <c r="H6" s="1468"/>
      <c r="I6" s="1468"/>
      <c r="J6" s="1468"/>
      <c r="K6" s="1468"/>
      <c r="L6" s="1468"/>
      <c r="M6" s="1469"/>
      <c r="N6" s="1469"/>
      <c r="O6" s="1469"/>
      <c r="P6" s="1469"/>
      <c r="Q6" s="1469"/>
      <c r="R6" s="1469"/>
      <c r="S6" s="1469"/>
      <c r="T6" s="1469"/>
      <c r="U6" s="1470"/>
    </row>
    <row r="7" spans="2:21" ht="18" customHeight="1">
      <c r="B7" s="1468"/>
      <c r="C7" s="1468"/>
      <c r="D7" s="1468"/>
      <c r="E7" s="1468"/>
      <c r="F7" s="1468"/>
      <c r="G7" s="1468"/>
      <c r="H7" s="1468"/>
      <c r="I7" s="1468"/>
      <c r="J7" s="1468"/>
      <c r="K7" s="1468"/>
      <c r="L7" s="1468"/>
      <c r="M7" s="1471" t="s">
        <v>426</v>
      </c>
      <c r="N7" s="1472"/>
      <c r="O7" s="1472"/>
      <c r="P7" s="2815"/>
      <c r="Q7" s="2815"/>
      <c r="R7" s="2815"/>
      <c r="S7" s="2815"/>
      <c r="T7" s="2815"/>
      <c r="U7" s="2815"/>
    </row>
    <row r="8" spans="2:21" ht="18" customHeight="1">
      <c r="B8" s="1468"/>
      <c r="C8" s="1468"/>
      <c r="D8" s="1468"/>
      <c r="E8" s="1468"/>
      <c r="F8" s="1468"/>
      <c r="G8" s="1468"/>
      <c r="H8" s="1468"/>
      <c r="I8" s="1468"/>
      <c r="J8" s="1468"/>
      <c r="K8" s="1468"/>
      <c r="L8" s="1468"/>
      <c r="M8" s="1471" t="s">
        <v>449</v>
      </c>
      <c r="N8" s="1472"/>
      <c r="O8" s="1472"/>
      <c r="P8" s="2816"/>
      <c r="Q8" s="2816"/>
      <c r="R8" s="2816"/>
      <c r="S8" s="2816"/>
      <c r="T8" s="2816"/>
      <c r="U8" s="2816"/>
    </row>
    <row r="9" spans="2:21" s="1466" customFormat="1" ht="18" customHeight="1">
      <c r="B9" s="365" t="s">
        <v>4104</v>
      </c>
      <c r="C9" s="365"/>
      <c r="D9" s="365"/>
      <c r="E9" s="365"/>
      <c r="F9" s="365"/>
      <c r="G9" s="365"/>
      <c r="H9" s="365"/>
      <c r="I9" s="365"/>
      <c r="J9" s="365"/>
      <c r="K9" s="365"/>
      <c r="L9" s="365"/>
      <c r="M9" s="1473" t="s">
        <v>1355</v>
      </c>
      <c r="N9" s="1474"/>
      <c r="O9" s="1474"/>
      <c r="P9" s="1474"/>
      <c r="Q9" s="1474"/>
      <c r="R9" s="1474"/>
      <c r="S9" s="1474"/>
      <c r="T9" s="1474"/>
      <c r="U9" s="1475"/>
    </row>
    <row r="10" spans="2:21" s="1466" customFormat="1" ht="18" customHeight="1">
      <c r="B10" s="365" t="s">
        <v>744</v>
      </c>
      <c r="C10" s="365"/>
      <c r="D10" s="365"/>
      <c r="E10" s="365"/>
      <c r="F10" s="365"/>
      <c r="G10" s="365"/>
      <c r="H10" s="365"/>
      <c r="I10" s="365"/>
      <c r="J10" s="365"/>
      <c r="K10" s="365"/>
      <c r="L10" s="365"/>
      <c r="M10" s="1471" t="s">
        <v>1356</v>
      </c>
      <c r="N10" s="1471"/>
      <c r="O10" s="1471"/>
      <c r="P10" s="2817"/>
      <c r="Q10" s="2817"/>
      <c r="R10" s="2817"/>
      <c r="S10" s="2817"/>
      <c r="T10" s="2817"/>
      <c r="U10" s="2817"/>
    </row>
    <row r="11" spans="2:21" s="1466" customFormat="1" ht="25.5" customHeight="1">
      <c r="B11" s="1476" t="s">
        <v>1357</v>
      </c>
      <c r="C11" s="1477"/>
      <c r="D11" s="1477"/>
      <c r="E11" s="1477"/>
      <c r="F11" s="1477"/>
      <c r="G11" s="1477"/>
      <c r="H11" s="1477"/>
      <c r="I11" s="1477"/>
      <c r="J11" s="1477"/>
      <c r="K11" s="1477"/>
      <c r="L11" s="1477"/>
      <c r="M11" s="1477"/>
      <c r="N11" s="1477"/>
      <c r="O11" s="1477"/>
      <c r="P11" s="1477"/>
      <c r="Q11" s="1477"/>
      <c r="R11" s="1477"/>
      <c r="S11" s="1477"/>
      <c r="T11" s="1477"/>
      <c r="U11" s="1478"/>
    </row>
    <row r="12" spans="2:21" s="1466" customFormat="1" ht="25.5" customHeight="1">
      <c r="B12" s="1479"/>
      <c r="C12" s="2818" t="s">
        <v>1358</v>
      </c>
      <c r="D12" s="2818"/>
      <c r="E12" s="2818"/>
      <c r="F12" s="2818"/>
      <c r="G12" s="2818"/>
      <c r="H12" s="2818"/>
      <c r="I12" s="2818"/>
      <c r="J12" s="2818"/>
      <c r="K12" s="2818"/>
      <c r="L12" s="2818"/>
      <c r="M12" s="365"/>
      <c r="N12" s="365"/>
      <c r="O12" s="365"/>
      <c r="P12" s="365"/>
      <c r="Q12" s="365"/>
      <c r="R12" s="365"/>
      <c r="S12" s="365"/>
      <c r="T12" s="365"/>
      <c r="U12" s="1480"/>
    </row>
    <row r="13" spans="2:21" s="1466" customFormat="1" ht="25.5" customHeight="1">
      <c r="B13" s="1479"/>
      <c r="C13" s="365" t="s">
        <v>1359</v>
      </c>
      <c r="D13" s="365"/>
      <c r="E13" s="365"/>
      <c r="F13" s="365"/>
      <c r="G13" s="365"/>
      <c r="H13" s="365"/>
      <c r="I13" s="365"/>
      <c r="J13" s="365"/>
      <c r="K13" s="365"/>
      <c r="L13" s="365"/>
      <c r="M13" s="365"/>
      <c r="N13" s="365"/>
      <c r="O13" s="365"/>
      <c r="P13" s="365"/>
      <c r="Q13" s="365"/>
      <c r="R13" s="365"/>
      <c r="S13" s="365"/>
      <c r="T13" s="365"/>
      <c r="U13" s="1480"/>
    </row>
    <row r="14" spans="2:21" s="1466" customFormat="1" ht="25.5" customHeight="1">
      <c r="B14" s="1479"/>
      <c r="C14" s="365" t="s">
        <v>1360</v>
      </c>
      <c r="D14" s="365"/>
      <c r="E14" s="365"/>
      <c r="F14" s="365"/>
      <c r="G14" s="365"/>
      <c r="H14" s="365"/>
      <c r="I14" s="365"/>
      <c r="J14" s="365"/>
      <c r="K14" s="365"/>
      <c r="L14" s="365"/>
      <c r="M14" s="365"/>
      <c r="N14" s="365"/>
      <c r="O14" s="365"/>
      <c r="P14" s="365"/>
      <c r="Q14" s="365"/>
      <c r="R14" s="365"/>
      <c r="S14" s="365"/>
      <c r="T14" s="365"/>
      <c r="U14" s="1480"/>
    </row>
    <row r="15" spans="2:21" s="1466" customFormat="1" ht="14.25">
      <c r="B15" s="1476" t="s">
        <v>1361</v>
      </c>
      <c r="C15" s="1477"/>
      <c r="D15" s="1477"/>
      <c r="E15" s="1477"/>
      <c r="F15" s="1477"/>
      <c r="G15" s="1477"/>
      <c r="H15" s="1477"/>
      <c r="I15" s="1477"/>
      <c r="J15" s="1477"/>
      <c r="K15" s="1477"/>
      <c r="L15" s="1477"/>
      <c r="M15" s="1477"/>
      <c r="N15" s="1477"/>
      <c r="O15" s="1477"/>
      <c r="P15" s="1477"/>
      <c r="Q15" s="1477"/>
      <c r="R15" s="1477"/>
      <c r="S15" s="1477"/>
      <c r="T15" s="1477"/>
      <c r="U15" s="1478"/>
    </row>
    <row r="16" spans="2:21" s="1466" customFormat="1" ht="26.25" customHeight="1">
      <c r="B16" s="1479"/>
      <c r="C16" s="1481" t="s">
        <v>4105</v>
      </c>
      <c r="D16" s="1481"/>
      <c r="E16" s="1481"/>
      <c r="F16" s="1481"/>
      <c r="G16" s="1481"/>
      <c r="H16" s="1481"/>
      <c r="I16" s="1481"/>
      <c r="J16" s="1481"/>
      <c r="K16" s="1481"/>
      <c r="L16" s="1481"/>
      <c r="M16" s="1481"/>
      <c r="N16" s="1481"/>
      <c r="O16" s="1481"/>
      <c r="P16" s="1481"/>
      <c r="Q16" s="1481"/>
      <c r="R16" s="1481"/>
      <c r="S16" s="1481"/>
      <c r="T16" s="1481"/>
      <c r="U16" s="1480"/>
    </row>
    <row r="17" spans="2:21" s="1466" customFormat="1" ht="20.25" customHeight="1">
      <c r="B17" s="1479"/>
      <c r="C17" s="1476" t="s">
        <v>1363</v>
      </c>
      <c r="D17" s="1477"/>
      <c r="E17" s="1477"/>
      <c r="F17" s="1477"/>
      <c r="G17" s="1477"/>
      <c r="H17" s="1482"/>
      <c r="I17" s="1483" t="s">
        <v>1364</v>
      </c>
      <c r="J17" s="1483"/>
      <c r="K17" s="1484" t="s">
        <v>1365</v>
      </c>
      <c r="L17" s="1483"/>
      <c r="M17" s="1483"/>
      <c r="N17" s="1484"/>
      <c r="O17" s="1485" t="s">
        <v>1366</v>
      </c>
      <c r="P17" s="1484"/>
      <c r="Q17" s="1483" t="s">
        <v>1367</v>
      </c>
      <c r="R17" s="1483"/>
      <c r="S17" s="1483"/>
      <c r="T17" s="1486"/>
      <c r="U17" s="1480"/>
    </row>
    <row r="18" spans="2:21" s="1466" customFormat="1" ht="20.25" customHeight="1">
      <c r="B18" s="1479"/>
      <c r="C18" s="1487"/>
      <c r="D18" s="365"/>
      <c r="E18" s="365"/>
      <c r="F18" s="365"/>
      <c r="G18" s="365"/>
      <c r="H18" s="1488"/>
      <c r="I18" s="1485" t="s">
        <v>1368</v>
      </c>
      <c r="J18" s="1483"/>
      <c r="K18" s="1484"/>
      <c r="L18" s="1483"/>
      <c r="M18" s="1483" t="s">
        <v>1369</v>
      </c>
      <c r="N18" s="1484"/>
      <c r="O18" s="1483"/>
      <c r="P18" s="1484"/>
      <c r="Q18" s="1483"/>
      <c r="R18" s="1483"/>
      <c r="S18" s="1483"/>
      <c r="T18" s="1486"/>
      <c r="U18" s="1480"/>
    </row>
    <row r="19" spans="2:21" s="1466" customFormat="1" ht="20.25" customHeight="1">
      <c r="B19" s="1479"/>
      <c r="C19" s="1479"/>
      <c r="D19" s="365"/>
      <c r="E19" s="365"/>
      <c r="F19" s="365"/>
      <c r="G19" s="365"/>
      <c r="I19" s="1489"/>
      <c r="J19" s="365"/>
      <c r="K19" s="1490" t="s">
        <v>1370</v>
      </c>
      <c r="L19" s="365"/>
      <c r="M19" s="365"/>
      <c r="O19" s="365"/>
      <c r="Q19" s="365"/>
      <c r="R19" s="365"/>
      <c r="S19" s="365"/>
      <c r="T19" s="1480"/>
      <c r="U19" s="1480"/>
    </row>
    <row r="20" spans="2:21" s="1466" customFormat="1" ht="20.25" customHeight="1">
      <c r="B20" s="1479"/>
      <c r="C20" s="1476" t="s">
        <v>4106</v>
      </c>
      <c r="D20" s="1477"/>
      <c r="E20" s="1477"/>
      <c r="F20" s="1477"/>
      <c r="G20" s="1477"/>
      <c r="H20" s="1477"/>
      <c r="I20" s="1477"/>
      <c r="J20" s="1491"/>
      <c r="K20" s="1492"/>
      <c r="L20" s="1492"/>
      <c r="M20" s="1477"/>
      <c r="N20" s="1477"/>
      <c r="O20" s="1477"/>
      <c r="P20" s="1477"/>
      <c r="Q20" s="1477"/>
      <c r="R20" s="1477"/>
      <c r="S20" s="1477"/>
      <c r="T20" s="1478"/>
      <c r="U20" s="1480"/>
    </row>
    <row r="21" spans="2:21" s="1466" customFormat="1" ht="20.25" customHeight="1">
      <c r="B21" s="1479"/>
      <c r="C21" s="1479"/>
      <c r="D21" s="1476" t="s">
        <v>751</v>
      </c>
      <c r="E21" s="1477"/>
      <c r="F21" s="1477"/>
      <c r="G21" s="1477"/>
      <c r="H21" s="1477"/>
      <c r="I21" s="1477"/>
      <c r="J21" s="1477"/>
      <c r="K21" s="1477" t="s">
        <v>1372</v>
      </c>
      <c r="L21" s="1477"/>
      <c r="M21" s="1477"/>
      <c r="N21" s="1477"/>
      <c r="O21" s="1477"/>
      <c r="P21" s="1477"/>
      <c r="Q21" s="1477"/>
      <c r="R21" s="1477"/>
      <c r="S21" s="1477"/>
      <c r="T21" s="1478"/>
      <c r="U21" s="1480"/>
    </row>
    <row r="22" spans="2:21" s="1466" customFormat="1" ht="20.25" customHeight="1">
      <c r="B22" s="1479"/>
      <c r="C22" s="1479"/>
      <c r="D22" s="1479"/>
      <c r="E22" s="365"/>
      <c r="F22" s="365"/>
      <c r="G22" s="365"/>
      <c r="H22" s="365"/>
      <c r="I22" s="365"/>
      <c r="J22" s="365"/>
      <c r="K22" s="2808" t="s">
        <v>4107</v>
      </c>
      <c r="L22" s="2808"/>
      <c r="M22" s="2808"/>
      <c r="N22" s="2808"/>
      <c r="O22" s="2808"/>
      <c r="P22" s="2808"/>
      <c r="Q22" s="2808"/>
      <c r="R22" s="2808"/>
      <c r="S22" s="2808"/>
      <c r="T22" s="2809"/>
      <c r="U22" s="1480"/>
    </row>
    <row r="23" spans="2:21" s="1466" customFormat="1" ht="20.25" customHeight="1">
      <c r="B23" s="1479"/>
      <c r="C23" s="1479"/>
      <c r="D23" s="1479"/>
      <c r="E23" s="365"/>
      <c r="F23" s="365"/>
      <c r="G23" s="365"/>
      <c r="H23" s="365"/>
      <c r="I23" s="365"/>
      <c r="J23" s="365"/>
      <c r="K23" s="365" t="s">
        <v>1373</v>
      </c>
      <c r="L23" s="365"/>
      <c r="M23" s="365"/>
      <c r="N23" s="365"/>
      <c r="O23" s="365"/>
      <c r="P23" s="365"/>
      <c r="Q23" s="365"/>
      <c r="R23" s="365"/>
      <c r="S23" s="365"/>
      <c r="T23" s="1480"/>
      <c r="U23" s="1480"/>
    </row>
    <row r="24" spans="2:21" s="1466" customFormat="1" ht="20.25" customHeight="1">
      <c r="B24" s="1479"/>
      <c r="C24" s="1479"/>
      <c r="D24" s="1493"/>
      <c r="E24" s="1481"/>
      <c r="F24" s="1481"/>
      <c r="G24" s="1481"/>
      <c r="H24" s="1481"/>
      <c r="I24" s="1481"/>
      <c r="J24" s="1481"/>
      <c r="K24" s="1481" t="s">
        <v>756</v>
      </c>
      <c r="L24" s="1481"/>
      <c r="M24" s="1481"/>
      <c r="N24" s="1481"/>
      <c r="O24" s="1481"/>
      <c r="P24" s="1481"/>
      <c r="Q24" s="1481"/>
      <c r="R24" s="1481"/>
      <c r="S24" s="1481"/>
      <c r="T24" s="1494"/>
      <c r="U24" s="1480"/>
    </row>
    <row r="25" spans="2:21" s="1466" customFormat="1" ht="20.25" customHeight="1">
      <c r="B25" s="1479"/>
      <c r="C25" s="1479"/>
      <c r="D25" s="1476" t="s">
        <v>4108</v>
      </c>
      <c r="E25" s="1477"/>
      <c r="F25" s="1477"/>
      <c r="G25" s="1477"/>
      <c r="H25" s="1477"/>
      <c r="I25" s="1477"/>
      <c r="J25" s="1477"/>
      <c r="K25" s="1477"/>
      <c r="L25" s="1477"/>
      <c r="M25" s="1477"/>
      <c r="N25" s="1477"/>
      <c r="O25" s="1477"/>
      <c r="P25" s="1477"/>
      <c r="Q25" s="1477"/>
      <c r="R25" s="1477"/>
      <c r="S25" s="1477"/>
      <c r="T25" s="1478"/>
      <c r="U25" s="1480"/>
    </row>
    <row r="26" spans="2:21" s="1466" customFormat="1" ht="20.25" customHeight="1">
      <c r="B26" s="1479"/>
      <c r="C26" s="1479"/>
      <c r="D26" s="1495"/>
      <c r="E26" s="365" t="s">
        <v>1374</v>
      </c>
      <c r="F26" s="365"/>
      <c r="G26" s="365"/>
      <c r="H26" s="365"/>
      <c r="I26" s="365"/>
      <c r="J26" s="365"/>
      <c r="L26" s="1466" t="s">
        <v>1375</v>
      </c>
      <c r="M26" s="365"/>
      <c r="N26" s="365"/>
      <c r="O26" s="365"/>
      <c r="P26" s="365"/>
      <c r="Q26" s="365"/>
      <c r="R26" s="365"/>
      <c r="S26" s="365"/>
      <c r="T26" s="1480"/>
      <c r="U26" s="1480"/>
    </row>
    <row r="27" spans="2:21" s="1466" customFormat="1" ht="20.25" customHeight="1">
      <c r="B27" s="1479"/>
      <c r="C27" s="1479"/>
      <c r="D27" s="1479"/>
      <c r="E27" s="365" t="s">
        <v>1376</v>
      </c>
      <c r="F27" s="365"/>
      <c r="G27" s="365"/>
      <c r="H27" s="365"/>
      <c r="I27" s="365"/>
      <c r="J27" s="365"/>
      <c r="K27" s="365"/>
      <c r="L27" s="365" t="s">
        <v>1377</v>
      </c>
      <c r="M27" s="365"/>
      <c r="N27" s="365"/>
      <c r="O27" s="365"/>
      <c r="P27" s="365"/>
      <c r="Q27" s="365"/>
      <c r="R27" s="365"/>
      <c r="S27" s="365"/>
      <c r="T27" s="1480"/>
      <c r="U27" s="1480"/>
    </row>
    <row r="28" spans="2:21" s="1466" customFormat="1" ht="20.25" customHeight="1">
      <c r="B28" s="1479"/>
      <c r="C28" s="1479"/>
      <c r="D28" s="1479"/>
      <c r="E28" s="365"/>
      <c r="F28" s="365"/>
      <c r="G28" s="365"/>
      <c r="H28" s="365"/>
      <c r="I28" s="365"/>
      <c r="J28" s="365"/>
      <c r="K28" s="365"/>
      <c r="L28" s="365" t="s">
        <v>1378</v>
      </c>
      <c r="M28" s="365"/>
      <c r="N28" s="365"/>
      <c r="O28" s="365"/>
      <c r="P28" s="365"/>
      <c r="Q28" s="365"/>
      <c r="R28" s="365"/>
      <c r="S28" s="365"/>
      <c r="T28" s="1480"/>
      <c r="U28" s="1480"/>
    </row>
    <row r="29" spans="2:21" s="1499" customFormat="1" ht="20.25" customHeight="1">
      <c r="B29" s="1487"/>
      <c r="C29" s="1487"/>
      <c r="D29" s="1487"/>
      <c r="E29" s="1496"/>
      <c r="F29" s="1497" t="s">
        <v>1379</v>
      </c>
      <c r="G29" s="1496"/>
      <c r="H29" s="1496"/>
      <c r="I29" s="1496"/>
      <c r="J29" s="1496"/>
      <c r="K29" s="365"/>
      <c r="L29" s="1496"/>
      <c r="M29" s="1496"/>
      <c r="N29" s="1496"/>
      <c r="O29" s="1496"/>
      <c r="P29" s="1496"/>
      <c r="Q29" s="1496"/>
      <c r="R29" s="1496"/>
      <c r="S29" s="1496"/>
      <c r="T29" s="1498"/>
      <c r="U29" s="1498"/>
    </row>
    <row r="30" spans="2:21" s="1499" customFormat="1" ht="20.25" customHeight="1">
      <c r="B30" s="1487"/>
      <c r="C30" s="1487"/>
      <c r="D30" s="1487"/>
      <c r="E30" s="1496"/>
      <c r="F30" s="1497" t="s">
        <v>1380</v>
      </c>
      <c r="G30" s="1496"/>
      <c r="H30" s="1496"/>
      <c r="I30" s="1496"/>
      <c r="J30" s="1496"/>
      <c r="K30" s="365"/>
      <c r="L30" s="1496"/>
      <c r="M30" s="1496"/>
      <c r="N30" s="1496"/>
      <c r="O30" s="1496"/>
      <c r="P30" s="1496"/>
      <c r="Q30" s="1496"/>
      <c r="R30" s="1496"/>
      <c r="S30" s="1496"/>
      <c r="T30" s="1498"/>
      <c r="U30" s="1498"/>
    </row>
    <row r="31" spans="2:21" s="1466" customFormat="1" ht="20.25" customHeight="1">
      <c r="B31" s="1479"/>
      <c r="C31" s="1479"/>
      <c r="D31" s="1476" t="s">
        <v>1381</v>
      </c>
      <c r="E31" s="1477"/>
      <c r="F31" s="1477"/>
      <c r="G31" s="1477"/>
      <c r="H31" s="1477"/>
      <c r="I31" s="1477"/>
      <c r="J31" s="1477"/>
      <c r="K31" s="1477"/>
      <c r="L31" s="1477"/>
      <c r="M31" s="1477"/>
      <c r="N31" s="1477"/>
      <c r="O31" s="1477"/>
      <c r="P31" s="1477"/>
      <c r="Q31" s="1477"/>
      <c r="R31" s="1477"/>
      <c r="S31" s="1477"/>
      <c r="T31" s="1478"/>
      <c r="U31" s="1480"/>
    </row>
    <row r="32" spans="2:21" s="1466" customFormat="1" ht="20.25" customHeight="1">
      <c r="B32" s="1479"/>
      <c r="C32" s="1479"/>
      <c r="D32" s="1495"/>
      <c r="E32" s="365" t="s">
        <v>1382</v>
      </c>
      <c r="F32" s="365"/>
      <c r="G32" s="365" t="s">
        <v>1383</v>
      </c>
      <c r="H32" s="365"/>
      <c r="I32" s="365"/>
      <c r="J32" s="365"/>
      <c r="K32" s="365"/>
      <c r="L32" s="1466" t="s">
        <v>1384</v>
      </c>
      <c r="M32" s="1500"/>
      <c r="N32" s="1500"/>
      <c r="O32" s="1500"/>
      <c r="P32" s="1500"/>
      <c r="Q32" s="365" t="s">
        <v>1385</v>
      </c>
      <c r="R32" s="1500"/>
      <c r="S32" s="1500"/>
      <c r="T32" s="1501"/>
      <c r="U32" s="1480"/>
    </row>
    <row r="33" spans="2:21" s="1466" customFormat="1" ht="20.25" customHeight="1">
      <c r="B33" s="1479"/>
      <c r="C33" s="1479"/>
      <c r="D33" s="1479"/>
      <c r="E33" s="365" t="s">
        <v>1386</v>
      </c>
      <c r="F33" s="365"/>
      <c r="G33" s="365" t="s">
        <v>1383</v>
      </c>
      <c r="H33" s="365"/>
      <c r="I33" s="365"/>
      <c r="J33" s="365"/>
      <c r="K33" s="365"/>
      <c r="L33" s="365" t="s">
        <v>1387</v>
      </c>
      <c r="M33" s="365"/>
      <c r="N33" s="365"/>
      <c r="O33" s="365"/>
      <c r="P33" s="365"/>
      <c r="Q33" s="365" t="s">
        <v>1385</v>
      </c>
      <c r="R33" s="365"/>
      <c r="S33" s="365"/>
      <c r="T33" s="1480"/>
      <c r="U33" s="1480"/>
    </row>
    <row r="34" spans="2:21" s="1466" customFormat="1" ht="20.25" customHeight="1">
      <c r="B34" s="1479"/>
      <c r="C34" s="1479"/>
      <c r="D34" s="1479"/>
      <c r="E34" s="365" t="s">
        <v>1388</v>
      </c>
      <c r="F34" s="365"/>
      <c r="G34" s="365" t="s">
        <v>1383</v>
      </c>
      <c r="H34" s="365"/>
      <c r="I34" s="365"/>
      <c r="J34" s="365"/>
      <c r="K34" s="365"/>
      <c r="L34" s="365"/>
      <c r="M34" s="365"/>
      <c r="O34" s="365"/>
      <c r="P34" s="365"/>
      <c r="Q34" s="365"/>
      <c r="R34" s="365"/>
      <c r="S34" s="365"/>
      <c r="T34" s="1480"/>
      <c r="U34" s="1480"/>
    </row>
    <row r="35" spans="2:21" s="1466" customFormat="1" ht="20.25" customHeight="1">
      <c r="B35" s="1479"/>
      <c r="C35" s="1479"/>
      <c r="D35" s="1479"/>
      <c r="E35" s="365"/>
      <c r="F35" s="1497" t="s">
        <v>1389</v>
      </c>
      <c r="G35" s="365"/>
      <c r="H35" s="365"/>
      <c r="I35" s="365"/>
      <c r="J35" s="365"/>
      <c r="K35" s="365"/>
      <c r="L35" s="365"/>
      <c r="M35" s="365"/>
      <c r="N35" s="365"/>
      <c r="O35" s="365"/>
      <c r="P35" s="365"/>
      <c r="Q35" s="365"/>
      <c r="R35" s="365"/>
      <c r="S35" s="365"/>
      <c r="T35" s="1480"/>
      <c r="U35" s="1480"/>
    </row>
    <row r="36" spans="2:21" s="1466" customFormat="1" ht="20.25" customHeight="1">
      <c r="B36" s="1479"/>
      <c r="C36" s="1479"/>
      <c r="D36" s="1495"/>
      <c r="E36" s="365"/>
      <c r="F36" s="1497" t="s">
        <v>1390</v>
      </c>
      <c r="G36" s="365"/>
      <c r="H36" s="365"/>
      <c r="J36" s="365"/>
      <c r="K36" s="365"/>
      <c r="L36" s="365"/>
      <c r="M36" s="365"/>
      <c r="O36" s="365"/>
      <c r="P36" s="365"/>
      <c r="Q36" s="365"/>
      <c r="R36" s="365"/>
      <c r="S36" s="365"/>
      <c r="T36" s="1480"/>
      <c r="U36" s="1480"/>
    </row>
    <row r="37" spans="2:21" s="1466" customFormat="1" ht="20.25" customHeight="1">
      <c r="B37" s="1479"/>
      <c r="C37" s="1479"/>
      <c r="D37" s="1495"/>
      <c r="F37" s="1502" t="s">
        <v>1391</v>
      </c>
      <c r="G37" s="365"/>
      <c r="H37" s="365"/>
      <c r="I37" s="365"/>
      <c r="J37" s="365"/>
      <c r="K37" s="365"/>
      <c r="L37" s="365"/>
      <c r="M37" s="365"/>
      <c r="N37" s="365"/>
      <c r="O37" s="365"/>
      <c r="P37" s="365"/>
      <c r="Q37" s="365"/>
      <c r="R37" s="365"/>
      <c r="S37" s="365"/>
      <c r="T37" s="1480"/>
      <c r="U37" s="1480"/>
    </row>
    <row r="38" spans="2:21" s="1466" customFormat="1" ht="20.25" customHeight="1">
      <c r="B38" s="1479"/>
      <c r="C38" s="1479"/>
      <c r="D38" s="1476" t="s">
        <v>4109</v>
      </c>
      <c r="E38" s="1477"/>
      <c r="F38" s="365"/>
      <c r="G38" s="1477"/>
      <c r="H38" s="1477"/>
      <c r="I38" s="1477" t="s">
        <v>1382</v>
      </c>
      <c r="J38" s="1477"/>
      <c r="K38" s="1477" t="s">
        <v>1392</v>
      </c>
      <c r="L38" s="1477"/>
      <c r="M38" s="1477"/>
      <c r="N38" s="1477"/>
      <c r="O38" s="1477"/>
      <c r="P38" s="1477"/>
      <c r="Q38" s="1477"/>
      <c r="R38" s="1477"/>
      <c r="S38" s="1477"/>
      <c r="T38" s="1478"/>
      <c r="U38" s="1480"/>
    </row>
    <row r="39" spans="2:21" s="1466" customFormat="1" ht="20.25" customHeight="1">
      <c r="B39" s="1479"/>
      <c r="C39" s="1479"/>
      <c r="D39" s="1479"/>
      <c r="E39" s="365"/>
      <c r="F39" s="365"/>
      <c r="G39" s="365"/>
      <c r="H39" s="365"/>
      <c r="I39" s="365" t="s">
        <v>1386</v>
      </c>
      <c r="J39" s="365"/>
      <c r="K39" s="365" t="s">
        <v>1392</v>
      </c>
      <c r="L39" s="365"/>
      <c r="M39" s="365"/>
      <c r="N39" s="365"/>
      <c r="O39" s="365"/>
      <c r="P39" s="365"/>
      <c r="Q39" s="365"/>
      <c r="R39" s="365"/>
      <c r="S39" s="365"/>
      <c r="T39" s="1480"/>
      <c r="U39" s="1480"/>
    </row>
    <row r="40" spans="2:21" s="1466" customFormat="1" ht="20.25" customHeight="1">
      <c r="B40" s="1479"/>
      <c r="C40" s="1479"/>
      <c r="D40" s="1479"/>
      <c r="E40" s="365"/>
      <c r="F40" s="365"/>
      <c r="G40" s="365"/>
      <c r="H40" s="365"/>
      <c r="I40" s="365" t="s">
        <v>1388</v>
      </c>
      <c r="J40" s="365"/>
      <c r="K40" s="1466" t="s">
        <v>1392</v>
      </c>
      <c r="L40" s="365"/>
      <c r="M40" s="365"/>
      <c r="N40" s="365"/>
      <c r="O40" s="365"/>
      <c r="P40" s="365"/>
      <c r="Q40" s="365"/>
      <c r="R40" s="365"/>
      <c r="S40" s="365"/>
      <c r="T40" s="1480"/>
      <c r="U40" s="1480"/>
    </row>
    <row r="41" spans="2:21" s="1466" customFormat="1" ht="20.25" customHeight="1">
      <c r="B41" s="1479"/>
      <c r="C41" s="1479"/>
      <c r="D41" s="1479"/>
      <c r="E41" s="365"/>
      <c r="F41" s="365"/>
      <c r="G41" s="365"/>
      <c r="H41" s="365"/>
      <c r="I41" s="365" t="s">
        <v>1393</v>
      </c>
      <c r="J41" s="365"/>
      <c r="L41" s="365"/>
      <c r="M41" s="365"/>
      <c r="N41" s="365"/>
      <c r="O41" s="365" t="s">
        <v>1394</v>
      </c>
      <c r="P41" s="365"/>
      <c r="Q41" s="365"/>
      <c r="R41" s="365"/>
      <c r="S41" s="365"/>
      <c r="T41" s="1480"/>
      <c r="U41" s="1480"/>
    </row>
    <row r="42" spans="2:21" s="1466" customFormat="1" ht="20.25" customHeight="1">
      <c r="B42" s="1479"/>
      <c r="C42" s="1479"/>
      <c r="D42" s="1479"/>
      <c r="E42" s="365"/>
      <c r="F42" s="365"/>
      <c r="G42" s="365"/>
      <c r="H42" s="365"/>
      <c r="I42" s="1497" t="s">
        <v>4110</v>
      </c>
      <c r="J42" s="365"/>
      <c r="L42" s="365"/>
      <c r="M42" s="365"/>
      <c r="N42" s="365"/>
      <c r="O42" s="365"/>
      <c r="P42" s="365"/>
      <c r="Q42" s="365"/>
      <c r="R42" s="365"/>
      <c r="S42" s="365"/>
      <c r="T42" s="1480"/>
      <c r="U42" s="1480"/>
    </row>
    <row r="43" spans="2:21" s="1466" customFormat="1" ht="20.25" customHeight="1">
      <c r="B43" s="1479"/>
      <c r="C43" s="1479"/>
      <c r="D43" s="1476" t="s">
        <v>1395</v>
      </c>
      <c r="E43" s="1477"/>
      <c r="F43" s="1477"/>
      <c r="G43" s="1477"/>
      <c r="H43" s="1477"/>
      <c r="I43" s="1477"/>
      <c r="J43" s="1477"/>
      <c r="K43" s="1477"/>
      <c r="L43" s="1477"/>
      <c r="M43" s="1477"/>
      <c r="N43" s="1477"/>
      <c r="O43" s="1477"/>
      <c r="P43" s="1477"/>
      <c r="Q43" s="1477"/>
      <c r="R43" s="1477"/>
      <c r="S43" s="1477"/>
      <c r="T43" s="1478"/>
      <c r="U43" s="1480"/>
    </row>
    <row r="44" spans="2:21" s="1466" customFormat="1" ht="20.25" customHeight="1">
      <c r="B44" s="1479"/>
      <c r="C44" s="1479"/>
      <c r="D44" s="1479"/>
      <c r="E44" s="365"/>
      <c r="F44" s="365"/>
      <c r="G44" s="365"/>
      <c r="H44" s="365"/>
      <c r="I44" s="365"/>
      <c r="J44" s="365"/>
      <c r="M44" s="365"/>
      <c r="N44" s="365"/>
      <c r="O44" s="365"/>
      <c r="P44" s="365"/>
      <c r="Q44" s="365"/>
      <c r="R44" s="365"/>
      <c r="S44" s="365"/>
      <c r="T44" s="1480"/>
      <c r="U44" s="1480"/>
    </row>
    <row r="45" spans="2:21" s="1466" customFormat="1" ht="20.25" customHeight="1">
      <c r="B45" s="1479"/>
      <c r="C45" s="1493"/>
      <c r="D45" s="1493"/>
      <c r="E45" s="1481"/>
      <c r="F45" s="1481"/>
      <c r="G45" s="1481"/>
      <c r="H45" s="1481"/>
      <c r="I45" s="1481"/>
      <c r="J45" s="1481"/>
      <c r="K45" s="1503"/>
      <c r="L45" s="1503"/>
      <c r="M45" s="1481"/>
      <c r="N45" s="1481"/>
      <c r="O45" s="1481"/>
      <c r="P45" s="1481"/>
      <c r="Q45" s="1481"/>
      <c r="R45" s="1481"/>
      <c r="S45" s="1481"/>
      <c r="T45" s="1494"/>
      <c r="U45" s="1480"/>
    </row>
    <row r="46" spans="2:21" s="1466" customFormat="1" ht="6.75" customHeight="1">
      <c r="B46" s="1479"/>
      <c r="C46" s="365"/>
      <c r="D46" s="365"/>
      <c r="E46" s="365"/>
      <c r="F46" s="365"/>
      <c r="G46" s="365"/>
      <c r="H46" s="365"/>
      <c r="I46" s="1477"/>
      <c r="J46" s="1477"/>
      <c r="K46" s="1477"/>
      <c r="L46" s="1477"/>
      <c r="M46" s="1477"/>
      <c r="N46" s="1477"/>
      <c r="O46" s="1477"/>
      <c r="P46" s="1477"/>
      <c r="Q46" s="1477"/>
      <c r="R46" s="1477"/>
      <c r="S46" s="1477"/>
      <c r="T46" s="1477"/>
      <c r="U46" s="1480"/>
    </row>
    <row r="47" spans="2:21" s="1466" customFormat="1" ht="14.25">
      <c r="B47" s="1479"/>
      <c r="C47" s="1481" t="s">
        <v>1362</v>
      </c>
      <c r="D47" s="1481"/>
      <c r="E47" s="1481"/>
      <c r="F47" s="1481"/>
      <c r="G47" s="1481"/>
      <c r="H47" s="1481"/>
      <c r="I47" s="1481"/>
      <c r="J47" s="1481"/>
      <c r="K47" s="1481"/>
      <c r="L47" s="1481"/>
      <c r="M47" s="1481"/>
      <c r="N47" s="1481"/>
      <c r="O47" s="1481"/>
      <c r="P47" s="1481"/>
      <c r="Q47" s="1481"/>
      <c r="R47" s="1481"/>
      <c r="S47" s="1481"/>
      <c r="T47" s="1481"/>
      <c r="U47" s="1480"/>
    </row>
    <row r="48" spans="2:21" s="1466" customFormat="1" ht="14.25">
      <c r="B48" s="1479"/>
      <c r="C48" s="1476" t="s">
        <v>1363</v>
      </c>
      <c r="D48" s="1477"/>
      <c r="E48" s="1477"/>
      <c r="F48" s="1477"/>
      <c r="G48" s="1477"/>
      <c r="H48" s="1482"/>
      <c r="I48" s="1483" t="s">
        <v>1364</v>
      </c>
      <c r="J48" s="1483"/>
      <c r="K48" s="1484" t="s">
        <v>1365</v>
      </c>
      <c r="L48" s="1483"/>
      <c r="M48" s="1483"/>
      <c r="N48" s="1484"/>
      <c r="O48" s="1485" t="s">
        <v>1366</v>
      </c>
      <c r="P48" s="1484"/>
      <c r="Q48" s="1483" t="s">
        <v>1367</v>
      </c>
      <c r="R48" s="1483"/>
      <c r="S48" s="1483"/>
      <c r="T48" s="1486"/>
      <c r="U48" s="1480"/>
    </row>
    <row r="49" spans="2:21" s="1466" customFormat="1" ht="14.25">
      <c r="B49" s="1479"/>
      <c r="C49" s="1479"/>
      <c r="D49" s="365"/>
      <c r="E49" s="365"/>
      <c r="F49" s="365"/>
      <c r="G49" s="365"/>
      <c r="H49" s="1488"/>
      <c r="I49" s="1485" t="s">
        <v>1368</v>
      </c>
      <c r="J49" s="1483"/>
      <c r="K49" s="1484"/>
      <c r="L49" s="1483"/>
      <c r="M49" s="1483" t="s">
        <v>1369</v>
      </c>
      <c r="N49" s="1484"/>
      <c r="O49" s="1483"/>
      <c r="P49" s="1484"/>
      <c r="Q49" s="1483"/>
      <c r="R49" s="1483"/>
      <c r="S49" s="1483"/>
      <c r="T49" s="1486"/>
      <c r="U49" s="1480"/>
    </row>
    <row r="50" spans="2:21" s="1466" customFormat="1" ht="14.25">
      <c r="B50" s="1479"/>
      <c r="C50" s="1479"/>
      <c r="D50" s="365"/>
      <c r="E50" s="365"/>
      <c r="F50" s="365"/>
      <c r="G50" s="365"/>
      <c r="I50" s="1489"/>
      <c r="J50" s="365"/>
      <c r="K50" s="1490" t="s">
        <v>1370</v>
      </c>
      <c r="L50" s="365"/>
      <c r="M50" s="365"/>
      <c r="O50" s="365"/>
      <c r="Q50" s="365"/>
      <c r="R50" s="365"/>
      <c r="S50" s="365"/>
      <c r="T50" s="1480"/>
      <c r="U50" s="1480"/>
    </row>
    <row r="51" spans="2:21" s="1466" customFormat="1" ht="14.25">
      <c r="B51" s="1479"/>
      <c r="C51" s="1476" t="s">
        <v>1371</v>
      </c>
      <c r="D51" s="1477"/>
      <c r="E51" s="1477"/>
      <c r="F51" s="1477"/>
      <c r="G51" s="1477"/>
      <c r="H51" s="1477"/>
      <c r="I51" s="1477"/>
      <c r="J51" s="1491"/>
      <c r="K51" s="1492"/>
      <c r="L51" s="1492"/>
      <c r="M51" s="1477"/>
      <c r="N51" s="1477"/>
      <c r="O51" s="1477"/>
      <c r="P51" s="1477"/>
      <c r="Q51" s="1477"/>
      <c r="R51" s="1477"/>
      <c r="S51" s="1477"/>
      <c r="T51" s="1478"/>
      <c r="U51" s="1480"/>
    </row>
    <row r="52" spans="2:21" s="1466" customFormat="1" ht="14.25">
      <c r="B52" s="1479"/>
      <c r="C52" s="1479"/>
      <c r="D52" s="1476" t="s">
        <v>751</v>
      </c>
      <c r="E52" s="1477"/>
      <c r="F52" s="1477"/>
      <c r="G52" s="1477"/>
      <c r="H52" s="1477"/>
      <c r="I52" s="1477"/>
      <c r="J52" s="1477"/>
      <c r="K52" s="1477" t="s">
        <v>1372</v>
      </c>
      <c r="L52" s="1477"/>
      <c r="M52" s="1477"/>
      <c r="N52" s="1477"/>
      <c r="O52" s="1477"/>
      <c r="P52" s="1477"/>
      <c r="Q52" s="1477"/>
      <c r="R52" s="1477"/>
      <c r="S52" s="1477"/>
      <c r="T52" s="1478"/>
      <c r="U52" s="1480"/>
    </row>
    <row r="53" spans="2:21" s="1466" customFormat="1" ht="14.25">
      <c r="B53" s="1479"/>
      <c r="C53" s="1479"/>
      <c r="D53" s="1479"/>
      <c r="E53" s="365"/>
      <c r="F53" s="365"/>
      <c r="G53" s="365"/>
      <c r="H53" s="365"/>
      <c r="I53" s="365"/>
      <c r="J53" s="365"/>
      <c r="K53" s="2808" t="s">
        <v>4107</v>
      </c>
      <c r="L53" s="2808"/>
      <c r="M53" s="2808"/>
      <c r="N53" s="2808"/>
      <c r="O53" s="2808"/>
      <c r="P53" s="2808"/>
      <c r="Q53" s="2808"/>
      <c r="R53" s="2808"/>
      <c r="S53" s="2808"/>
      <c r="T53" s="2809"/>
      <c r="U53" s="1480"/>
    </row>
    <row r="54" spans="2:21" s="1466" customFormat="1" ht="14.25">
      <c r="B54" s="1479"/>
      <c r="C54" s="1479"/>
      <c r="D54" s="1479"/>
      <c r="E54" s="365"/>
      <c r="F54" s="365"/>
      <c r="G54" s="365"/>
      <c r="H54" s="365"/>
      <c r="I54" s="365"/>
      <c r="J54" s="365"/>
      <c r="K54" s="365" t="s">
        <v>1373</v>
      </c>
      <c r="L54" s="365"/>
      <c r="M54" s="365"/>
      <c r="N54" s="365"/>
      <c r="O54" s="365"/>
      <c r="P54" s="365"/>
      <c r="Q54" s="365"/>
      <c r="R54" s="365"/>
      <c r="S54" s="365"/>
      <c r="T54" s="1480"/>
      <c r="U54" s="1480"/>
    </row>
    <row r="55" spans="2:21" s="1466" customFormat="1" ht="14.25">
      <c r="B55" s="1479"/>
      <c r="C55" s="1479"/>
      <c r="D55" s="1493"/>
      <c r="E55" s="1481"/>
      <c r="F55" s="1481"/>
      <c r="G55" s="1481"/>
      <c r="H55" s="1481"/>
      <c r="I55" s="1481"/>
      <c r="J55" s="1481"/>
      <c r="K55" s="1481" t="s">
        <v>756</v>
      </c>
      <c r="L55" s="1481"/>
      <c r="M55" s="1481"/>
      <c r="N55" s="1481"/>
      <c r="O55" s="1481"/>
      <c r="P55" s="1481"/>
      <c r="Q55" s="1481"/>
      <c r="R55" s="1481"/>
      <c r="S55" s="1481"/>
      <c r="T55" s="1494"/>
      <c r="U55" s="1480"/>
    </row>
    <row r="56" spans="2:21" s="1466" customFormat="1" ht="14.25">
      <c r="B56" s="1479"/>
      <c r="C56" s="1479"/>
      <c r="D56" s="1476" t="s">
        <v>4108</v>
      </c>
      <c r="E56" s="1477"/>
      <c r="F56" s="1477"/>
      <c r="G56" s="1477"/>
      <c r="H56" s="1477"/>
      <c r="I56" s="1477"/>
      <c r="J56" s="1477"/>
      <c r="K56" s="1477"/>
      <c r="L56" s="1477"/>
      <c r="M56" s="1477"/>
      <c r="N56" s="1477"/>
      <c r="O56" s="1477"/>
      <c r="P56" s="1477"/>
      <c r="Q56" s="1477"/>
      <c r="R56" s="1477"/>
      <c r="S56" s="1477"/>
      <c r="T56" s="1478"/>
      <c r="U56" s="1480"/>
    </row>
    <row r="57" spans="2:21" s="1466" customFormat="1" ht="14.25">
      <c r="B57" s="1479"/>
      <c r="C57" s="1479"/>
      <c r="D57" s="1495"/>
      <c r="E57" s="365" t="s">
        <v>1374</v>
      </c>
      <c r="F57" s="365"/>
      <c r="G57" s="365"/>
      <c r="H57" s="365"/>
      <c r="I57" s="365"/>
      <c r="J57" s="365"/>
      <c r="L57" s="1466" t="s">
        <v>1375</v>
      </c>
      <c r="M57" s="365"/>
      <c r="N57" s="365"/>
      <c r="O57" s="365"/>
      <c r="P57" s="365"/>
      <c r="Q57" s="365"/>
      <c r="R57" s="365"/>
      <c r="S57" s="365"/>
      <c r="T57" s="1480"/>
      <c r="U57" s="1480"/>
    </row>
    <row r="58" spans="2:21" s="1466" customFormat="1" ht="14.25">
      <c r="B58" s="1479"/>
      <c r="C58" s="1479"/>
      <c r="D58" s="1479"/>
      <c r="E58" s="365" t="s">
        <v>1376</v>
      </c>
      <c r="F58" s="365"/>
      <c r="G58" s="365"/>
      <c r="H58" s="365"/>
      <c r="I58" s="365"/>
      <c r="J58" s="365"/>
      <c r="K58" s="365"/>
      <c r="L58" s="365" t="s">
        <v>1377</v>
      </c>
      <c r="M58" s="365"/>
      <c r="N58" s="365"/>
      <c r="O58" s="365"/>
      <c r="P58" s="365"/>
      <c r="Q58" s="365"/>
      <c r="R58" s="365"/>
      <c r="S58" s="365"/>
      <c r="T58" s="1480"/>
      <c r="U58" s="1480"/>
    </row>
    <row r="59" spans="2:21" s="1466" customFormat="1" ht="14.25">
      <c r="B59" s="1479"/>
      <c r="C59" s="1479"/>
      <c r="D59" s="1479"/>
      <c r="E59" s="365"/>
      <c r="F59" s="365"/>
      <c r="G59" s="365"/>
      <c r="H59" s="365"/>
      <c r="I59" s="365"/>
      <c r="J59" s="365"/>
      <c r="K59" s="365"/>
      <c r="L59" s="365" t="s">
        <v>1378</v>
      </c>
      <c r="M59" s="365"/>
      <c r="N59" s="365"/>
      <c r="O59" s="365"/>
      <c r="P59" s="365"/>
      <c r="Q59" s="365"/>
      <c r="R59" s="365"/>
      <c r="S59" s="365"/>
      <c r="T59" s="1480"/>
      <c r="U59" s="1480"/>
    </row>
    <row r="60" spans="2:21" s="1466" customFormat="1" ht="14.25">
      <c r="B60" s="1479"/>
      <c r="C60" s="1487"/>
      <c r="D60" s="1487"/>
      <c r="E60" s="1496"/>
      <c r="F60" s="1497" t="s">
        <v>1379</v>
      </c>
      <c r="G60" s="1496"/>
      <c r="H60" s="1496"/>
      <c r="I60" s="1496"/>
      <c r="J60" s="1496"/>
      <c r="K60" s="365"/>
      <c r="L60" s="1496"/>
      <c r="M60" s="1496"/>
      <c r="N60" s="1496"/>
      <c r="O60" s="1496"/>
      <c r="P60" s="1496"/>
      <c r="Q60" s="1496"/>
      <c r="R60" s="1496"/>
      <c r="S60" s="1496"/>
      <c r="T60" s="1498"/>
      <c r="U60" s="1480"/>
    </row>
    <row r="61" spans="2:21" s="1466" customFormat="1" ht="14.25">
      <c r="B61" s="1479"/>
      <c r="C61" s="1487"/>
      <c r="D61" s="1487"/>
      <c r="E61" s="1496"/>
      <c r="F61" s="1497" t="s">
        <v>1380</v>
      </c>
      <c r="G61" s="1496"/>
      <c r="H61" s="1496"/>
      <c r="I61" s="1496"/>
      <c r="J61" s="1496"/>
      <c r="K61" s="365"/>
      <c r="L61" s="1496"/>
      <c r="M61" s="1496"/>
      <c r="N61" s="1496"/>
      <c r="O61" s="1496"/>
      <c r="P61" s="1496"/>
      <c r="Q61" s="1496"/>
      <c r="R61" s="1496"/>
      <c r="S61" s="1496"/>
      <c r="T61" s="1498"/>
      <c r="U61" s="1480"/>
    </row>
    <row r="62" spans="2:21" s="1466" customFormat="1" ht="14.25">
      <c r="B62" s="1479"/>
      <c r="C62" s="1479"/>
      <c r="D62" s="1476" t="s">
        <v>1381</v>
      </c>
      <c r="E62" s="1477"/>
      <c r="F62" s="1477"/>
      <c r="G62" s="1477"/>
      <c r="H62" s="1477"/>
      <c r="I62" s="1477"/>
      <c r="J62" s="1477"/>
      <c r="K62" s="1477"/>
      <c r="L62" s="1477"/>
      <c r="M62" s="1477"/>
      <c r="N62" s="1477"/>
      <c r="O62" s="1477"/>
      <c r="P62" s="1477"/>
      <c r="Q62" s="1477"/>
      <c r="R62" s="1477"/>
      <c r="S62" s="1477"/>
      <c r="T62" s="1478"/>
      <c r="U62" s="1480"/>
    </row>
    <row r="63" spans="2:21" s="1466" customFormat="1" ht="14.25">
      <c r="B63" s="1479"/>
      <c r="C63" s="1479"/>
      <c r="D63" s="1495"/>
      <c r="E63" s="365" t="s">
        <v>1382</v>
      </c>
      <c r="F63" s="365"/>
      <c r="G63" s="365" t="s">
        <v>1383</v>
      </c>
      <c r="H63" s="365"/>
      <c r="I63" s="365"/>
      <c r="J63" s="365"/>
      <c r="K63" s="365"/>
      <c r="L63" s="1466" t="s">
        <v>1384</v>
      </c>
      <c r="M63" s="1500"/>
      <c r="N63" s="1500"/>
      <c r="O63" s="1500"/>
      <c r="P63" s="1500"/>
      <c r="Q63" s="365" t="s">
        <v>1385</v>
      </c>
      <c r="R63" s="1500"/>
      <c r="S63" s="1500"/>
      <c r="T63" s="1501"/>
      <c r="U63" s="1480"/>
    </row>
    <row r="64" spans="2:21" s="1466" customFormat="1" ht="14.25">
      <c r="B64" s="1479"/>
      <c r="C64" s="1479"/>
      <c r="D64" s="1479"/>
      <c r="E64" s="365" t="s">
        <v>1386</v>
      </c>
      <c r="F64" s="365"/>
      <c r="G64" s="365" t="s">
        <v>1383</v>
      </c>
      <c r="H64" s="365"/>
      <c r="I64" s="365"/>
      <c r="J64" s="365"/>
      <c r="K64" s="365"/>
      <c r="L64" s="365" t="s">
        <v>1387</v>
      </c>
      <c r="M64" s="365"/>
      <c r="N64" s="365"/>
      <c r="O64" s="365"/>
      <c r="P64" s="365"/>
      <c r="Q64" s="365" t="s">
        <v>1385</v>
      </c>
      <c r="R64" s="365"/>
      <c r="S64" s="365"/>
      <c r="T64" s="1480"/>
      <c r="U64" s="1480"/>
    </row>
    <row r="65" spans="2:21" s="1466" customFormat="1" ht="14.25">
      <c r="B65" s="1479"/>
      <c r="C65" s="1479"/>
      <c r="D65" s="1479"/>
      <c r="E65" s="365" t="s">
        <v>1388</v>
      </c>
      <c r="F65" s="365"/>
      <c r="G65" s="365" t="s">
        <v>1383</v>
      </c>
      <c r="H65" s="365"/>
      <c r="I65" s="365"/>
      <c r="J65" s="365"/>
      <c r="K65" s="365"/>
      <c r="L65" s="365"/>
      <c r="M65" s="365"/>
      <c r="O65" s="365"/>
      <c r="P65" s="365"/>
      <c r="Q65" s="365"/>
      <c r="R65" s="365"/>
      <c r="S65" s="365"/>
      <c r="T65" s="1480"/>
      <c r="U65" s="1480"/>
    </row>
    <row r="66" spans="2:21" s="1466" customFormat="1" ht="14.25">
      <c r="B66" s="1479"/>
      <c r="C66" s="1479"/>
      <c r="D66" s="1479"/>
      <c r="E66" s="365"/>
      <c r="F66" s="1497" t="s">
        <v>1389</v>
      </c>
      <c r="G66" s="365"/>
      <c r="H66" s="365"/>
      <c r="I66" s="365"/>
      <c r="J66" s="365"/>
      <c r="K66" s="365"/>
      <c r="L66" s="365"/>
      <c r="M66" s="365"/>
      <c r="N66" s="365"/>
      <c r="O66" s="365"/>
      <c r="P66" s="365"/>
      <c r="Q66" s="365"/>
      <c r="R66" s="365"/>
      <c r="S66" s="365"/>
      <c r="T66" s="1480"/>
      <c r="U66" s="1480"/>
    </row>
    <row r="67" spans="2:21" s="1466" customFormat="1" ht="14.25">
      <c r="B67" s="1479"/>
      <c r="C67" s="1479"/>
      <c r="D67" s="1495"/>
      <c r="E67" s="365"/>
      <c r="F67" s="1497" t="s">
        <v>1390</v>
      </c>
      <c r="G67" s="365"/>
      <c r="H67" s="365"/>
      <c r="J67" s="365"/>
      <c r="K67" s="365"/>
      <c r="L67" s="365"/>
      <c r="M67" s="365"/>
      <c r="O67" s="365"/>
      <c r="P67" s="365"/>
      <c r="Q67" s="365"/>
      <c r="R67" s="365"/>
      <c r="S67" s="365"/>
      <c r="T67" s="1480"/>
      <c r="U67" s="1480"/>
    </row>
    <row r="68" spans="2:21" s="1466" customFormat="1" ht="14.25">
      <c r="B68" s="1479"/>
      <c r="C68" s="1479"/>
      <c r="D68" s="1495"/>
      <c r="F68" s="1502" t="s">
        <v>1391</v>
      </c>
      <c r="G68" s="365"/>
      <c r="H68" s="365"/>
      <c r="I68" s="365"/>
      <c r="J68" s="365"/>
      <c r="K68" s="365"/>
      <c r="L68" s="365"/>
      <c r="M68" s="365"/>
      <c r="N68" s="365"/>
      <c r="O68" s="365"/>
      <c r="P68" s="365"/>
      <c r="Q68" s="365"/>
      <c r="R68" s="365"/>
      <c r="S68" s="365"/>
      <c r="T68" s="1480"/>
      <c r="U68" s="1480"/>
    </row>
    <row r="69" spans="2:21" s="1466" customFormat="1" ht="14.25">
      <c r="B69" s="1479"/>
      <c r="C69" s="1479"/>
      <c r="D69" s="1476" t="s">
        <v>4109</v>
      </c>
      <c r="E69" s="1477"/>
      <c r="F69" s="365"/>
      <c r="G69" s="1477"/>
      <c r="H69" s="1477"/>
      <c r="I69" s="1477" t="s">
        <v>1382</v>
      </c>
      <c r="J69" s="1477"/>
      <c r="K69" s="1477" t="s">
        <v>1392</v>
      </c>
      <c r="L69" s="1477"/>
      <c r="M69" s="1477"/>
      <c r="N69" s="1477"/>
      <c r="O69" s="1477"/>
      <c r="P69" s="1477"/>
      <c r="Q69" s="1477"/>
      <c r="R69" s="1477"/>
      <c r="S69" s="1477"/>
      <c r="T69" s="1478"/>
      <c r="U69" s="1480"/>
    </row>
    <row r="70" spans="2:21" s="1466" customFormat="1" ht="14.25">
      <c r="B70" s="1479"/>
      <c r="C70" s="1479"/>
      <c r="D70" s="1479"/>
      <c r="E70" s="365"/>
      <c r="F70" s="365"/>
      <c r="G70" s="365"/>
      <c r="H70" s="365"/>
      <c r="I70" s="365" t="s">
        <v>1386</v>
      </c>
      <c r="J70" s="365"/>
      <c r="K70" s="365" t="s">
        <v>1392</v>
      </c>
      <c r="L70" s="365"/>
      <c r="M70" s="365"/>
      <c r="N70" s="365"/>
      <c r="O70" s="365"/>
      <c r="P70" s="365"/>
      <c r="Q70" s="365"/>
      <c r="R70" s="365"/>
      <c r="S70" s="365"/>
      <c r="T70" s="1480"/>
      <c r="U70" s="1480"/>
    </row>
    <row r="71" spans="2:21" s="1466" customFormat="1" ht="14.25">
      <c r="B71" s="1479"/>
      <c r="C71" s="1479"/>
      <c r="D71" s="1479"/>
      <c r="E71" s="365"/>
      <c r="F71" s="365"/>
      <c r="G71" s="365"/>
      <c r="H71" s="365"/>
      <c r="I71" s="365" t="s">
        <v>1388</v>
      </c>
      <c r="J71" s="365"/>
      <c r="K71" s="1466" t="s">
        <v>1392</v>
      </c>
      <c r="L71" s="365"/>
      <c r="M71" s="365"/>
      <c r="N71" s="365"/>
      <c r="O71" s="365"/>
      <c r="P71" s="365"/>
      <c r="Q71" s="365"/>
      <c r="R71" s="365"/>
      <c r="S71" s="365"/>
      <c r="T71" s="1480"/>
      <c r="U71" s="1480"/>
    </row>
    <row r="72" spans="2:21" s="1466" customFormat="1" ht="14.25">
      <c r="B72" s="1479"/>
      <c r="C72" s="1479"/>
      <c r="D72" s="1479"/>
      <c r="E72" s="365"/>
      <c r="F72" s="365"/>
      <c r="G72" s="365"/>
      <c r="H72" s="365"/>
      <c r="I72" s="365" t="s">
        <v>1393</v>
      </c>
      <c r="J72" s="365"/>
      <c r="L72" s="365"/>
      <c r="M72" s="365"/>
      <c r="N72" s="365"/>
      <c r="O72" s="365" t="s">
        <v>1394</v>
      </c>
      <c r="P72" s="365"/>
      <c r="Q72" s="365"/>
      <c r="R72" s="365"/>
      <c r="S72" s="365"/>
      <c r="T72" s="1480"/>
      <c r="U72" s="1480"/>
    </row>
    <row r="73" spans="2:21" s="1466" customFormat="1" ht="14.25">
      <c r="B73" s="1479"/>
      <c r="C73" s="1479"/>
      <c r="D73" s="1479"/>
      <c r="E73" s="365"/>
      <c r="F73" s="365"/>
      <c r="G73" s="365"/>
      <c r="H73" s="365"/>
      <c r="I73" s="1497" t="s">
        <v>4110</v>
      </c>
      <c r="J73" s="365"/>
      <c r="L73" s="365"/>
      <c r="M73" s="365"/>
      <c r="N73" s="365"/>
      <c r="O73" s="365"/>
      <c r="P73" s="365"/>
      <c r="Q73" s="365"/>
      <c r="R73" s="365"/>
      <c r="S73" s="365"/>
      <c r="T73" s="1480"/>
      <c r="U73" s="1480"/>
    </row>
    <row r="74" spans="2:21" s="1466" customFormat="1" ht="14.25">
      <c r="B74" s="1479"/>
      <c r="C74" s="1479"/>
      <c r="D74" s="1476" t="s">
        <v>1395</v>
      </c>
      <c r="E74" s="1477"/>
      <c r="F74" s="1477"/>
      <c r="G74" s="1477"/>
      <c r="H74" s="1477"/>
      <c r="I74" s="1477"/>
      <c r="J74" s="1477"/>
      <c r="K74" s="1477"/>
      <c r="L74" s="1477"/>
      <c r="M74" s="1477"/>
      <c r="N74" s="1477"/>
      <c r="O74" s="1477"/>
      <c r="P74" s="1477"/>
      <c r="Q74" s="1477"/>
      <c r="R74" s="1477"/>
      <c r="S74" s="1477"/>
      <c r="T74" s="1478"/>
      <c r="U74" s="1480"/>
    </row>
    <row r="75" spans="2:21" s="1466" customFormat="1" ht="14.25">
      <c r="B75" s="1479"/>
      <c r="C75" s="1479"/>
      <c r="D75" s="1479"/>
      <c r="E75" s="365"/>
      <c r="F75" s="365"/>
      <c r="G75" s="365"/>
      <c r="H75" s="365"/>
      <c r="I75" s="365"/>
      <c r="J75" s="365"/>
      <c r="M75" s="365"/>
      <c r="N75" s="365"/>
      <c r="O75" s="365"/>
      <c r="P75" s="365"/>
      <c r="Q75" s="365"/>
      <c r="R75" s="365"/>
      <c r="S75" s="365"/>
      <c r="T75" s="1480"/>
      <c r="U75" s="1480"/>
    </row>
    <row r="76" spans="2:21" s="1466" customFormat="1" ht="14.25">
      <c r="B76" s="1479"/>
      <c r="C76" s="1493"/>
      <c r="D76" s="1493"/>
      <c r="E76" s="1481"/>
      <c r="F76" s="1481"/>
      <c r="G76" s="1481"/>
      <c r="H76" s="1481"/>
      <c r="I76" s="1481"/>
      <c r="J76" s="1481"/>
      <c r="K76" s="1503"/>
      <c r="L76" s="1503"/>
      <c r="M76" s="1481"/>
      <c r="N76" s="1481"/>
      <c r="O76" s="1481"/>
      <c r="P76" s="1481"/>
      <c r="Q76" s="1481"/>
      <c r="R76" s="1481"/>
      <c r="S76" s="1481"/>
      <c r="T76" s="1494"/>
      <c r="U76" s="1480"/>
    </row>
    <row r="77" spans="2:21" s="1466" customFormat="1" ht="14.25">
      <c r="B77" s="1479"/>
      <c r="C77" s="365"/>
      <c r="D77" s="365"/>
      <c r="E77" s="365"/>
      <c r="F77" s="365"/>
      <c r="G77" s="365"/>
      <c r="H77" s="365"/>
      <c r="I77" s="1477"/>
      <c r="J77" s="1477"/>
      <c r="K77" s="1477"/>
      <c r="L77" s="1477"/>
      <c r="M77" s="1477"/>
      <c r="N77" s="1477"/>
      <c r="O77" s="1477"/>
      <c r="P77" s="1477"/>
      <c r="Q77" s="1477"/>
      <c r="R77" s="1477"/>
      <c r="S77" s="1477"/>
      <c r="T77" s="1477"/>
      <c r="U77" s="1480"/>
    </row>
    <row r="78" spans="2:21" s="1466" customFormat="1" ht="14.25">
      <c r="B78" s="1479"/>
      <c r="C78" s="1481" t="s">
        <v>1396</v>
      </c>
      <c r="D78" s="1481"/>
      <c r="E78" s="1481"/>
      <c r="F78" s="1481"/>
      <c r="G78" s="1481"/>
      <c r="H78" s="1481"/>
      <c r="I78" s="1481"/>
      <c r="J78" s="1481"/>
      <c r="K78" s="1481"/>
      <c r="L78" s="1481"/>
      <c r="M78" s="1481"/>
      <c r="N78" s="1481"/>
      <c r="O78" s="1481"/>
      <c r="P78" s="1481"/>
      <c r="Q78" s="1481"/>
      <c r="R78" s="1481"/>
      <c r="S78" s="1481"/>
      <c r="T78" s="1481"/>
      <c r="U78" s="1480"/>
    </row>
    <row r="79" spans="2:21" s="1466" customFormat="1" ht="14.25">
      <c r="B79" s="1479"/>
      <c r="C79" s="1476" t="s">
        <v>1363</v>
      </c>
      <c r="D79" s="1477"/>
      <c r="E79" s="1477"/>
      <c r="F79" s="1477"/>
      <c r="G79" s="1477"/>
      <c r="H79" s="1482"/>
      <c r="I79" s="1483" t="s">
        <v>1364</v>
      </c>
      <c r="J79" s="1483"/>
      <c r="K79" s="1484" t="s">
        <v>1365</v>
      </c>
      <c r="L79" s="1483"/>
      <c r="M79" s="1483"/>
      <c r="N79" s="1484"/>
      <c r="O79" s="1485" t="s">
        <v>1366</v>
      </c>
      <c r="P79" s="1484"/>
      <c r="Q79" s="1483" t="s">
        <v>1367</v>
      </c>
      <c r="R79" s="1483"/>
      <c r="S79" s="1483"/>
      <c r="T79" s="1486"/>
      <c r="U79" s="1480"/>
    </row>
    <row r="80" spans="2:21" s="1466" customFormat="1" ht="14.25">
      <c r="B80" s="1479"/>
      <c r="C80" s="1479"/>
      <c r="D80" s="365"/>
      <c r="E80" s="365"/>
      <c r="F80" s="365"/>
      <c r="G80" s="365"/>
      <c r="H80" s="1488"/>
      <c r="I80" s="1485" t="s">
        <v>1368</v>
      </c>
      <c r="J80" s="1483"/>
      <c r="K80" s="1484"/>
      <c r="L80" s="1483"/>
      <c r="M80" s="1483" t="s">
        <v>1369</v>
      </c>
      <c r="N80" s="1484"/>
      <c r="O80" s="1483"/>
      <c r="P80" s="1484"/>
      <c r="Q80" s="1483"/>
      <c r="R80" s="1483"/>
      <c r="S80" s="1483"/>
      <c r="T80" s="1486"/>
      <c r="U80" s="1480"/>
    </row>
    <row r="81" spans="2:21" s="1466" customFormat="1" ht="14.25">
      <c r="B81" s="1479"/>
      <c r="C81" s="1479"/>
      <c r="D81" s="365"/>
      <c r="E81" s="365"/>
      <c r="F81" s="365"/>
      <c r="G81" s="365"/>
      <c r="I81" s="1489"/>
      <c r="J81" s="365"/>
      <c r="K81" s="1490" t="s">
        <v>1370</v>
      </c>
      <c r="L81" s="365"/>
      <c r="M81" s="365"/>
      <c r="O81" s="365"/>
      <c r="Q81" s="365"/>
      <c r="R81" s="365"/>
      <c r="S81" s="365"/>
      <c r="T81" s="1480"/>
      <c r="U81" s="1480"/>
    </row>
    <row r="82" spans="2:21" s="1466" customFormat="1" ht="14.25">
      <c r="B82" s="1479"/>
      <c r="C82" s="1476" t="s">
        <v>1397</v>
      </c>
      <c r="D82" s="1477"/>
      <c r="E82" s="1477"/>
      <c r="F82" s="1477"/>
      <c r="G82" s="1477"/>
      <c r="H82" s="1477"/>
      <c r="I82" s="1477"/>
      <c r="J82" s="1491"/>
      <c r="K82" s="1492"/>
      <c r="L82" s="1492"/>
      <c r="M82" s="1477"/>
      <c r="N82" s="1477"/>
      <c r="O82" s="1477"/>
      <c r="P82" s="1477"/>
      <c r="Q82" s="1477"/>
      <c r="R82" s="1477"/>
      <c r="S82" s="1477"/>
      <c r="T82" s="1478"/>
      <c r="U82" s="1480"/>
    </row>
    <row r="83" spans="2:21" s="1466" customFormat="1" ht="14.25">
      <c r="B83" s="1479"/>
      <c r="C83" s="1479"/>
      <c r="D83" s="1476" t="s">
        <v>751</v>
      </c>
      <c r="E83" s="1477"/>
      <c r="F83" s="1477"/>
      <c r="G83" s="1477"/>
      <c r="H83" s="1477"/>
      <c r="I83" s="1477"/>
      <c r="J83" s="1477"/>
      <c r="K83" s="1477" t="s">
        <v>1372</v>
      </c>
      <c r="L83" s="1477"/>
      <c r="M83" s="1477"/>
      <c r="N83" s="1477"/>
      <c r="O83" s="1477"/>
      <c r="P83" s="1477"/>
      <c r="Q83" s="1477"/>
      <c r="R83" s="1477"/>
      <c r="S83" s="1477"/>
      <c r="T83" s="1478"/>
      <c r="U83" s="1480"/>
    </row>
    <row r="84" spans="2:21" s="1466" customFormat="1" ht="14.25">
      <c r="B84" s="1479"/>
      <c r="C84" s="1479"/>
      <c r="D84" s="1479"/>
      <c r="E84" s="365"/>
      <c r="F84" s="365"/>
      <c r="G84" s="365"/>
      <c r="H84" s="365"/>
      <c r="I84" s="365"/>
      <c r="J84" s="365"/>
      <c r="K84" s="2808" t="s">
        <v>4107</v>
      </c>
      <c r="L84" s="2808"/>
      <c r="M84" s="2808"/>
      <c r="N84" s="2808"/>
      <c r="O84" s="2808"/>
      <c r="P84" s="2808"/>
      <c r="Q84" s="2808"/>
      <c r="R84" s="2808"/>
      <c r="S84" s="2808"/>
      <c r="T84" s="2809"/>
      <c r="U84" s="1480"/>
    </row>
    <row r="85" spans="2:21" s="1466" customFormat="1" ht="14.25">
      <c r="B85" s="1479"/>
      <c r="C85" s="1479"/>
      <c r="D85" s="1479"/>
      <c r="E85" s="365"/>
      <c r="F85" s="365"/>
      <c r="G85" s="365"/>
      <c r="H85" s="365"/>
      <c r="I85" s="365"/>
      <c r="J85" s="365"/>
      <c r="K85" s="365" t="s">
        <v>1373</v>
      </c>
      <c r="L85" s="365"/>
      <c r="M85" s="365"/>
      <c r="N85" s="365"/>
      <c r="O85" s="365"/>
      <c r="P85" s="365"/>
      <c r="Q85" s="365"/>
      <c r="R85" s="365"/>
      <c r="S85" s="365"/>
      <c r="T85" s="1480"/>
      <c r="U85" s="1480"/>
    </row>
    <row r="86" spans="2:21" s="1466" customFormat="1" ht="14.25">
      <c r="B86" s="1479"/>
      <c r="C86" s="1479"/>
      <c r="D86" s="1493"/>
      <c r="E86" s="1481"/>
      <c r="F86" s="1481"/>
      <c r="G86" s="1481"/>
      <c r="H86" s="1481"/>
      <c r="I86" s="1481"/>
      <c r="J86" s="1481"/>
      <c r="K86" s="1481" t="s">
        <v>756</v>
      </c>
      <c r="L86" s="1481"/>
      <c r="M86" s="1481"/>
      <c r="N86" s="1481"/>
      <c r="O86" s="1481"/>
      <c r="P86" s="1481"/>
      <c r="Q86" s="1481"/>
      <c r="R86" s="1481"/>
      <c r="S86" s="1481"/>
      <c r="T86" s="1494"/>
      <c r="U86" s="1480"/>
    </row>
    <row r="87" spans="2:21" s="1466" customFormat="1" ht="14.25">
      <c r="B87" s="1479"/>
      <c r="C87" s="1479"/>
      <c r="D87" s="1476" t="s">
        <v>4108</v>
      </c>
      <c r="E87" s="1477"/>
      <c r="F87" s="1477"/>
      <c r="G87" s="1477"/>
      <c r="H87" s="1477"/>
      <c r="I87" s="1477"/>
      <c r="J87" s="1477"/>
      <c r="K87" s="1477"/>
      <c r="L87" s="1477"/>
      <c r="M87" s="1477"/>
      <c r="N87" s="1477"/>
      <c r="O87" s="1477"/>
      <c r="P87" s="1477"/>
      <c r="Q87" s="1477"/>
      <c r="R87" s="1477"/>
      <c r="S87" s="1477"/>
      <c r="T87" s="1478"/>
      <c r="U87" s="1480"/>
    </row>
    <row r="88" spans="2:21" s="1466" customFormat="1" ht="14.25">
      <c r="B88" s="1479"/>
      <c r="C88" s="1479"/>
      <c r="D88" s="1495"/>
      <c r="E88" s="365" t="s">
        <v>1374</v>
      </c>
      <c r="F88" s="365"/>
      <c r="G88" s="365"/>
      <c r="H88" s="365"/>
      <c r="I88" s="365"/>
      <c r="J88" s="365"/>
      <c r="L88" s="1466" t="s">
        <v>1375</v>
      </c>
      <c r="M88" s="365"/>
      <c r="N88" s="365"/>
      <c r="O88" s="365"/>
      <c r="P88" s="365"/>
      <c r="Q88" s="365"/>
      <c r="R88" s="365"/>
      <c r="S88" s="365"/>
      <c r="T88" s="1480"/>
      <c r="U88" s="1480"/>
    </row>
    <row r="89" spans="2:21" s="1466" customFormat="1" ht="14.25">
      <c r="B89" s="1479"/>
      <c r="C89" s="1479"/>
      <c r="D89" s="1479"/>
      <c r="E89" s="365" t="s">
        <v>1376</v>
      </c>
      <c r="F89" s="365"/>
      <c r="G89" s="365"/>
      <c r="H89" s="365"/>
      <c r="I89" s="365"/>
      <c r="J89" s="365"/>
      <c r="K89" s="365"/>
      <c r="L89" s="365" t="s">
        <v>1377</v>
      </c>
      <c r="M89" s="365"/>
      <c r="N89" s="365"/>
      <c r="O89" s="365"/>
      <c r="P89" s="365"/>
      <c r="Q89" s="365"/>
      <c r="R89" s="365"/>
      <c r="S89" s="365"/>
      <c r="T89" s="1480"/>
      <c r="U89" s="1480"/>
    </row>
    <row r="90" spans="2:21" s="1466" customFormat="1" ht="14.25">
      <c r="B90" s="1479"/>
      <c r="C90" s="1479"/>
      <c r="D90" s="1479"/>
      <c r="E90" s="365"/>
      <c r="F90" s="365"/>
      <c r="G90" s="365"/>
      <c r="H90" s="365"/>
      <c r="I90" s="365"/>
      <c r="J90" s="365"/>
      <c r="K90" s="365"/>
      <c r="L90" s="365" t="s">
        <v>1378</v>
      </c>
      <c r="M90" s="365"/>
      <c r="N90" s="365"/>
      <c r="O90" s="365"/>
      <c r="P90" s="365"/>
      <c r="Q90" s="365"/>
      <c r="R90" s="365"/>
      <c r="S90" s="365"/>
      <c r="T90" s="1480"/>
      <c r="U90" s="1480"/>
    </row>
    <row r="91" spans="2:21" s="1466" customFormat="1" ht="14.25">
      <c r="B91" s="1479"/>
      <c r="C91" s="1487"/>
      <c r="D91" s="1487"/>
      <c r="E91" s="1496"/>
      <c r="F91" s="1497" t="s">
        <v>1379</v>
      </c>
      <c r="G91" s="1496"/>
      <c r="H91" s="1496"/>
      <c r="I91" s="1496"/>
      <c r="J91" s="1496"/>
      <c r="K91" s="365"/>
      <c r="L91" s="1496"/>
      <c r="M91" s="1496"/>
      <c r="N91" s="1496"/>
      <c r="O91" s="1496"/>
      <c r="P91" s="1496"/>
      <c r="Q91" s="1496"/>
      <c r="R91" s="1496"/>
      <c r="S91" s="1496"/>
      <c r="T91" s="1498"/>
      <c r="U91" s="1480"/>
    </row>
    <row r="92" spans="2:21" s="1466" customFormat="1" ht="14.25">
      <c r="B92" s="1479"/>
      <c r="C92" s="1487"/>
      <c r="D92" s="1487"/>
      <c r="E92" s="1496"/>
      <c r="F92" s="1497" t="s">
        <v>1380</v>
      </c>
      <c r="G92" s="1496"/>
      <c r="H92" s="1496"/>
      <c r="I92" s="1496"/>
      <c r="J92" s="1496"/>
      <c r="K92" s="365"/>
      <c r="L92" s="1496"/>
      <c r="M92" s="1496"/>
      <c r="N92" s="1496"/>
      <c r="O92" s="1496"/>
      <c r="P92" s="1496"/>
      <c r="Q92" s="1496"/>
      <c r="R92" s="1496"/>
      <c r="S92" s="1496"/>
      <c r="T92" s="1498"/>
      <c r="U92" s="1480"/>
    </row>
    <row r="93" spans="2:21" s="1466" customFormat="1" ht="14.25">
      <c r="B93" s="1479"/>
      <c r="C93" s="1479"/>
      <c r="D93" s="1476" t="s">
        <v>1381</v>
      </c>
      <c r="E93" s="1477"/>
      <c r="F93" s="1477"/>
      <c r="G93" s="1477"/>
      <c r="H93" s="1477"/>
      <c r="I93" s="1477"/>
      <c r="J93" s="1477"/>
      <c r="K93" s="1477"/>
      <c r="L93" s="1477"/>
      <c r="M93" s="1477"/>
      <c r="N93" s="1477"/>
      <c r="O93" s="1477"/>
      <c r="P93" s="1477"/>
      <c r="Q93" s="1477"/>
      <c r="R93" s="1477"/>
      <c r="S93" s="1477"/>
      <c r="T93" s="1478"/>
      <c r="U93" s="1480"/>
    </row>
    <row r="94" spans="2:21" s="1466" customFormat="1" ht="14.25">
      <c r="B94" s="1479"/>
      <c r="C94" s="1479"/>
      <c r="D94" s="1495"/>
      <c r="E94" s="365" t="s">
        <v>1382</v>
      </c>
      <c r="F94" s="365"/>
      <c r="G94" s="365" t="s">
        <v>1383</v>
      </c>
      <c r="H94" s="365"/>
      <c r="I94" s="365"/>
      <c r="J94" s="365"/>
      <c r="K94" s="365"/>
      <c r="L94" s="1466" t="s">
        <v>1384</v>
      </c>
      <c r="M94" s="1500"/>
      <c r="N94" s="1500"/>
      <c r="O94" s="1500"/>
      <c r="P94" s="1500"/>
      <c r="Q94" s="365" t="s">
        <v>1385</v>
      </c>
      <c r="R94" s="1500"/>
      <c r="S94" s="1500"/>
      <c r="T94" s="1501"/>
      <c r="U94" s="1480"/>
    </row>
    <row r="95" spans="2:21" s="1466" customFormat="1" ht="14.25">
      <c r="B95" s="1479"/>
      <c r="C95" s="1479"/>
      <c r="D95" s="1479"/>
      <c r="E95" s="365" t="s">
        <v>1386</v>
      </c>
      <c r="F95" s="365"/>
      <c r="G95" s="365" t="s">
        <v>1383</v>
      </c>
      <c r="H95" s="365"/>
      <c r="I95" s="365"/>
      <c r="J95" s="365"/>
      <c r="K95" s="365"/>
      <c r="L95" s="365" t="s">
        <v>1387</v>
      </c>
      <c r="M95" s="365"/>
      <c r="N95" s="365"/>
      <c r="O95" s="365"/>
      <c r="P95" s="365"/>
      <c r="Q95" s="365" t="s">
        <v>1385</v>
      </c>
      <c r="R95" s="365"/>
      <c r="S95" s="365"/>
      <c r="T95" s="1480"/>
      <c r="U95" s="1480"/>
    </row>
    <row r="96" spans="2:21" s="1466" customFormat="1" ht="14.25">
      <c r="B96" s="1479"/>
      <c r="C96" s="1479"/>
      <c r="D96" s="1479"/>
      <c r="E96" s="365" t="s">
        <v>1388</v>
      </c>
      <c r="F96" s="365"/>
      <c r="G96" s="365" t="s">
        <v>1383</v>
      </c>
      <c r="H96" s="365"/>
      <c r="I96" s="365"/>
      <c r="J96" s="365"/>
      <c r="K96" s="365"/>
      <c r="L96" s="365"/>
      <c r="M96" s="365"/>
      <c r="O96" s="365"/>
      <c r="P96" s="365"/>
      <c r="Q96" s="365"/>
      <c r="R96" s="365"/>
      <c r="S96" s="365"/>
      <c r="T96" s="1480"/>
      <c r="U96" s="1480"/>
    </row>
    <row r="97" spans="2:21" s="1466" customFormat="1" ht="14.25">
      <c r="B97" s="1479"/>
      <c r="C97" s="1479"/>
      <c r="D97" s="1479"/>
      <c r="E97" s="365"/>
      <c r="F97" s="1497" t="s">
        <v>1389</v>
      </c>
      <c r="G97" s="365"/>
      <c r="H97" s="365"/>
      <c r="I97" s="365"/>
      <c r="J97" s="365"/>
      <c r="K97" s="365"/>
      <c r="L97" s="365"/>
      <c r="M97" s="365"/>
      <c r="N97" s="365"/>
      <c r="O97" s="365"/>
      <c r="P97" s="365"/>
      <c r="Q97" s="365"/>
      <c r="R97" s="365"/>
      <c r="S97" s="365"/>
      <c r="T97" s="1480"/>
      <c r="U97" s="1480"/>
    </row>
    <row r="98" spans="2:21" s="1466" customFormat="1" ht="14.25">
      <c r="B98" s="1479"/>
      <c r="C98" s="1479"/>
      <c r="D98" s="1495"/>
      <c r="E98" s="365"/>
      <c r="F98" s="1497" t="s">
        <v>1390</v>
      </c>
      <c r="G98" s="365"/>
      <c r="H98" s="365"/>
      <c r="J98" s="365"/>
      <c r="K98" s="365"/>
      <c r="L98" s="365"/>
      <c r="M98" s="365"/>
      <c r="O98" s="365"/>
      <c r="P98" s="365"/>
      <c r="Q98" s="365"/>
      <c r="R98" s="365"/>
      <c r="S98" s="365"/>
      <c r="T98" s="1480"/>
      <c r="U98" s="1480"/>
    </row>
    <row r="99" spans="2:21" s="1466" customFormat="1" ht="14.25">
      <c r="B99" s="1479"/>
      <c r="C99" s="1479"/>
      <c r="D99" s="1495"/>
      <c r="F99" s="1502" t="s">
        <v>1391</v>
      </c>
      <c r="G99" s="365"/>
      <c r="H99" s="365"/>
      <c r="I99" s="365"/>
      <c r="J99" s="365"/>
      <c r="K99" s="365"/>
      <c r="L99" s="365"/>
      <c r="M99" s="365"/>
      <c r="N99" s="365"/>
      <c r="O99" s="365"/>
      <c r="P99" s="365"/>
      <c r="Q99" s="365"/>
      <c r="R99" s="365"/>
      <c r="S99" s="365"/>
      <c r="T99" s="1480"/>
      <c r="U99" s="1480"/>
    </row>
    <row r="100" spans="2:21" s="1466" customFormat="1" ht="14.25">
      <c r="B100" s="1479"/>
      <c r="C100" s="1479"/>
      <c r="D100" s="1476" t="s">
        <v>4109</v>
      </c>
      <c r="E100" s="1477"/>
      <c r="F100" s="365"/>
      <c r="G100" s="1477"/>
      <c r="H100" s="1477"/>
      <c r="I100" s="1477" t="s">
        <v>1382</v>
      </c>
      <c r="J100" s="1477"/>
      <c r="K100" s="1477" t="s">
        <v>1392</v>
      </c>
      <c r="L100" s="1477"/>
      <c r="M100" s="1477"/>
      <c r="N100" s="1477"/>
      <c r="O100" s="1477"/>
      <c r="P100" s="1477"/>
      <c r="Q100" s="1477"/>
      <c r="R100" s="1477"/>
      <c r="S100" s="1477"/>
      <c r="T100" s="1478"/>
      <c r="U100" s="1480"/>
    </row>
    <row r="101" spans="2:21" s="1466" customFormat="1" ht="14.25">
      <c r="B101" s="1479"/>
      <c r="C101" s="1479"/>
      <c r="D101" s="1479"/>
      <c r="E101" s="365"/>
      <c r="F101" s="365"/>
      <c r="G101" s="365"/>
      <c r="H101" s="365"/>
      <c r="I101" s="365" t="s">
        <v>1386</v>
      </c>
      <c r="J101" s="365"/>
      <c r="K101" s="365" t="s">
        <v>1392</v>
      </c>
      <c r="L101" s="365"/>
      <c r="M101" s="365"/>
      <c r="N101" s="365"/>
      <c r="O101" s="365"/>
      <c r="P101" s="365"/>
      <c r="Q101" s="365"/>
      <c r="R101" s="365"/>
      <c r="S101" s="365"/>
      <c r="T101" s="1480"/>
      <c r="U101" s="1480"/>
    </row>
    <row r="102" spans="2:21" s="1466" customFormat="1" ht="14.25">
      <c r="B102" s="1479"/>
      <c r="C102" s="1479"/>
      <c r="D102" s="1479"/>
      <c r="E102" s="365"/>
      <c r="F102" s="365"/>
      <c r="G102" s="365"/>
      <c r="H102" s="365"/>
      <c r="I102" s="365" t="s">
        <v>1388</v>
      </c>
      <c r="J102" s="365"/>
      <c r="K102" s="1466" t="s">
        <v>1392</v>
      </c>
      <c r="L102" s="365"/>
      <c r="M102" s="365"/>
      <c r="N102" s="365"/>
      <c r="O102" s="365"/>
      <c r="P102" s="365"/>
      <c r="Q102" s="365"/>
      <c r="R102" s="365"/>
      <c r="S102" s="365"/>
      <c r="T102" s="1480"/>
      <c r="U102" s="1480"/>
    </row>
    <row r="103" spans="2:21" s="1466" customFormat="1" ht="14.25">
      <c r="B103" s="1479"/>
      <c r="C103" s="1479"/>
      <c r="D103" s="1479"/>
      <c r="E103" s="365"/>
      <c r="F103" s="365"/>
      <c r="G103" s="365"/>
      <c r="H103" s="365"/>
      <c r="I103" s="365" t="s">
        <v>1393</v>
      </c>
      <c r="J103" s="365"/>
      <c r="L103" s="365"/>
      <c r="M103" s="365"/>
      <c r="N103" s="365"/>
      <c r="O103" s="365" t="s">
        <v>1394</v>
      </c>
      <c r="P103" s="365"/>
      <c r="Q103" s="365"/>
      <c r="R103" s="365"/>
      <c r="S103" s="365"/>
      <c r="T103" s="1480"/>
      <c r="U103" s="1480"/>
    </row>
    <row r="104" spans="2:21" s="1466" customFormat="1" ht="14.25">
      <c r="B104" s="1479"/>
      <c r="C104" s="1479"/>
      <c r="D104" s="1479"/>
      <c r="E104" s="365"/>
      <c r="F104" s="365"/>
      <c r="G104" s="365"/>
      <c r="H104" s="365"/>
      <c r="I104" s="1497" t="s">
        <v>4110</v>
      </c>
      <c r="J104" s="365"/>
      <c r="L104" s="365"/>
      <c r="M104" s="365"/>
      <c r="N104" s="365"/>
      <c r="O104" s="365"/>
      <c r="P104" s="365"/>
      <c r="Q104" s="365"/>
      <c r="R104" s="365"/>
      <c r="S104" s="365"/>
      <c r="T104" s="1480"/>
      <c r="U104" s="1480"/>
    </row>
    <row r="105" spans="2:21" s="1466" customFormat="1" ht="14.25">
      <c r="B105" s="1479"/>
      <c r="C105" s="1479"/>
      <c r="D105" s="1476" t="s">
        <v>1395</v>
      </c>
      <c r="E105" s="1477"/>
      <c r="F105" s="1477"/>
      <c r="G105" s="1477"/>
      <c r="H105" s="1477"/>
      <c r="I105" s="1477"/>
      <c r="J105" s="1477"/>
      <c r="K105" s="1477"/>
      <c r="L105" s="1477"/>
      <c r="M105" s="1477"/>
      <c r="N105" s="1477"/>
      <c r="O105" s="1477"/>
      <c r="P105" s="1477"/>
      <c r="Q105" s="1477"/>
      <c r="R105" s="1477"/>
      <c r="S105" s="1477"/>
      <c r="T105" s="1478"/>
      <c r="U105" s="1480"/>
    </row>
    <row r="106" spans="2:21" s="1466" customFormat="1" ht="14.25">
      <c r="B106" s="1479"/>
      <c r="C106" s="1479"/>
      <c r="D106" s="1479"/>
      <c r="E106" s="365"/>
      <c r="F106" s="365"/>
      <c r="G106" s="365"/>
      <c r="H106" s="365"/>
      <c r="I106" s="365"/>
      <c r="J106" s="365"/>
      <c r="M106" s="365"/>
      <c r="N106" s="365"/>
      <c r="O106" s="365"/>
      <c r="P106" s="365"/>
      <c r="Q106" s="365"/>
      <c r="R106" s="365"/>
      <c r="S106" s="365"/>
      <c r="T106" s="1480"/>
      <c r="U106" s="1480"/>
    </row>
    <row r="107" spans="2:21" s="1466" customFormat="1" ht="14.25">
      <c r="B107" s="1479"/>
      <c r="C107" s="1504"/>
      <c r="D107" s="1493"/>
      <c r="E107" s="1481"/>
      <c r="F107" s="1481"/>
      <c r="G107" s="1481"/>
      <c r="H107" s="1481"/>
      <c r="I107" s="1481"/>
      <c r="J107" s="1481"/>
      <c r="K107" s="1503"/>
      <c r="L107" s="1503"/>
      <c r="M107" s="1481"/>
      <c r="N107" s="1481"/>
      <c r="O107" s="1481"/>
      <c r="P107" s="1481"/>
      <c r="Q107" s="1481"/>
      <c r="R107" s="1481"/>
      <c r="S107" s="1481"/>
      <c r="T107" s="1494"/>
      <c r="U107" s="1480"/>
    </row>
    <row r="108" spans="2:21" s="1466" customFormat="1" ht="14.25">
      <c r="B108" s="1479"/>
      <c r="C108" s="365"/>
      <c r="D108" s="365"/>
      <c r="E108" s="365"/>
      <c r="F108" s="365"/>
      <c r="G108" s="365"/>
      <c r="H108" s="365"/>
      <c r="I108" s="365"/>
      <c r="J108" s="365"/>
      <c r="K108" s="365"/>
      <c r="L108" s="365"/>
      <c r="M108" s="365"/>
      <c r="N108" s="365"/>
      <c r="O108" s="365"/>
      <c r="P108" s="365"/>
      <c r="Q108" s="365"/>
      <c r="R108" s="365"/>
      <c r="S108" s="365"/>
      <c r="T108" s="365"/>
      <c r="U108" s="1480"/>
    </row>
    <row r="109" spans="2:21" s="1466" customFormat="1" ht="14.25">
      <c r="B109" s="1476" t="s">
        <v>1398</v>
      </c>
      <c r="C109" s="1477"/>
      <c r="D109" s="1477"/>
      <c r="E109" s="1477"/>
      <c r="F109" s="1477"/>
      <c r="G109" s="1477"/>
      <c r="H109" s="1477"/>
      <c r="I109" s="1477"/>
      <c r="J109" s="1477"/>
      <c r="K109" s="1477"/>
      <c r="L109" s="1477"/>
      <c r="M109" s="1477"/>
      <c r="N109" s="1477"/>
      <c r="O109" s="1477"/>
      <c r="P109" s="1477"/>
      <c r="Q109" s="1477"/>
      <c r="R109" s="1477"/>
      <c r="S109" s="1477"/>
      <c r="T109" s="1477"/>
      <c r="U109" s="1478"/>
    </row>
    <row r="110" spans="2:21" s="1466" customFormat="1" ht="14.25">
      <c r="B110" s="1479"/>
      <c r="C110" s="365"/>
      <c r="D110" s="365"/>
      <c r="E110" s="365"/>
      <c r="F110" s="365"/>
      <c r="G110" s="365"/>
      <c r="H110" s="365"/>
      <c r="I110" s="365"/>
      <c r="J110" s="365"/>
      <c r="K110" s="365"/>
      <c r="L110" s="365"/>
      <c r="M110" s="365"/>
      <c r="N110" s="365"/>
      <c r="O110" s="365"/>
      <c r="P110" s="365"/>
      <c r="Q110" s="365"/>
      <c r="R110" s="365"/>
      <c r="S110" s="365"/>
      <c r="T110" s="365"/>
      <c r="U110" s="1480"/>
    </row>
    <row r="111" spans="2:21" s="1466" customFormat="1" ht="19.5">
      <c r="B111" s="1479"/>
      <c r="C111" s="1505" t="s">
        <v>1399</v>
      </c>
      <c r="D111" s="1506"/>
      <c r="E111" s="1507"/>
      <c r="F111" s="1506"/>
      <c r="G111" s="1507"/>
      <c r="H111" s="1477"/>
      <c r="I111" s="1506" t="s">
        <v>1400</v>
      </c>
      <c r="J111" s="1507"/>
      <c r="K111" s="1506"/>
      <c r="L111" s="1506"/>
      <c r="M111" s="1506"/>
      <c r="N111" s="1506"/>
      <c r="O111" s="1506"/>
      <c r="P111" s="1506"/>
      <c r="Q111" s="1506"/>
      <c r="R111" s="1506"/>
      <c r="S111" s="1506"/>
      <c r="T111" s="1478"/>
      <c r="U111" s="1488"/>
    </row>
    <row r="112" spans="2:21" s="1466" customFormat="1" ht="20.25">
      <c r="B112" s="1479"/>
      <c r="C112" s="1508" t="s">
        <v>1401</v>
      </c>
      <c r="D112" s="1509"/>
      <c r="E112" s="1510"/>
      <c r="F112" s="1509"/>
      <c r="G112" s="1509"/>
      <c r="H112" s="1509"/>
      <c r="I112" s="1509"/>
      <c r="J112" s="1510"/>
      <c r="K112" s="1510"/>
      <c r="L112" s="1509"/>
      <c r="M112" s="1509"/>
      <c r="N112" s="1509"/>
      <c r="O112" s="1509"/>
      <c r="P112" s="1509"/>
      <c r="Q112" s="1509"/>
      <c r="R112" s="1509"/>
      <c r="S112" s="1509"/>
      <c r="T112" s="1494"/>
      <c r="U112" s="1488"/>
    </row>
    <row r="113" spans="2:21" s="1466" customFormat="1" ht="19.5">
      <c r="B113" s="1479"/>
      <c r="C113" s="1505" t="s">
        <v>1402</v>
      </c>
      <c r="D113" s="1506"/>
      <c r="E113" s="1506"/>
      <c r="F113" s="1506"/>
      <c r="G113" s="1506"/>
      <c r="H113" s="1511"/>
      <c r="I113" s="1506" t="s">
        <v>1400</v>
      </c>
      <c r="J113" s="1507"/>
      <c r="K113" s="1506"/>
      <c r="L113" s="1506"/>
      <c r="M113" s="1506"/>
      <c r="N113" s="1506"/>
      <c r="O113" s="1506"/>
      <c r="P113" s="1506"/>
      <c r="Q113" s="1506"/>
      <c r="R113" s="1506"/>
      <c r="S113" s="1506"/>
      <c r="T113" s="1478"/>
      <c r="U113" s="1488"/>
    </row>
    <row r="114" spans="2:21" s="1466" customFormat="1" ht="20.25">
      <c r="B114" s="1479"/>
      <c r="C114" s="1512" t="s">
        <v>1403</v>
      </c>
      <c r="D114" s="1513"/>
      <c r="E114" s="1514"/>
      <c r="F114" s="1513"/>
      <c r="G114" s="1513"/>
      <c r="H114" s="1513"/>
      <c r="I114" s="1513"/>
      <c r="J114" s="1514"/>
      <c r="K114" s="1514"/>
      <c r="L114" s="1513"/>
      <c r="M114" s="1513"/>
      <c r="N114" s="1513"/>
      <c r="O114" s="1513"/>
      <c r="P114" s="1513"/>
      <c r="Q114" s="1513"/>
      <c r="R114" s="1513"/>
      <c r="S114" s="1513"/>
      <c r="T114" s="1480"/>
      <c r="U114" s="1488"/>
    </row>
    <row r="115" spans="2:21" s="1466" customFormat="1" ht="20.25">
      <c r="B115" s="1479"/>
      <c r="C115" s="1508" t="s">
        <v>1404</v>
      </c>
      <c r="D115" s="1509"/>
      <c r="E115" s="1510"/>
      <c r="F115" s="1509"/>
      <c r="G115" s="1509"/>
      <c r="H115" s="1509"/>
      <c r="I115" s="1509"/>
      <c r="J115" s="1510"/>
      <c r="K115" s="1510"/>
      <c r="L115" s="1509"/>
      <c r="M115" s="1509"/>
      <c r="N115" s="1509"/>
      <c r="O115" s="1509"/>
      <c r="P115" s="1509"/>
      <c r="Q115" s="1509"/>
      <c r="R115" s="1509"/>
      <c r="S115" s="1509"/>
      <c r="T115" s="1494"/>
      <c r="U115" s="1488"/>
    </row>
    <row r="116" spans="2:21" s="1466" customFormat="1" ht="19.5">
      <c r="B116" s="1479"/>
      <c r="C116" s="1505" t="s">
        <v>1405</v>
      </c>
      <c r="D116" s="1506"/>
      <c r="E116" s="1506"/>
      <c r="F116" s="1506"/>
      <c r="G116" s="1506"/>
      <c r="H116" s="1511"/>
      <c r="I116" s="1506" t="s">
        <v>1400</v>
      </c>
      <c r="J116" s="1507"/>
      <c r="K116" s="1506"/>
      <c r="L116" s="1506"/>
      <c r="M116" s="1506"/>
      <c r="N116" s="1506"/>
      <c r="O116" s="1506"/>
      <c r="P116" s="1506"/>
      <c r="Q116" s="1506"/>
      <c r="R116" s="1506"/>
      <c r="S116" s="1506"/>
      <c r="T116" s="1478"/>
      <c r="U116" s="1488"/>
    </row>
    <row r="117" spans="2:21" s="1466" customFormat="1" ht="19.5">
      <c r="B117" s="1479"/>
      <c r="C117" s="1515" t="s">
        <v>1406</v>
      </c>
      <c r="D117" s="1509"/>
      <c r="E117" s="1510"/>
      <c r="F117" s="1509"/>
      <c r="G117" s="1509"/>
      <c r="H117" s="1509"/>
      <c r="I117" s="1509"/>
      <c r="J117" s="1510"/>
      <c r="K117" s="1510"/>
      <c r="L117" s="1509"/>
      <c r="M117" s="1509"/>
      <c r="N117" s="1509"/>
      <c r="O117" s="1509"/>
      <c r="P117" s="1509"/>
      <c r="Q117" s="1509"/>
      <c r="R117" s="1509"/>
      <c r="S117" s="1509"/>
      <c r="T117" s="1494"/>
      <c r="U117" s="1488"/>
    </row>
    <row r="118" spans="2:21" s="1466" customFormat="1" ht="19.5">
      <c r="B118" s="1479"/>
      <c r="C118" s="1505" t="s">
        <v>1407</v>
      </c>
      <c r="D118" s="1506"/>
      <c r="E118" s="1506"/>
      <c r="F118" s="1506"/>
      <c r="G118" s="1506"/>
      <c r="H118" s="1511"/>
      <c r="I118" s="1506" t="s">
        <v>1400</v>
      </c>
      <c r="J118" s="1507"/>
      <c r="K118" s="1506"/>
      <c r="L118" s="1506"/>
      <c r="M118" s="1506"/>
      <c r="N118" s="1506"/>
      <c r="O118" s="1506"/>
      <c r="P118" s="1506"/>
      <c r="Q118" s="1506"/>
      <c r="R118" s="1506"/>
      <c r="S118" s="1506"/>
      <c r="T118" s="1478"/>
      <c r="U118" s="1488"/>
    </row>
    <row r="119" spans="2:21" s="1466" customFormat="1" ht="14.25" customHeight="1">
      <c r="B119" s="1479"/>
      <c r="C119" s="2810" t="s">
        <v>1408</v>
      </c>
      <c r="D119" s="2811"/>
      <c r="E119" s="2811"/>
      <c r="F119" s="2811"/>
      <c r="G119" s="2811"/>
      <c r="H119" s="2811"/>
      <c r="I119" s="2811"/>
      <c r="J119" s="2811"/>
      <c r="K119" s="2811"/>
      <c r="L119" s="2811"/>
      <c r="M119" s="2811"/>
      <c r="N119" s="2811"/>
      <c r="O119" s="2811"/>
      <c r="P119" s="2811"/>
      <c r="Q119" s="2811"/>
      <c r="R119" s="2811"/>
      <c r="S119" s="2811"/>
      <c r="T119" s="1480"/>
      <c r="U119" s="1488"/>
    </row>
    <row r="120" spans="2:21" s="1466" customFormat="1" ht="19.5">
      <c r="B120" s="1479"/>
      <c r="C120" s="1516" t="s">
        <v>1409</v>
      </c>
      <c r="D120" s="1513"/>
      <c r="E120" s="1513"/>
      <c r="F120" s="1513"/>
      <c r="G120" s="1513"/>
      <c r="H120" s="1517"/>
      <c r="I120" s="1513"/>
      <c r="J120" s="1514"/>
      <c r="K120" s="1513"/>
      <c r="L120" s="1513"/>
      <c r="M120" s="1513"/>
      <c r="N120" s="1513"/>
      <c r="O120" s="1513"/>
      <c r="P120" s="1513"/>
      <c r="Q120" s="1513"/>
      <c r="R120" s="1513"/>
      <c r="S120" s="1513"/>
      <c r="T120" s="1480"/>
      <c r="U120" s="1488"/>
    </row>
    <row r="121" spans="2:21" s="1466" customFormat="1" ht="19.5">
      <c r="B121" s="1479"/>
      <c r="C121" s="1516" t="s">
        <v>1410</v>
      </c>
      <c r="D121" s="1513"/>
      <c r="E121" s="1513"/>
      <c r="F121" s="1513"/>
      <c r="G121" s="1513"/>
      <c r="H121" s="1517"/>
      <c r="I121" s="1513"/>
      <c r="J121" s="1514"/>
      <c r="K121" s="1513"/>
      <c r="L121" s="1513"/>
      <c r="M121" s="1513"/>
      <c r="N121" s="1513"/>
      <c r="O121" s="1513"/>
      <c r="P121" s="1513"/>
      <c r="Q121" s="1513"/>
      <c r="R121" s="1513"/>
      <c r="S121" s="1513"/>
      <c r="T121" s="1480"/>
      <c r="U121" s="1488"/>
    </row>
    <row r="122" spans="2:21" s="1466" customFormat="1" ht="19.5">
      <c r="B122" s="1479"/>
      <c r="C122" s="1516" t="s">
        <v>1411</v>
      </c>
      <c r="D122" s="1513"/>
      <c r="E122" s="1513"/>
      <c r="F122" s="1513"/>
      <c r="G122" s="1513"/>
      <c r="H122" s="1517"/>
      <c r="I122" s="1513"/>
      <c r="J122" s="1514"/>
      <c r="K122" s="1513"/>
      <c r="L122" s="1513"/>
      <c r="M122" s="1513"/>
      <c r="N122" s="1513"/>
      <c r="O122" s="1513"/>
      <c r="P122" s="1513"/>
      <c r="Q122" s="1513"/>
      <c r="R122" s="1513"/>
      <c r="S122" s="1513"/>
      <c r="T122" s="1480"/>
      <c r="U122" s="1488"/>
    </row>
    <row r="123" spans="2:21" s="1466" customFormat="1" ht="19.5">
      <c r="B123" s="1479"/>
      <c r="C123" s="1516" t="s">
        <v>1412</v>
      </c>
      <c r="D123" s="1513"/>
      <c r="E123" s="1513"/>
      <c r="F123" s="1513"/>
      <c r="G123" s="1513"/>
      <c r="H123" s="1517"/>
      <c r="I123" s="1513"/>
      <c r="J123" s="1514"/>
      <c r="K123" s="1513"/>
      <c r="L123" s="1513"/>
      <c r="M123" s="1513"/>
      <c r="N123" s="1513"/>
      <c r="O123" s="1513"/>
      <c r="P123" s="1513"/>
      <c r="Q123" s="1513"/>
      <c r="R123" s="1513"/>
      <c r="S123" s="1513"/>
      <c r="T123" s="1480"/>
      <c r="U123" s="1488"/>
    </row>
    <row r="124" spans="2:21" s="1466" customFormat="1" ht="19.5">
      <c r="B124" s="1479"/>
      <c r="C124" s="1518" t="s">
        <v>1413</v>
      </c>
      <c r="D124" s="1509"/>
      <c r="E124" s="1509"/>
      <c r="F124" s="1509"/>
      <c r="G124" s="1509"/>
      <c r="H124" s="1519"/>
      <c r="I124" s="1509"/>
      <c r="J124" s="1510"/>
      <c r="K124" s="1509"/>
      <c r="L124" s="1509"/>
      <c r="M124" s="1509"/>
      <c r="N124" s="1509"/>
      <c r="O124" s="1509"/>
      <c r="P124" s="1509"/>
      <c r="Q124" s="1509"/>
      <c r="R124" s="1509"/>
      <c r="S124" s="1509"/>
      <c r="T124" s="1494"/>
      <c r="U124" s="1488"/>
    </row>
    <row r="125" spans="2:21" s="1466" customFormat="1" ht="19.5">
      <c r="B125" s="1479"/>
      <c r="C125" s="1505" t="s">
        <v>1414</v>
      </c>
      <c r="D125" s="1506"/>
      <c r="E125" s="1506"/>
      <c r="F125" s="1506"/>
      <c r="G125" s="1506"/>
      <c r="H125" s="365"/>
      <c r="I125" s="1506" t="s">
        <v>1400</v>
      </c>
      <c r="J125" s="1507"/>
      <c r="K125" s="1506"/>
      <c r="L125" s="1506"/>
      <c r="M125" s="1506"/>
      <c r="N125" s="1506"/>
      <c r="O125" s="1506"/>
      <c r="P125" s="1506"/>
      <c r="Q125" s="1506"/>
      <c r="R125" s="1506"/>
      <c r="S125" s="1506"/>
      <c r="T125" s="1478"/>
      <c r="U125" s="1488"/>
    </row>
    <row r="126" spans="2:21" s="1466" customFormat="1" ht="20.25">
      <c r="B126" s="1479"/>
      <c r="C126" s="1508" t="s">
        <v>1415</v>
      </c>
      <c r="D126" s="1509"/>
      <c r="E126" s="1509"/>
      <c r="F126" s="1509"/>
      <c r="G126" s="1509"/>
      <c r="H126" s="1519"/>
      <c r="I126" s="1509"/>
      <c r="J126" s="1510"/>
      <c r="K126" s="1509"/>
      <c r="L126" s="1509"/>
      <c r="M126" s="1509" t="s">
        <v>1416</v>
      </c>
      <c r="N126" s="1509"/>
      <c r="O126" s="1509"/>
      <c r="P126" s="1509"/>
      <c r="Q126" s="1509"/>
      <c r="R126" s="1509"/>
      <c r="S126" s="1509"/>
      <c r="T126" s="1494"/>
      <c r="U126" s="1488"/>
    </row>
    <row r="127" spans="2:21" s="1466" customFormat="1" ht="19.5">
      <c r="B127" s="1479"/>
      <c r="C127" s="1505" t="s">
        <v>1417</v>
      </c>
      <c r="D127" s="1506"/>
      <c r="E127" s="1506"/>
      <c r="F127" s="1506"/>
      <c r="G127" s="1506"/>
      <c r="H127" s="1507"/>
      <c r="I127" s="1507"/>
      <c r="J127" s="1507"/>
      <c r="K127" s="1511"/>
      <c r="L127" s="1506" t="s">
        <v>1400</v>
      </c>
      <c r="M127" s="1507"/>
      <c r="N127" s="1506"/>
      <c r="O127" s="1507"/>
      <c r="P127" s="1506"/>
      <c r="Q127" s="1506"/>
      <c r="R127" s="1506"/>
      <c r="S127" s="1506"/>
      <c r="T127" s="1480"/>
      <c r="U127" s="1488"/>
    </row>
    <row r="128" spans="2:21" s="1466" customFormat="1" ht="339.75" customHeight="1">
      <c r="B128" s="1479"/>
      <c r="C128" s="2812" t="s">
        <v>1418</v>
      </c>
      <c r="D128" s="2813"/>
      <c r="E128" s="2813"/>
      <c r="F128" s="2813"/>
      <c r="G128" s="2813"/>
      <c r="H128" s="2813"/>
      <c r="I128" s="2813"/>
      <c r="J128" s="2813"/>
      <c r="K128" s="2813"/>
      <c r="L128" s="2813"/>
      <c r="M128" s="2813"/>
      <c r="N128" s="2813"/>
      <c r="O128" s="2813"/>
      <c r="P128" s="2813"/>
      <c r="Q128" s="2813"/>
      <c r="R128" s="2813"/>
      <c r="S128" s="2813"/>
      <c r="T128" s="1494"/>
      <c r="U128" s="1488"/>
    </row>
    <row r="129" spans="2:22" s="1466" customFormat="1" ht="14.25">
      <c r="B129" s="1493"/>
      <c r="C129" s="1481"/>
      <c r="D129" s="1481"/>
      <c r="E129" s="1481"/>
      <c r="F129" s="1481"/>
      <c r="G129" s="1481"/>
      <c r="H129" s="1481"/>
      <c r="I129" s="1481"/>
      <c r="J129" s="1481"/>
      <c r="K129" s="1481"/>
      <c r="L129" s="1481"/>
      <c r="M129" s="1481"/>
      <c r="N129" s="1481"/>
      <c r="O129" s="1481"/>
      <c r="P129" s="1481"/>
      <c r="Q129" s="1481"/>
      <c r="R129" s="1481"/>
      <c r="S129" s="1481"/>
      <c r="T129" s="1481"/>
      <c r="U129" s="1494"/>
    </row>
    <row r="130" spans="2:22" s="1466" customFormat="1" ht="14.25"/>
    <row r="131" spans="2:22" s="1466" customFormat="1" ht="14.25">
      <c r="B131" s="1499"/>
    </row>
    <row r="132" spans="2:22" ht="14.25">
      <c r="B132" s="1499"/>
      <c r="C132" s="1466"/>
      <c r="D132" s="1466"/>
      <c r="E132" s="1466"/>
      <c r="F132" s="1466"/>
      <c r="G132" s="1466"/>
      <c r="H132" s="1466"/>
      <c r="I132" s="1466"/>
      <c r="J132" s="1466"/>
      <c r="K132" s="1466"/>
      <c r="L132" s="1466"/>
      <c r="M132" s="1466"/>
      <c r="N132" s="1466"/>
      <c r="O132" s="1466"/>
      <c r="P132" s="1466"/>
      <c r="Q132" s="1466"/>
      <c r="R132" s="1466"/>
      <c r="S132" s="1466"/>
      <c r="T132" s="1466"/>
      <c r="V132" s="1466"/>
    </row>
    <row r="133" spans="2:22" ht="14.25">
      <c r="B133" s="1496"/>
      <c r="C133" s="1466"/>
      <c r="D133" s="1466"/>
      <c r="E133" s="1466"/>
      <c r="F133" s="1466"/>
      <c r="G133" s="1466"/>
      <c r="H133" s="1466"/>
      <c r="I133" s="1466"/>
      <c r="J133" s="1466"/>
      <c r="K133" s="1466"/>
      <c r="L133" s="1466"/>
      <c r="M133" s="1466"/>
      <c r="N133" s="1466"/>
      <c r="O133" s="1466"/>
      <c r="P133" s="1466"/>
      <c r="Q133" s="1466"/>
      <c r="R133" s="1466"/>
      <c r="S133" s="1466"/>
      <c r="T133" s="1466"/>
    </row>
  </sheetData>
  <mergeCells count="10">
    <mergeCell ref="K53:T53"/>
    <mergeCell ref="K84:T84"/>
    <mergeCell ref="C119:S119"/>
    <mergeCell ref="C128:S128"/>
    <mergeCell ref="B4:U4"/>
    <mergeCell ref="P7:U7"/>
    <mergeCell ref="P8:U8"/>
    <mergeCell ref="P10:U10"/>
    <mergeCell ref="C12:L12"/>
    <mergeCell ref="K22:T22"/>
  </mergeCells>
  <phoneticPr fontId="1"/>
  <printOptions horizontalCentered="1"/>
  <pageMargins left="0.25" right="0.25" top="0.75" bottom="0.75" header="0.3" footer="0.3"/>
  <pageSetup paperSize="9" scale="59" orientation="portrait" r:id="rId1"/>
  <headerFooter alignWithMargins="0"/>
  <rowBreaks count="1" manualBreakCount="1">
    <brk id="76"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9</xdr:col>
                    <xdr:colOff>200025</xdr:colOff>
                    <xdr:row>21</xdr:row>
                    <xdr:rowOff>9525</xdr:rowOff>
                  </from>
                  <to>
                    <xdr:col>9</xdr:col>
                    <xdr:colOff>523875</xdr:colOff>
                    <xdr:row>21</xdr:row>
                    <xdr:rowOff>228600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9</xdr:col>
                    <xdr:colOff>200025</xdr:colOff>
                    <xdr:row>22</xdr:row>
                    <xdr:rowOff>9525</xdr:rowOff>
                  </from>
                  <to>
                    <xdr:col>9</xdr:col>
                    <xdr:colOff>523875</xdr:colOff>
                    <xdr:row>22</xdr:row>
                    <xdr:rowOff>228600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200025</xdr:colOff>
                    <xdr:row>25</xdr:row>
                    <xdr:rowOff>9525</xdr:rowOff>
                  </from>
                  <to>
                    <xdr:col>3</xdr:col>
                    <xdr:colOff>523875</xdr:colOff>
                    <xdr:row>25</xdr:row>
                    <xdr:rowOff>228600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200025</xdr:colOff>
                    <xdr:row>26</xdr:row>
                    <xdr:rowOff>9525</xdr:rowOff>
                  </from>
                  <to>
                    <xdr:col>3</xdr:col>
                    <xdr:colOff>523875</xdr:colOff>
                    <xdr:row>26</xdr:row>
                    <xdr:rowOff>228600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10</xdr:col>
                    <xdr:colOff>200025</xdr:colOff>
                    <xdr:row>25</xdr:row>
                    <xdr:rowOff>9525</xdr:rowOff>
                  </from>
                  <to>
                    <xdr:col>10</xdr:col>
                    <xdr:colOff>523875</xdr:colOff>
                    <xdr:row>25</xdr:row>
                    <xdr:rowOff>228600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10</xdr:col>
                    <xdr:colOff>200025</xdr:colOff>
                    <xdr:row>26</xdr:row>
                    <xdr:rowOff>9525</xdr:rowOff>
                  </from>
                  <to>
                    <xdr:col>10</xdr:col>
                    <xdr:colOff>523875</xdr:colOff>
                    <xdr:row>26</xdr:row>
                    <xdr:rowOff>228600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9</xdr:col>
                    <xdr:colOff>200025</xdr:colOff>
                    <xdr:row>20</xdr:row>
                    <xdr:rowOff>9525</xdr:rowOff>
                  </from>
                  <to>
                    <xdr:col>9</xdr:col>
                    <xdr:colOff>523875</xdr:colOff>
                    <xdr:row>20</xdr:row>
                    <xdr:rowOff>228600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9</xdr:col>
                    <xdr:colOff>200025</xdr:colOff>
                    <xdr:row>52</xdr:row>
                    <xdr:rowOff>9525</xdr:rowOff>
                  </from>
                  <to>
                    <xdr:col>9</xdr:col>
                    <xdr:colOff>523875</xdr:colOff>
                    <xdr:row>53</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9</xdr:col>
                    <xdr:colOff>200025</xdr:colOff>
                    <xdr:row>53</xdr:row>
                    <xdr:rowOff>9525</xdr:rowOff>
                  </from>
                  <to>
                    <xdr:col>9</xdr:col>
                    <xdr:colOff>523875</xdr:colOff>
                    <xdr:row>54</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200025</xdr:colOff>
                    <xdr:row>56</xdr:row>
                    <xdr:rowOff>9525</xdr:rowOff>
                  </from>
                  <to>
                    <xdr:col>3</xdr:col>
                    <xdr:colOff>523875</xdr:colOff>
                    <xdr:row>57</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200025</xdr:colOff>
                    <xdr:row>57</xdr:row>
                    <xdr:rowOff>9525</xdr:rowOff>
                  </from>
                  <to>
                    <xdr:col>3</xdr:col>
                    <xdr:colOff>523875</xdr:colOff>
                    <xdr:row>58</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10</xdr:col>
                    <xdr:colOff>200025</xdr:colOff>
                    <xdr:row>56</xdr:row>
                    <xdr:rowOff>9525</xdr:rowOff>
                  </from>
                  <to>
                    <xdr:col>10</xdr:col>
                    <xdr:colOff>523875</xdr:colOff>
                    <xdr:row>57</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10</xdr:col>
                    <xdr:colOff>200025</xdr:colOff>
                    <xdr:row>57</xdr:row>
                    <xdr:rowOff>9525</xdr:rowOff>
                  </from>
                  <to>
                    <xdr:col>10</xdr:col>
                    <xdr:colOff>523875</xdr:colOff>
                    <xdr:row>58</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9</xdr:col>
                    <xdr:colOff>200025</xdr:colOff>
                    <xdr:row>51</xdr:row>
                    <xdr:rowOff>9525</xdr:rowOff>
                  </from>
                  <to>
                    <xdr:col>9</xdr:col>
                    <xdr:colOff>523875</xdr:colOff>
                    <xdr:row>52</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9</xdr:col>
                    <xdr:colOff>200025</xdr:colOff>
                    <xdr:row>83</xdr:row>
                    <xdr:rowOff>9525</xdr:rowOff>
                  </from>
                  <to>
                    <xdr:col>9</xdr:col>
                    <xdr:colOff>523875</xdr:colOff>
                    <xdr:row>84</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9</xdr:col>
                    <xdr:colOff>200025</xdr:colOff>
                    <xdr:row>84</xdr:row>
                    <xdr:rowOff>9525</xdr:rowOff>
                  </from>
                  <to>
                    <xdr:col>9</xdr:col>
                    <xdr:colOff>523875</xdr:colOff>
                    <xdr:row>85</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200025</xdr:colOff>
                    <xdr:row>87</xdr:row>
                    <xdr:rowOff>9525</xdr:rowOff>
                  </from>
                  <to>
                    <xdr:col>3</xdr:col>
                    <xdr:colOff>523875</xdr:colOff>
                    <xdr:row>88</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200025</xdr:colOff>
                    <xdr:row>88</xdr:row>
                    <xdr:rowOff>9525</xdr:rowOff>
                  </from>
                  <to>
                    <xdr:col>3</xdr:col>
                    <xdr:colOff>523875</xdr:colOff>
                    <xdr:row>89</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10</xdr:col>
                    <xdr:colOff>200025</xdr:colOff>
                    <xdr:row>87</xdr:row>
                    <xdr:rowOff>9525</xdr:rowOff>
                  </from>
                  <to>
                    <xdr:col>10</xdr:col>
                    <xdr:colOff>523875</xdr:colOff>
                    <xdr:row>88</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10</xdr:col>
                    <xdr:colOff>200025</xdr:colOff>
                    <xdr:row>88</xdr:row>
                    <xdr:rowOff>9525</xdr:rowOff>
                  </from>
                  <to>
                    <xdr:col>10</xdr:col>
                    <xdr:colOff>523875</xdr:colOff>
                    <xdr:row>89</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9</xdr:col>
                    <xdr:colOff>200025</xdr:colOff>
                    <xdr:row>82</xdr:row>
                    <xdr:rowOff>9525</xdr:rowOff>
                  </from>
                  <to>
                    <xdr:col>9</xdr:col>
                    <xdr:colOff>523875</xdr:colOff>
                    <xdr:row>83</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7</xdr:col>
                    <xdr:colOff>142875</xdr:colOff>
                    <xdr:row>123</xdr:row>
                    <xdr:rowOff>180975</xdr:rowOff>
                  </from>
                  <to>
                    <xdr:col>7</xdr:col>
                    <xdr:colOff>466725</xdr:colOff>
                    <xdr:row>124</xdr:row>
                    <xdr:rowOff>142875</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7</xdr:col>
                    <xdr:colOff>161925</xdr:colOff>
                    <xdr:row>116</xdr:row>
                    <xdr:rowOff>152400</xdr:rowOff>
                  </from>
                  <to>
                    <xdr:col>7</xdr:col>
                    <xdr:colOff>485775</xdr:colOff>
                    <xdr:row>117</xdr:row>
                    <xdr:rowOff>114300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7</xdr:col>
                    <xdr:colOff>180975</xdr:colOff>
                    <xdr:row>114</xdr:row>
                    <xdr:rowOff>180975</xdr:rowOff>
                  </from>
                  <to>
                    <xdr:col>7</xdr:col>
                    <xdr:colOff>504825</xdr:colOff>
                    <xdr:row>115</xdr:row>
                    <xdr:rowOff>133350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7</xdr:col>
                    <xdr:colOff>180975</xdr:colOff>
                    <xdr:row>111</xdr:row>
                    <xdr:rowOff>171450</xdr:rowOff>
                  </from>
                  <to>
                    <xdr:col>7</xdr:col>
                    <xdr:colOff>504825</xdr:colOff>
                    <xdr:row>112</xdr:row>
                    <xdr:rowOff>123825</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7</xdr:col>
                    <xdr:colOff>200025</xdr:colOff>
                    <xdr:row>110</xdr:row>
                    <xdr:rowOff>0</xdr:rowOff>
                  </from>
                  <to>
                    <xdr:col>7</xdr:col>
                    <xdr:colOff>523875</xdr:colOff>
                    <xdr:row>110</xdr:row>
                    <xdr:rowOff>209550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10</xdr:col>
                    <xdr:colOff>285750</xdr:colOff>
                    <xdr:row>125</xdr:row>
                    <xdr:rowOff>161925</xdr:rowOff>
                  </from>
                  <to>
                    <xdr:col>11</xdr:col>
                    <xdr:colOff>38100</xdr:colOff>
                    <xdr:row>126</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K90"/>
  <sheetViews>
    <sheetView view="pageBreakPreview" zoomScale="90" zoomScaleNormal="100" zoomScaleSheetLayoutView="90" workbookViewId="0">
      <selection activeCell="F5" sqref="F5:G5"/>
    </sheetView>
  </sheetViews>
  <sheetFormatPr defaultColWidth="9" defaultRowHeight="13.5"/>
  <cols>
    <col min="1" max="1" width="3.75" style="477" customWidth="1"/>
    <col min="2" max="2" width="18.625" style="477" customWidth="1"/>
    <col min="3" max="3" width="14.625" style="477" customWidth="1"/>
    <col min="4" max="4" width="18.625" style="477" customWidth="1"/>
    <col min="5" max="5" width="14.625" style="477" customWidth="1"/>
    <col min="6" max="6" width="18.625" style="477" customWidth="1"/>
    <col min="7" max="7" width="14.625" style="477" customWidth="1"/>
    <col min="8" max="16384" width="9" style="477"/>
  </cols>
  <sheetData>
    <row r="1" spans="1:7" ht="16.5" customHeight="1">
      <c r="A1" s="2878" t="s">
        <v>1419</v>
      </c>
      <c r="B1" s="2878"/>
      <c r="C1" s="476"/>
      <c r="D1" s="476"/>
      <c r="E1" s="476"/>
      <c r="F1" s="2880"/>
      <c r="G1" s="2880"/>
    </row>
    <row r="2" spans="1:7" ht="18" customHeight="1">
      <c r="B2" s="478"/>
      <c r="C2" s="479"/>
      <c r="D2" s="479"/>
      <c r="E2" s="479"/>
      <c r="F2" s="479"/>
      <c r="G2" s="480"/>
    </row>
    <row r="3" spans="1:7" ht="18" customHeight="1">
      <c r="B3" s="2881" t="s">
        <v>1420</v>
      </c>
      <c r="C3" s="2881"/>
      <c r="D3" s="2881"/>
      <c r="E3" s="2881"/>
      <c r="F3" s="2881"/>
      <c r="G3" s="2881"/>
    </row>
    <row r="4" spans="1:7" ht="18" customHeight="1">
      <c r="B4" s="481"/>
      <c r="C4" s="481"/>
      <c r="D4" s="481"/>
      <c r="E4" s="481"/>
      <c r="F4" s="481"/>
      <c r="G4" s="481"/>
    </row>
    <row r="5" spans="1:7" ht="18" customHeight="1">
      <c r="B5" s="481"/>
      <c r="C5" s="481"/>
      <c r="D5" s="481"/>
      <c r="E5" s="482" t="s">
        <v>413</v>
      </c>
      <c r="F5" s="2882"/>
      <c r="G5" s="2882"/>
    </row>
    <row r="6" spans="1:7" ht="18" customHeight="1">
      <c r="B6" s="481"/>
      <c r="C6" s="481"/>
      <c r="D6" s="481"/>
      <c r="E6" s="483"/>
      <c r="F6" s="479"/>
      <c r="G6" s="481"/>
    </row>
    <row r="7" spans="1:7" ht="18" customHeight="1">
      <c r="B7" s="484"/>
      <c r="C7" s="479"/>
      <c r="D7" s="479"/>
      <c r="E7" s="482" t="s">
        <v>1421</v>
      </c>
      <c r="F7" s="2883"/>
      <c r="G7" s="2883"/>
    </row>
    <row r="8" spans="1:7" ht="14.25">
      <c r="B8" s="484"/>
      <c r="C8" s="479"/>
      <c r="D8" s="479"/>
      <c r="E8" s="485"/>
      <c r="F8" s="486"/>
      <c r="G8" s="479"/>
    </row>
    <row r="9" spans="1:7" ht="18" customHeight="1">
      <c r="B9" s="484" t="s">
        <v>1422</v>
      </c>
      <c r="C9" s="484"/>
      <c r="D9" s="479"/>
      <c r="E9" s="485"/>
      <c r="F9" s="486"/>
      <c r="G9" s="479"/>
    </row>
    <row r="10" spans="1:7" ht="22.5" customHeight="1">
      <c r="B10" s="2884"/>
      <c r="C10" s="2885"/>
      <c r="D10" s="487" t="s">
        <v>1423</v>
      </c>
      <c r="E10" s="487" t="s">
        <v>1424</v>
      </c>
      <c r="F10" s="487" t="s">
        <v>1425</v>
      </c>
      <c r="G10" s="479"/>
    </row>
    <row r="11" spans="1:7" ht="22.5" customHeight="1">
      <c r="B11" s="2886" t="s">
        <v>1426</v>
      </c>
      <c r="C11" s="2887"/>
      <c r="D11" s="488" t="s">
        <v>1427</v>
      </c>
      <c r="E11" s="488" t="s">
        <v>1427</v>
      </c>
      <c r="F11" s="488" t="s">
        <v>1427</v>
      </c>
      <c r="G11" s="479"/>
    </row>
    <row r="12" spans="1:7" ht="18" customHeight="1">
      <c r="B12" s="489"/>
      <c r="C12" s="479"/>
      <c r="D12" s="479"/>
      <c r="E12" s="479"/>
      <c r="F12" s="479"/>
      <c r="G12" s="479"/>
    </row>
    <row r="13" spans="1:7" ht="18" customHeight="1">
      <c r="B13" s="484" t="s">
        <v>1428</v>
      </c>
      <c r="C13" s="484"/>
      <c r="D13" s="479"/>
      <c r="E13" s="479"/>
      <c r="F13" s="479"/>
      <c r="G13" s="479"/>
    </row>
    <row r="14" spans="1:7" ht="18" customHeight="1">
      <c r="B14" s="490" t="s">
        <v>1429</v>
      </c>
      <c r="C14" s="491"/>
      <c r="D14" s="479"/>
      <c r="E14" s="479"/>
      <c r="F14" s="479"/>
      <c r="G14" s="479"/>
    </row>
    <row r="15" spans="1:7" ht="18" customHeight="1">
      <c r="B15" s="2867" t="s">
        <v>1430</v>
      </c>
      <c r="C15" s="492" t="s">
        <v>1431</v>
      </c>
      <c r="D15" s="2867" t="s">
        <v>1432</v>
      </c>
      <c r="E15" s="2867" t="s">
        <v>1433</v>
      </c>
      <c r="F15" s="2867"/>
      <c r="G15" s="479"/>
    </row>
    <row r="16" spans="1:7" ht="18" customHeight="1">
      <c r="B16" s="2867"/>
      <c r="C16" s="493" t="s">
        <v>1434</v>
      </c>
      <c r="D16" s="2867"/>
      <c r="E16" s="2867"/>
      <c r="F16" s="2867"/>
      <c r="G16" s="479"/>
    </row>
    <row r="17" spans="2:7" ht="20.100000000000001" customHeight="1">
      <c r="B17" s="494" t="s">
        <v>1435</v>
      </c>
      <c r="C17" s="494" t="s">
        <v>1427</v>
      </c>
      <c r="D17" s="494" t="s">
        <v>1427</v>
      </c>
      <c r="E17" s="2888" t="s">
        <v>461</v>
      </c>
      <c r="F17" s="2888"/>
      <c r="G17" s="479"/>
    </row>
    <row r="18" spans="2:7" ht="18" customHeight="1">
      <c r="B18" s="495"/>
      <c r="C18" s="495"/>
      <c r="D18" s="495"/>
      <c r="E18" s="495"/>
      <c r="F18" s="479"/>
      <c r="G18" s="479"/>
    </row>
    <row r="19" spans="2:7" ht="18" customHeight="1">
      <c r="B19" s="2879" t="s">
        <v>1436</v>
      </c>
      <c r="C19" s="2879"/>
      <c r="D19" s="2879"/>
      <c r="E19" s="2879"/>
      <c r="F19" s="496"/>
      <c r="G19" s="479" t="s">
        <v>502</v>
      </c>
    </row>
    <row r="20" spans="2:7" ht="4.5" customHeight="1">
      <c r="B20" s="484"/>
      <c r="C20" s="484"/>
      <c r="D20" s="484"/>
      <c r="E20" s="479"/>
      <c r="F20" s="479"/>
      <c r="G20" s="479"/>
    </row>
    <row r="21" spans="2:7" ht="18" customHeight="1">
      <c r="B21" s="492" t="s">
        <v>1437</v>
      </c>
      <c r="C21" s="2867" t="s">
        <v>1438</v>
      </c>
      <c r="D21" s="492" t="s">
        <v>1437</v>
      </c>
      <c r="E21" s="2867" t="s">
        <v>1438</v>
      </c>
      <c r="F21" s="492" t="s">
        <v>1437</v>
      </c>
      <c r="G21" s="2867" t="s">
        <v>1438</v>
      </c>
    </row>
    <row r="22" spans="2:7" ht="18" customHeight="1">
      <c r="B22" s="493" t="s">
        <v>1439</v>
      </c>
      <c r="C22" s="2867"/>
      <c r="D22" s="493" t="s">
        <v>1439</v>
      </c>
      <c r="E22" s="2867"/>
      <c r="F22" s="493" t="s">
        <v>1439</v>
      </c>
      <c r="G22" s="2867"/>
    </row>
    <row r="23" spans="2:7" ht="20.100000000000001" customHeight="1">
      <c r="B23" s="497" t="s">
        <v>1440</v>
      </c>
      <c r="C23" s="494" t="s">
        <v>1220</v>
      </c>
      <c r="D23" s="497" t="s">
        <v>1441</v>
      </c>
      <c r="E23" s="494" t="s">
        <v>1220</v>
      </c>
      <c r="F23" s="497" t="s">
        <v>1442</v>
      </c>
      <c r="G23" s="494" t="s">
        <v>1220</v>
      </c>
    </row>
    <row r="24" spans="2:7" ht="20.100000000000001" customHeight="1">
      <c r="B24" s="497" t="s">
        <v>1443</v>
      </c>
      <c r="C24" s="494" t="s">
        <v>1220</v>
      </c>
      <c r="D24" s="497" t="s">
        <v>1444</v>
      </c>
      <c r="E24" s="494" t="s">
        <v>1220</v>
      </c>
      <c r="F24" s="497" t="s">
        <v>1445</v>
      </c>
      <c r="G24" s="494" t="s">
        <v>1220</v>
      </c>
    </row>
    <row r="25" spans="2:7" ht="20.100000000000001" customHeight="1">
      <c r="B25" s="497" t="s">
        <v>1446</v>
      </c>
      <c r="C25" s="494" t="s">
        <v>1220</v>
      </c>
      <c r="D25" s="497" t="s">
        <v>1447</v>
      </c>
      <c r="E25" s="494" t="s">
        <v>1220</v>
      </c>
      <c r="F25" s="497" t="s">
        <v>1448</v>
      </c>
      <c r="G25" s="494" t="s">
        <v>1220</v>
      </c>
    </row>
    <row r="26" spans="2:7" ht="20.100000000000001" customHeight="1">
      <c r="B26" s="497" t="s">
        <v>1449</v>
      </c>
      <c r="C26" s="494" t="s">
        <v>1220</v>
      </c>
      <c r="D26" s="497" t="s">
        <v>1450</v>
      </c>
      <c r="E26" s="494" t="s">
        <v>1220</v>
      </c>
      <c r="F26" s="497" t="s">
        <v>1451</v>
      </c>
      <c r="G26" s="494" t="s">
        <v>1220</v>
      </c>
    </row>
    <row r="27" spans="2:7" ht="20.100000000000001" customHeight="1">
      <c r="B27" s="497" t="s">
        <v>1452</v>
      </c>
      <c r="C27" s="494" t="s">
        <v>1220</v>
      </c>
      <c r="D27" s="497" t="s">
        <v>1453</v>
      </c>
      <c r="E27" s="494" t="s">
        <v>1220</v>
      </c>
      <c r="F27" s="497" t="s">
        <v>1454</v>
      </c>
      <c r="G27" s="494" t="s">
        <v>1220</v>
      </c>
    </row>
    <row r="28" spans="2:7" ht="20.100000000000001" customHeight="1">
      <c r="B28" s="497" t="s">
        <v>1455</v>
      </c>
      <c r="C28" s="494" t="s">
        <v>1220</v>
      </c>
      <c r="D28" s="497" t="s">
        <v>1456</v>
      </c>
      <c r="E28" s="494" t="s">
        <v>1220</v>
      </c>
      <c r="F28" s="498"/>
      <c r="G28" s="499"/>
    </row>
    <row r="29" spans="2:7" ht="20.100000000000001" customHeight="1">
      <c r="B29" s="497" t="s">
        <v>1457</v>
      </c>
      <c r="C29" s="494" t="s">
        <v>1220</v>
      </c>
      <c r="D29" s="497" t="s">
        <v>1458</v>
      </c>
      <c r="E29" s="494" t="s">
        <v>1220</v>
      </c>
      <c r="F29" s="498"/>
      <c r="G29" s="499"/>
    </row>
    <row r="30" spans="2:7" ht="18" customHeight="1">
      <c r="B30" s="500"/>
      <c r="C30" s="495"/>
      <c r="D30" s="500"/>
      <c r="E30" s="495"/>
      <c r="F30" s="498"/>
      <c r="G30" s="499"/>
    </row>
    <row r="31" spans="2:7" ht="35.25" customHeight="1">
      <c r="B31" s="2868" t="s">
        <v>1459</v>
      </c>
      <c r="C31" s="2868"/>
      <c r="D31" s="2868"/>
      <c r="E31" s="2868"/>
      <c r="F31" s="2868"/>
      <c r="G31" s="2868"/>
    </row>
    <row r="32" spans="2:7" ht="18.95" customHeight="1">
      <c r="B32" s="2869" t="s">
        <v>1460</v>
      </c>
      <c r="C32" s="2870"/>
      <c r="D32" s="2837" t="s">
        <v>1461</v>
      </c>
      <c r="E32" s="2837"/>
      <c r="F32" s="2837"/>
      <c r="G32" s="2838"/>
    </row>
    <row r="33" spans="1:10" ht="18.95" customHeight="1">
      <c r="B33" s="2871"/>
      <c r="C33" s="2872"/>
      <c r="D33" s="2841" t="s">
        <v>1462</v>
      </c>
      <c r="E33" s="2842"/>
      <c r="F33" s="2842"/>
      <c r="G33" s="2843"/>
    </row>
    <row r="34" spans="1:10" ht="18.95" customHeight="1">
      <c r="B34" s="2871"/>
      <c r="C34" s="2872"/>
      <c r="D34" s="2850"/>
      <c r="E34" s="2850"/>
      <c r="F34" s="2850"/>
      <c r="G34" s="2847"/>
    </row>
    <row r="35" spans="1:10" ht="18.95" customHeight="1">
      <c r="B35" s="2873"/>
      <c r="C35" s="2874"/>
      <c r="D35" s="2852" t="s">
        <v>1463</v>
      </c>
      <c r="E35" s="2852"/>
      <c r="F35" s="2852"/>
      <c r="G35" s="2848"/>
    </row>
    <row r="36" spans="1:10" ht="18.95" customHeight="1">
      <c r="B36" s="500"/>
      <c r="C36" s="500"/>
      <c r="D36" s="500"/>
      <c r="E36" s="500"/>
      <c r="F36" s="500"/>
      <c r="G36" s="500"/>
    </row>
    <row r="37" spans="1:10" ht="18" customHeight="1">
      <c r="B37" s="484" t="s">
        <v>1464</v>
      </c>
      <c r="C37" s="484"/>
      <c r="D37" s="479"/>
      <c r="E37" s="479"/>
      <c r="F37" s="479"/>
      <c r="G37" s="479"/>
      <c r="J37" s="477" t="s">
        <v>1465</v>
      </c>
    </row>
    <row r="38" spans="1:10" ht="20.100000000000001" customHeight="1">
      <c r="B38" s="2875" t="s">
        <v>1466</v>
      </c>
      <c r="C38" s="2876"/>
      <c r="D38" s="2829" t="s">
        <v>1467</v>
      </c>
      <c r="E38" s="2830"/>
      <c r="F38" s="2831"/>
      <c r="G38" s="479"/>
    </row>
    <row r="39" spans="1:10" ht="18" customHeight="1">
      <c r="B39" s="500"/>
      <c r="C39" s="501"/>
      <c r="D39" s="501"/>
      <c r="E39" s="501"/>
      <c r="F39" s="501"/>
      <c r="G39" s="479"/>
    </row>
    <row r="40" spans="1:10" ht="44.25" customHeight="1">
      <c r="B40" s="2877" t="s">
        <v>1468</v>
      </c>
      <c r="C40" s="2877"/>
      <c r="D40" s="2877"/>
      <c r="E40" s="2877"/>
      <c r="F40" s="2877"/>
      <c r="G40" s="2877"/>
    </row>
    <row r="41" spans="1:10" ht="20.100000000000001" customHeight="1">
      <c r="B41" s="2875" t="s">
        <v>1466</v>
      </c>
      <c r="C41" s="2876"/>
      <c r="D41" s="2829" t="s">
        <v>1467</v>
      </c>
      <c r="E41" s="2830"/>
      <c r="F41" s="2831"/>
      <c r="G41" s="479"/>
    </row>
    <row r="42" spans="1:10" ht="14.25">
      <c r="B42" s="484"/>
      <c r="C42" s="479"/>
      <c r="D42" s="479"/>
      <c r="E42" s="479"/>
      <c r="F42" s="479"/>
      <c r="G42" s="479"/>
    </row>
    <row r="43" spans="1:10" ht="14.25">
      <c r="B43" s="484"/>
      <c r="C43" s="479"/>
      <c r="D43" s="479"/>
      <c r="E43" s="479"/>
      <c r="F43" s="479"/>
      <c r="G43" s="479"/>
    </row>
    <row r="44" spans="1:10" ht="14.25">
      <c r="B44" s="484"/>
      <c r="C44" s="479"/>
      <c r="D44" s="479"/>
      <c r="E44" s="479"/>
      <c r="F44" s="479"/>
      <c r="G44" s="479"/>
    </row>
    <row r="45" spans="1:10" ht="14.25">
      <c r="B45" s="484"/>
      <c r="C45" s="479"/>
      <c r="D45" s="479"/>
      <c r="E45" s="479"/>
      <c r="F45" s="479"/>
      <c r="G45" s="479"/>
    </row>
    <row r="46" spans="1:10" ht="14.25">
      <c r="B46" s="478"/>
      <c r="C46" s="479"/>
      <c r="D46" s="479"/>
      <c r="E46" s="479"/>
      <c r="F46" s="479"/>
      <c r="G46" s="479"/>
    </row>
    <row r="47" spans="1:10" ht="14.25">
      <c r="B47" s="478"/>
      <c r="C47" s="479"/>
      <c r="D47" s="479"/>
      <c r="E47" s="479"/>
      <c r="F47" s="479"/>
      <c r="G47" s="479"/>
    </row>
    <row r="48" spans="1:10" ht="18.75" customHeight="1">
      <c r="A48" s="2878" t="s">
        <v>1419</v>
      </c>
      <c r="B48" s="2878"/>
      <c r="C48" s="479"/>
      <c r="D48" s="479"/>
      <c r="E48" s="479"/>
      <c r="F48" s="479"/>
      <c r="G48" s="502"/>
    </row>
    <row r="49" spans="1:7" ht="18" customHeight="1">
      <c r="B49" s="478"/>
      <c r="C49" s="479"/>
      <c r="D49" s="479"/>
      <c r="E49" s="482" t="s">
        <v>413</v>
      </c>
      <c r="F49" s="2866"/>
      <c r="G49" s="2866"/>
    </row>
    <row r="50" spans="1:7" ht="18" customHeight="1">
      <c r="B50" s="478"/>
      <c r="C50" s="479"/>
      <c r="D50" s="479"/>
      <c r="E50" s="2864"/>
      <c r="F50" s="2864"/>
      <c r="G50" s="2864"/>
    </row>
    <row r="51" spans="1:7" ht="18" customHeight="1">
      <c r="B51" s="478"/>
      <c r="C51" s="479"/>
      <c r="D51" s="479"/>
      <c r="E51" s="482" t="s">
        <v>415</v>
      </c>
      <c r="F51" s="2865" t="str">
        <f>F7&amp;""</f>
        <v/>
      </c>
      <c r="G51" s="2865"/>
    </row>
    <row r="52" spans="1:7" ht="18" customHeight="1">
      <c r="B52" s="2844" t="s">
        <v>1469</v>
      </c>
      <c r="C52" s="2844"/>
      <c r="D52" s="2844"/>
      <c r="E52" s="2844"/>
      <c r="F52" s="2844"/>
      <c r="G52" s="2844"/>
    </row>
    <row r="53" spans="1:7" ht="18" customHeight="1">
      <c r="B53" s="2844" t="s">
        <v>1470</v>
      </c>
      <c r="C53" s="2844"/>
      <c r="D53" s="2844"/>
      <c r="E53" s="2844"/>
      <c r="F53" s="2844"/>
      <c r="G53" s="2844"/>
    </row>
    <row r="54" spans="1:7" ht="18" customHeight="1">
      <c r="B54" s="2829"/>
      <c r="C54" s="2831"/>
      <c r="D54" s="2830" t="s">
        <v>1471</v>
      </c>
      <c r="E54" s="2830"/>
      <c r="F54" s="2831"/>
      <c r="G54" s="479"/>
    </row>
    <row r="55" spans="1:7" ht="18" customHeight="1">
      <c r="A55" s="503"/>
      <c r="B55" s="2854" t="s">
        <v>1472</v>
      </c>
      <c r="C55" s="2860"/>
      <c r="D55" s="2836" t="s">
        <v>1473</v>
      </c>
      <c r="E55" s="2837"/>
      <c r="F55" s="2838"/>
      <c r="G55" s="479"/>
    </row>
    <row r="56" spans="1:7" ht="18" customHeight="1">
      <c r="A56" s="503"/>
      <c r="B56" s="2849" t="s">
        <v>1474</v>
      </c>
      <c r="C56" s="2847"/>
      <c r="D56" s="2840" t="s">
        <v>1475</v>
      </c>
      <c r="E56" s="2861"/>
      <c r="F56" s="2840"/>
      <c r="G56" s="504"/>
    </row>
    <row r="57" spans="1:7" ht="18" customHeight="1">
      <c r="A57" s="503"/>
      <c r="B57" s="2862"/>
      <c r="C57" s="2863"/>
      <c r="D57" s="2841" t="s">
        <v>1476</v>
      </c>
      <c r="E57" s="2842"/>
      <c r="F57" s="2843"/>
      <c r="G57" s="479"/>
    </row>
    <row r="58" spans="1:7" ht="18" customHeight="1">
      <c r="A58" s="503"/>
      <c r="B58" s="2853" t="s">
        <v>1477</v>
      </c>
      <c r="C58" s="2853"/>
      <c r="D58" s="2853"/>
      <c r="E58" s="2853"/>
      <c r="F58" s="2853"/>
      <c r="G58" s="504"/>
    </row>
    <row r="59" spans="1:7" ht="18" customHeight="1">
      <c r="B59" s="2854" t="s">
        <v>1478</v>
      </c>
      <c r="C59" s="2829" t="s">
        <v>1479</v>
      </c>
      <c r="D59" s="2831"/>
      <c r="E59" s="2853"/>
      <c r="F59" s="2855"/>
      <c r="G59" s="479"/>
    </row>
    <row r="60" spans="1:7" ht="18" customHeight="1">
      <c r="B60" s="2849"/>
      <c r="C60" s="2829" t="s">
        <v>1480</v>
      </c>
      <c r="D60" s="2831"/>
      <c r="E60" s="2856"/>
      <c r="F60" s="2857"/>
      <c r="G60" s="479"/>
    </row>
    <row r="61" spans="1:7" ht="18" customHeight="1">
      <c r="B61" s="2851"/>
      <c r="C61" s="2829" t="s">
        <v>1481</v>
      </c>
      <c r="D61" s="2831"/>
      <c r="E61" s="2858"/>
      <c r="F61" s="2859"/>
      <c r="G61" s="479"/>
    </row>
    <row r="62" spans="1:7" ht="18" customHeight="1">
      <c r="B62" s="2832" t="s">
        <v>1482</v>
      </c>
      <c r="C62" s="505" t="s">
        <v>1483</v>
      </c>
      <c r="D62" s="506"/>
      <c r="E62" s="507" t="s">
        <v>1484</v>
      </c>
      <c r="F62" s="508"/>
      <c r="G62" s="486"/>
    </row>
    <row r="63" spans="1:7" ht="18" customHeight="1">
      <c r="B63" s="2833"/>
      <c r="C63" s="509" t="s">
        <v>1485</v>
      </c>
      <c r="D63" s="510"/>
      <c r="E63" s="511" t="s">
        <v>1486</v>
      </c>
      <c r="F63" s="512"/>
      <c r="G63" s="479"/>
    </row>
    <row r="64" spans="1:7" ht="18" customHeight="1">
      <c r="B64" s="513"/>
      <c r="C64" s="514"/>
      <c r="D64" s="514"/>
      <c r="E64" s="514"/>
      <c r="F64" s="514"/>
      <c r="G64" s="479"/>
    </row>
    <row r="65" spans="2:11" ht="18" customHeight="1">
      <c r="B65" s="2834" t="s">
        <v>1487</v>
      </c>
      <c r="C65" s="2834"/>
      <c r="D65" s="2834"/>
      <c r="E65" s="2834"/>
      <c r="F65" s="2834"/>
      <c r="G65" s="2834"/>
    </row>
    <row r="66" spans="2:11" ht="18" customHeight="1">
      <c r="B66" s="515"/>
      <c r="C66" s="2829" t="s">
        <v>1471</v>
      </c>
      <c r="D66" s="2830"/>
      <c r="E66" s="2830"/>
      <c r="F66" s="2831"/>
      <c r="G66" s="504"/>
    </row>
    <row r="67" spans="2:11" ht="18" customHeight="1">
      <c r="B67" s="2832" t="s">
        <v>1488</v>
      </c>
      <c r="C67" s="2836" t="s">
        <v>1489</v>
      </c>
      <c r="D67" s="2837"/>
      <c r="E67" s="2837" t="s">
        <v>1490</v>
      </c>
      <c r="F67" s="2838"/>
      <c r="G67" s="479"/>
    </row>
    <row r="68" spans="2:11" ht="18" customHeight="1">
      <c r="B68" s="2833"/>
      <c r="C68" s="2839" t="s">
        <v>1491</v>
      </c>
      <c r="D68" s="2840"/>
      <c r="E68" s="2840" t="s">
        <v>1492</v>
      </c>
      <c r="F68" s="2840"/>
      <c r="G68" s="504"/>
    </row>
    <row r="69" spans="2:11" ht="18" customHeight="1">
      <c r="B69" s="2835"/>
      <c r="C69" s="2841" t="s">
        <v>1493</v>
      </c>
      <c r="D69" s="2842"/>
      <c r="E69" s="2842" t="s">
        <v>1494</v>
      </c>
      <c r="F69" s="2843"/>
      <c r="G69" s="504"/>
    </row>
    <row r="70" spans="2:11" ht="18" customHeight="1">
      <c r="B70" s="500"/>
      <c r="C70" s="516"/>
      <c r="D70" s="516"/>
      <c r="E70" s="517"/>
      <c r="F70" s="517"/>
      <c r="G70" s="479"/>
    </row>
    <row r="71" spans="2:11" ht="18" customHeight="1">
      <c r="B71" s="2844" t="s">
        <v>1495</v>
      </c>
      <c r="C71" s="2844"/>
      <c r="D71" s="2844"/>
      <c r="E71" s="2844"/>
      <c r="F71" s="2844"/>
      <c r="G71" s="2844"/>
    </row>
    <row r="72" spans="2:11" ht="18" customHeight="1">
      <c r="B72" s="518" t="s">
        <v>1496</v>
      </c>
      <c r="C72" s="2829" t="s">
        <v>1471</v>
      </c>
      <c r="D72" s="2830"/>
      <c r="E72" s="2830"/>
      <c r="F72" s="2831"/>
      <c r="G72" s="479"/>
    </row>
    <row r="73" spans="2:11" ht="18" customHeight="1">
      <c r="B73" s="2845" t="s">
        <v>1497</v>
      </c>
      <c r="C73" s="2847" t="s">
        <v>1498</v>
      </c>
      <c r="D73" s="2849"/>
      <c r="E73" s="2850"/>
      <c r="F73" s="2847"/>
      <c r="G73" s="479"/>
    </row>
    <row r="74" spans="2:11" ht="34.5" customHeight="1">
      <c r="B74" s="2846"/>
      <c r="C74" s="2848"/>
      <c r="D74" s="2851"/>
      <c r="E74" s="2852"/>
      <c r="F74" s="2848"/>
      <c r="G74" s="479"/>
    </row>
    <row r="75" spans="2:11" ht="24" customHeight="1">
      <c r="B75" s="497" t="s">
        <v>1499</v>
      </c>
      <c r="C75" s="519" t="s">
        <v>1498</v>
      </c>
      <c r="D75" s="2829"/>
      <c r="E75" s="2830"/>
      <c r="F75" s="2831"/>
      <c r="G75" s="504"/>
      <c r="K75" s="520"/>
    </row>
    <row r="76" spans="2:11" ht="26.25" customHeight="1">
      <c r="B76" s="2823" t="s">
        <v>1500</v>
      </c>
      <c r="C76" s="2823"/>
      <c r="D76" s="2823"/>
      <c r="E76" s="2823"/>
      <c r="F76" s="2823"/>
      <c r="G76" s="2823"/>
    </row>
    <row r="77" spans="2:11" ht="9.75" customHeight="1">
      <c r="B77" s="521"/>
      <c r="C77" s="521"/>
      <c r="D77" s="521"/>
      <c r="E77" s="521"/>
      <c r="F77" s="521"/>
      <c r="G77" s="521"/>
    </row>
    <row r="78" spans="2:11" ht="26.25" customHeight="1">
      <c r="B78" s="2822" t="s">
        <v>1501</v>
      </c>
      <c r="C78" s="2822"/>
      <c r="D78" s="2822"/>
      <c r="E78" s="2822"/>
      <c r="F78" s="2822"/>
      <c r="G78" s="2822"/>
    </row>
    <row r="79" spans="2:11" ht="18" customHeight="1">
      <c r="B79" s="2824" t="s">
        <v>1502</v>
      </c>
      <c r="C79" s="2825" t="s">
        <v>1503</v>
      </c>
      <c r="D79" s="2826"/>
      <c r="E79" s="2824" t="s">
        <v>1504</v>
      </c>
      <c r="F79" s="2824" t="s">
        <v>1505</v>
      </c>
      <c r="G79" s="479"/>
    </row>
    <row r="80" spans="2:11" ht="18" customHeight="1">
      <c r="B80" s="2824"/>
      <c r="C80" s="2827"/>
      <c r="D80" s="2828"/>
      <c r="E80" s="2824"/>
      <c r="F80" s="2824"/>
      <c r="G80" s="479"/>
    </row>
    <row r="81" spans="2:7" ht="18" customHeight="1">
      <c r="B81" s="522"/>
      <c r="C81" s="2820"/>
      <c r="D81" s="2821"/>
      <c r="E81" s="522"/>
      <c r="F81" s="523"/>
      <c r="G81" s="479"/>
    </row>
    <row r="82" spans="2:7" ht="18" customHeight="1">
      <c r="B82" s="522"/>
      <c r="C82" s="2820"/>
      <c r="D82" s="2821"/>
      <c r="E82" s="522"/>
      <c r="F82" s="523"/>
      <c r="G82" s="479"/>
    </row>
    <row r="83" spans="2:7" ht="9.75" customHeight="1">
      <c r="B83" s="524"/>
      <c r="C83" s="524"/>
      <c r="D83" s="524"/>
      <c r="E83" s="524"/>
      <c r="F83" s="479"/>
      <c r="G83" s="479"/>
    </row>
    <row r="84" spans="2:7" ht="18" customHeight="1">
      <c r="B84" s="2822" t="s">
        <v>1506</v>
      </c>
      <c r="C84" s="2822"/>
      <c r="D84" s="2822"/>
      <c r="E84" s="2822"/>
      <c r="F84" s="2822"/>
      <c r="G84" s="2822"/>
    </row>
    <row r="85" spans="2:7" ht="18" customHeight="1">
      <c r="B85" s="2819" t="s">
        <v>1507</v>
      </c>
      <c r="C85" s="2819"/>
      <c r="D85" s="2819"/>
      <c r="E85" s="2819"/>
      <c r="F85" s="2819"/>
      <c r="G85" s="2819"/>
    </row>
    <row r="86" spans="2:7" ht="18" customHeight="1">
      <c r="B86" s="2819" t="s">
        <v>1508</v>
      </c>
      <c r="C86" s="2819"/>
      <c r="D86" s="2819"/>
      <c r="E86" s="2819"/>
      <c r="F86" s="2819"/>
      <c r="G86" s="2819"/>
    </row>
    <row r="87" spans="2:7" ht="18" customHeight="1">
      <c r="B87" s="2819" t="s">
        <v>1509</v>
      </c>
      <c r="C87" s="2819"/>
      <c r="D87" s="2819"/>
      <c r="E87" s="2819"/>
      <c r="F87" s="2819"/>
      <c r="G87" s="2819"/>
    </row>
    <row r="88" spans="2:7" ht="26.25" customHeight="1">
      <c r="B88" s="2819" t="s">
        <v>1510</v>
      </c>
      <c r="C88" s="2819"/>
      <c r="D88" s="2819"/>
      <c r="E88" s="2819"/>
      <c r="F88" s="2819"/>
      <c r="G88" s="2819"/>
    </row>
    <row r="89" spans="2:7" ht="24.75" customHeight="1">
      <c r="B89" s="2819" t="s">
        <v>1511</v>
      </c>
      <c r="C89" s="2819"/>
      <c r="D89" s="2819"/>
      <c r="E89" s="2819"/>
      <c r="F89" s="2819"/>
      <c r="G89" s="2819"/>
    </row>
    <row r="90" spans="2:7" ht="27" customHeight="1">
      <c r="B90" s="2819" t="s">
        <v>3807</v>
      </c>
      <c r="C90" s="2819"/>
      <c r="D90" s="2819"/>
      <c r="E90" s="2819"/>
      <c r="F90" s="2819"/>
      <c r="G90" s="2819"/>
    </row>
  </sheetData>
  <mergeCells count="79">
    <mergeCell ref="B19:E19"/>
    <mergeCell ref="A1:B1"/>
    <mergeCell ref="F1:G1"/>
    <mergeCell ref="B3:G3"/>
    <mergeCell ref="F5:G5"/>
    <mergeCell ref="F7:G7"/>
    <mergeCell ref="B10:C10"/>
    <mergeCell ref="B11:C11"/>
    <mergeCell ref="B15:B16"/>
    <mergeCell ref="D15:D16"/>
    <mergeCell ref="E15:F16"/>
    <mergeCell ref="E17:F17"/>
    <mergeCell ref="F49:G49"/>
    <mergeCell ref="C21:C22"/>
    <mergeCell ref="E21:E22"/>
    <mergeCell ref="G21:G22"/>
    <mergeCell ref="B31:G31"/>
    <mergeCell ref="B32:C35"/>
    <mergeCell ref="D32:G32"/>
    <mergeCell ref="D33:G33"/>
    <mergeCell ref="D34:G34"/>
    <mergeCell ref="D35:G35"/>
    <mergeCell ref="B38:C38"/>
    <mergeCell ref="D38:F38"/>
    <mergeCell ref="B40:G40"/>
    <mergeCell ref="B41:C41"/>
    <mergeCell ref="D41:F41"/>
    <mergeCell ref="A48:B48"/>
    <mergeCell ref="E50:G50"/>
    <mergeCell ref="F51:G51"/>
    <mergeCell ref="B52:G52"/>
    <mergeCell ref="B53:G53"/>
    <mergeCell ref="B54:C54"/>
    <mergeCell ref="D54:F54"/>
    <mergeCell ref="B55:C55"/>
    <mergeCell ref="D55:F55"/>
    <mergeCell ref="B56:C56"/>
    <mergeCell ref="D56:F56"/>
    <mergeCell ref="B57:C57"/>
    <mergeCell ref="D57:F57"/>
    <mergeCell ref="B58:F58"/>
    <mergeCell ref="B59:B61"/>
    <mergeCell ref="C59:D59"/>
    <mergeCell ref="E59:F59"/>
    <mergeCell ref="C60:D60"/>
    <mergeCell ref="E60:F60"/>
    <mergeCell ref="C61:D61"/>
    <mergeCell ref="E61:F61"/>
    <mergeCell ref="D75:F75"/>
    <mergeCell ref="B62:B63"/>
    <mergeCell ref="B65:G65"/>
    <mergeCell ref="C66:F66"/>
    <mergeCell ref="B67:B69"/>
    <mergeCell ref="C67:D67"/>
    <mergeCell ref="E67:F67"/>
    <mergeCell ref="C68:D68"/>
    <mergeCell ref="E68:F68"/>
    <mergeCell ref="C69:D69"/>
    <mergeCell ref="E69:F69"/>
    <mergeCell ref="B71:G71"/>
    <mergeCell ref="C72:F72"/>
    <mergeCell ref="B73:B74"/>
    <mergeCell ref="C73:C74"/>
    <mergeCell ref="D73:F74"/>
    <mergeCell ref="B76:G76"/>
    <mergeCell ref="B78:G78"/>
    <mergeCell ref="B79:B80"/>
    <mergeCell ref="C79:D80"/>
    <mergeCell ref="E79:E80"/>
    <mergeCell ref="F79:F80"/>
    <mergeCell ref="B88:G88"/>
    <mergeCell ref="B89:G89"/>
    <mergeCell ref="B90:G90"/>
    <mergeCell ref="C81:D81"/>
    <mergeCell ref="C82:D82"/>
    <mergeCell ref="B84:G84"/>
    <mergeCell ref="B85:G85"/>
    <mergeCell ref="B86:G86"/>
    <mergeCell ref="B87:G87"/>
  </mergeCells>
  <phoneticPr fontId="1"/>
  <pageMargins left="0.75" right="0.75" top="1" bottom="1" header="0.5" footer="0.5"/>
  <pageSetup paperSize="9" scale="77" orientation="portrait" r:id="rId1"/>
  <rowBreaks count="1" manualBreakCount="1">
    <brk id="47" max="6"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7A48-FF74-41F7-BB3A-485DB13DC9E7}">
  <sheetPr>
    <tabColor rgb="FF00B0F0"/>
  </sheetPr>
  <dimension ref="A1:R39"/>
  <sheetViews>
    <sheetView zoomScaleNormal="100" workbookViewId="0">
      <selection activeCell="U18" sqref="U18"/>
    </sheetView>
  </sheetViews>
  <sheetFormatPr defaultColWidth="9" defaultRowHeight="18.75" customHeight="1"/>
  <cols>
    <col min="1" max="18" width="4.375" style="969" customWidth="1"/>
    <col min="19" max="16384" width="9" style="969"/>
  </cols>
  <sheetData>
    <row r="1" spans="1:18" ht="18.75" customHeight="1">
      <c r="A1" s="969" t="s">
        <v>4111</v>
      </c>
    </row>
    <row r="3" spans="1:18" ht="22.5" customHeight="1">
      <c r="A3" s="1242"/>
      <c r="B3" s="1242" t="s">
        <v>4112</v>
      </c>
      <c r="C3" s="2897"/>
      <c r="D3" s="2897"/>
      <c r="E3" s="2897"/>
      <c r="F3" s="2897"/>
      <c r="G3" s="2897"/>
      <c r="H3" s="2897"/>
      <c r="I3" s="2897"/>
      <c r="J3" s="1242" t="s">
        <v>4113</v>
      </c>
      <c r="K3" s="1242" t="s">
        <v>4114</v>
      </c>
      <c r="L3" s="2897" t="s">
        <v>4115</v>
      </c>
      <c r="M3" s="2897"/>
      <c r="N3" s="1242"/>
      <c r="P3" s="1242" t="s">
        <v>4116</v>
      </c>
      <c r="Q3" s="1242"/>
      <c r="R3" s="1242"/>
    </row>
    <row r="4" spans="1:18" ht="22.5" customHeight="1">
      <c r="A4" s="2897" t="s">
        <v>4117</v>
      </c>
      <c r="B4" s="2897"/>
      <c r="C4" s="2897"/>
      <c r="D4" s="2897"/>
      <c r="E4" s="2897"/>
      <c r="F4" s="2897"/>
      <c r="G4" s="2897"/>
      <c r="H4" s="2897"/>
      <c r="I4" s="2897"/>
      <c r="J4" s="2897"/>
      <c r="K4" s="2897"/>
      <c r="L4" s="2897"/>
      <c r="M4" s="2897"/>
      <c r="N4" s="2897"/>
      <c r="O4" s="2897"/>
      <c r="P4" s="2897"/>
      <c r="Q4" s="2897"/>
      <c r="R4" s="2897"/>
    </row>
    <row r="6" spans="1:18" ht="18.75" customHeight="1">
      <c r="A6" s="2894" t="s">
        <v>1612</v>
      </c>
      <c r="B6" s="2894"/>
      <c r="C6" s="2894"/>
      <c r="D6" s="2894"/>
      <c r="E6" s="2894"/>
      <c r="F6" s="2894"/>
      <c r="G6" s="2894"/>
      <c r="H6" s="2894"/>
      <c r="I6" s="2894"/>
      <c r="J6" s="2894"/>
      <c r="K6" s="2894"/>
      <c r="L6" s="2894"/>
      <c r="M6" s="2894"/>
      <c r="N6" s="2894"/>
      <c r="O6" s="2894"/>
      <c r="P6" s="2894"/>
      <c r="Q6" s="2894"/>
      <c r="R6" s="2894"/>
    </row>
    <row r="7" spans="1:18" ht="18.75" customHeight="1">
      <c r="A7" s="2894" t="s">
        <v>4118</v>
      </c>
      <c r="B7" s="2894"/>
      <c r="C7" s="2894"/>
      <c r="D7" s="2894"/>
      <c r="E7" s="2894"/>
      <c r="F7" s="2894"/>
      <c r="G7" s="2894"/>
      <c r="H7" s="2894"/>
      <c r="I7" s="2894"/>
      <c r="J7" s="2894"/>
      <c r="K7" s="2894"/>
      <c r="L7" s="2894"/>
      <c r="M7" s="2894"/>
      <c r="N7" s="2894"/>
      <c r="O7" s="2894"/>
      <c r="P7" s="2894"/>
      <c r="Q7" s="2894"/>
      <c r="R7" s="2894"/>
    </row>
    <row r="8" spans="1:18" ht="18.75" customHeight="1">
      <c r="A8" s="2894" t="s">
        <v>501</v>
      </c>
      <c r="B8" s="2894"/>
      <c r="C8" s="2894"/>
      <c r="D8" s="2894"/>
      <c r="E8" s="2894"/>
      <c r="F8" s="2894"/>
      <c r="G8" s="2894"/>
      <c r="H8" s="2894"/>
      <c r="I8" s="2894"/>
      <c r="J8" s="2894"/>
      <c r="K8" s="2894"/>
      <c r="L8" s="2894"/>
      <c r="M8" s="2894"/>
      <c r="N8" s="2894"/>
      <c r="O8" s="2894"/>
      <c r="P8" s="2894"/>
      <c r="Q8" s="2894"/>
      <c r="R8" s="2894"/>
    </row>
    <row r="9" spans="1:18" ht="18.75" customHeight="1">
      <c r="A9" s="969" t="s">
        <v>4119</v>
      </c>
    </row>
    <row r="11" spans="1:18" ht="18.75" customHeight="1">
      <c r="A11" s="2895" t="s">
        <v>4120</v>
      </c>
      <c r="B11" s="2895"/>
      <c r="C11" s="2896"/>
      <c r="D11" s="2896"/>
      <c r="E11" s="1520" t="s">
        <v>733</v>
      </c>
      <c r="F11" s="1520"/>
      <c r="G11" s="1520" t="s">
        <v>4121</v>
      </c>
      <c r="H11" s="1521"/>
      <c r="I11" s="1520" t="s">
        <v>3863</v>
      </c>
      <c r="J11" s="1520" t="s">
        <v>1614</v>
      </c>
      <c r="K11" s="2896"/>
      <c r="L11" s="2896"/>
      <c r="M11" s="1520" t="s">
        <v>733</v>
      </c>
      <c r="N11" s="1520"/>
      <c r="O11" s="1520" t="s">
        <v>4121</v>
      </c>
      <c r="P11" s="1520"/>
      <c r="Q11" s="1520" t="s">
        <v>3863</v>
      </c>
      <c r="R11" s="969" t="s">
        <v>835</v>
      </c>
    </row>
    <row r="12" spans="1:18" ht="18.75" customHeight="1">
      <c r="A12" s="2889" t="s">
        <v>4122</v>
      </c>
      <c r="B12" s="2889"/>
      <c r="C12" s="2889"/>
      <c r="D12" s="2889"/>
      <c r="E12" s="2889"/>
      <c r="F12" s="2889"/>
      <c r="G12" s="2889"/>
      <c r="H12" s="2889"/>
      <c r="I12" s="2889"/>
      <c r="J12" s="2889"/>
      <c r="K12" s="2889"/>
      <c r="L12" s="2889"/>
      <c r="M12" s="2889"/>
      <c r="N12" s="2889"/>
      <c r="O12" s="2890"/>
      <c r="P12" s="2890"/>
      <c r="Q12" s="2890"/>
      <c r="R12" s="1522" t="s">
        <v>476</v>
      </c>
    </row>
    <row r="13" spans="1:18" ht="18.75" customHeight="1">
      <c r="A13" s="2889" t="s">
        <v>4123</v>
      </c>
      <c r="B13" s="2889"/>
      <c r="C13" s="2889"/>
      <c r="D13" s="2889"/>
      <c r="E13" s="2889"/>
      <c r="F13" s="2889"/>
      <c r="G13" s="2889"/>
      <c r="H13" s="2889"/>
      <c r="I13" s="2889"/>
      <c r="J13" s="2889"/>
      <c r="K13" s="2889"/>
      <c r="L13" s="2889"/>
      <c r="M13" s="2889"/>
      <c r="N13" s="2889"/>
      <c r="O13" s="2890"/>
      <c r="P13" s="2890"/>
      <c r="Q13" s="2890"/>
      <c r="R13" s="1522" t="s">
        <v>476</v>
      </c>
    </row>
    <row r="14" spans="1:18" ht="18.75" customHeight="1">
      <c r="A14" s="2889" t="s">
        <v>4124</v>
      </c>
      <c r="B14" s="2889"/>
      <c r="C14" s="2889"/>
      <c r="D14" s="2889"/>
      <c r="E14" s="2889"/>
      <c r="F14" s="2889"/>
      <c r="G14" s="2889"/>
      <c r="H14" s="2889"/>
      <c r="I14" s="2889"/>
      <c r="J14" s="2889"/>
      <c r="K14" s="2889"/>
      <c r="L14" s="2889"/>
      <c r="M14" s="2889"/>
      <c r="N14" s="2889"/>
      <c r="O14" s="2890"/>
      <c r="P14" s="2890"/>
      <c r="Q14" s="2890"/>
      <c r="R14" s="1522" t="s">
        <v>476</v>
      </c>
    </row>
    <row r="16" spans="1:18" ht="30" customHeight="1">
      <c r="A16" s="2891" t="s">
        <v>4125</v>
      </c>
      <c r="B16" s="2891"/>
      <c r="C16" s="2891"/>
      <c r="D16" s="2891"/>
      <c r="E16" s="1523" t="s">
        <v>503</v>
      </c>
      <c r="F16" s="2892"/>
      <c r="G16" s="2892"/>
      <c r="H16" s="2892"/>
      <c r="I16" s="2892"/>
      <c r="J16" s="2892"/>
      <c r="K16" s="2892"/>
      <c r="L16" s="2892"/>
      <c r="M16" s="2892"/>
      <c r="N16" s="2892"/>
      <c r="O16" s="2892"/>
      <c r="P16" s="2892"/>
      <c r="Q16" s="2892"/>
      <c r="R16" s="2893"/>
    </row>
    <row r="17" spans="1:18" ht="30" customHeight="1">
      <c r="A17" s="2891"/>
      <c r="B17" s="2891"/>
      <c r="C17" s="2891"/>
      <c r="D17" s="2891"/>
      <c r="E17" s="1523" t="s">
        <v>504</v>
      </c>
      <c r="F17" s="2892"/>
      <c r="G17" s="2892"/>
      <c r="H17" s="2892"/>
      <c r="I17" s="2892"/>
      <c r="J17" s="2892"/>
      <c r="K17" s="2892"/>
      <c r="L17" s="2892"/>
      <c r="M17" s="2892"/>
      <c r="N17" s="2892"/>
      <c r="O17" s="2892"/>
      <c r="P17" s="2892"/>
      <c r="Q17" s="2892"/>
      <c r="R17" s="2893"/>
    </row>
    <row r="18" spans="1:18" ht="30" customHeight="1">
      <c r="A18" s="2891"/>
      <c r="B18" s="2891"/>
      <c r="C18" s="2891"/>
      <c r="D18" s="2891"/>
      <c r="E18" s="1523" t="s">
        <v>505</v>
      </c>
      <c r="F18" s="2892"/>
      <c r="G18" s="2892"/>
      <c r="H18" s="2892"/>
      <c r="I18" s="2892"/>
      <c r="J18" s="2892"/>
      <c r="K18" s="2892"/>
      <c r="L18" s="2892"/>
      <c r="M18" s="2892"/>
      <c r="N18" s="2892"/>
      <c r="O18" s="2892"/>
      <c r="P18" s="2892"/>
      <c r="Q18" s="2892"/>
      <c r="R18" s="2893"/>
    </row>
    <row r="19" spans="1:18" ht="30" customHeight="1">
      <c r="A19" s="2891"/>
      <c r="B19" s="2891"/>
      <c r="C19" s="2891"/>
      <c r="D19" s="2891"/>
      <c r="E19" s="1523" t="s">
        <v>506</v>
      </c>
      <c r="F19" s="2892"/>
      <c r="G19" s="2892"/>
      <c r="H19" s="2892"/>
      <c r="I19" s="2892"/>
      <c r="J19" s="2892"/>
      <c r="K19" s="2892"/>
      <c r="L19" s="2892"/>
      <c r="M19" s="2892"/>
      <c r="N19" s="2892"/>
      <c r="O19" s="2892"/>
      <c r="P19" s="2892"/>
      <c r="Q19" s="2892"/>
      <c r="R19" s="2893"/>
    </row>
    <row r="20" spans="1:18" ht="30" customHeight="1">
      <c r="A20" s="2891"/>
      <c r="B20" s="2891"/>
      <c r="C20" s="2891"/>
      <c r="D20" s="2891"/>
      <c r="E20" s="1523" t="s">
        <v>507</v>
      </c>
      <c r="F20" s="2892"/>
      <c r="G20" s="2892"/>
      <c r="H20" s="2892"/>
      <c r="I20" s="2892"/>
      <c r="J20" s="2892"/>
      <c r="K20" s="2892"/>
      <c r="L20" s="2892"/>
      <c r="M20" s="2892"/>
      <c r="N20" s="2892"/>
      <c r="O20" s="2892"/>
      <c r="P20" s="2892"/>
      <c r="Q20" s="2892"/>
      <c r="R20" s="2893"/>
    </row>
    <row r="22" spans="1:18" ht="17.25" customHeight="1">
      <c r="A22" s="1524" t="s">
        <v>4126</v>
      </c>
      <c r="B22" s="1524"/>
      <c r="C22" s="1524"/>
      <c r="D22" s="1524"/>
      <c r="E22" s="1524"/>
      <c r="F22" s="1524"/>
      <c r="G22" s="1524"/>
      <c r="H22" s="1524"/>
      <c r="I22" s="1524"/>
      <c r="J22" s="1524"/>
      <c r="K22" s="1524"/>
      <c r="L22" s="1524"/>
      <c r="M22" s="1524"/>
      <c r="N22" s="1524"/>
      <c r="O22" s="1524"/>
      <c r="P22" s="1524"/>
      <c r="Q22" s="1524"/>
      <c r="R22" s="1524"/>
    </row>
    <row r="23" spans="1:18" ht="17.25" customHeight="1">
      <c r="A23" s="1429" t="s">
        <v>4127</v>
      </c>
      <c r="B23" s="1429"/>
      <c r="C23" s="1429"/>
      <c r="D23" s="1429"/>
      <c r="E23" s="1429"/>
      <c r="F23" s="1429"/>
      <c r="G23" s="1429"/>
      <c r="H23" s="1429"/>
      <c r="I23" s="1429"/>
      <c r="J23" s="1429"/>
      <c r="K23" s="1429"/>
      <c r="L23" s="1429"/>
      <c r="M23" s="1429"/>
      <c r="N23" s="1429"/>
      <c r="O23" s="1429"/>
      <c r="P23" s="1429"/>
      <c r="Q23" s="1429"/>
      <c r="R23" s="1429"/>
    </row>
    <row r="24" spans="1:18" ht="17.25" customHeight="1">
      <c r="A24" s="1429" t="s">
        <v>4128</v>
      </c>
      <c r="B24" s="1429"/>
      <c r="C24" s="1429"/>
      <c r="D24" s="1429"/>
      <c r="E24" s="1429"/>
      <c r="F24" s="1429"/>
      <c r="G24" s="1429"/>
      <c r="H24" s="1429"/>
      <c r="I24" s="1429"/>
      <c r="J24" s="1429"/>
      <c r="K24" s="1429"/>
      <c r="L24" s="1429"/>
      <c r="M24" s="1429"/>
      <c r="N24" s="1429"/>
      <c r="O24" s="1429"/>
      <c r="P24" s="1429"/>
      <c r="Q24" s="1429"/>
      <c r="R24" s="1429"/>
    </row>
    <row r="25" spans="1:18" ht="17.25" customHeight="1">
      <c r="A25" s="1429" t="s">
        <v>4129</v>
      </c>
      <c r="B25" s="1429"/>
      <c r="C25" s="1429"/>
      <c r="D25" s="1429"/>
      <c r="E25" s="1429"/>
      <c r="F25" s="1429"/>
      <c r="G25" s="1429"/>
      <c r="H25" s="1429"/>
      <c r="I25" s="1429"/>
      <c r="J25" s="1429"/>
      <c r="K25" s="1429"/>
      <c r="L25" s="1429"/>
      <c r="M25" s="1429"/>
      <c r="N25" s="1429"/>
      <c r="O25" s="1429"/>
      <c r="P25" s="1429"/>
      <c r="Q25" s="1429"/>
      <c r="R25" s="1429"/>
    </row>
    <row r="26" spans="1:18" ht="17.25" customHeight="1">
      <c r="A26" s="1429" t="s">
        <v>4130</v>
      </c>
      <c r="B26" s="1429"/>
      <c r="C26" s="1429"/>
      <c r="D26" s="1429"/>
      <c r="E26" s="1429"/>
      <c r="F26" s="1429"/>
      <c r="G26" s="1429"/>
      <c r="H26" s="1429"/>
      <c r="I26" s="1429"/>
      <c r="J26" s="1429"/>
      <c r="K26" s="1429"/>
      <c r="L26" s="1429"/>
      <c r="M26" s="1429"/>
      <c r="N26" s="1429"/>
      <c r="O26" s="1429"/>
      <c r="P26" s="1429"/>
      <c r="Q26" s="1429"/>
      <c r="R26" s="1429"/>
    </row>
    <row r="27" spans="1:18" ht="17.25" customHeight="1">
      <c r="A27" s="1429" t="s">
        <v>4131</v>
      </c>
      <c r="B27" s="1429"/>
      <c r="C27" s="1429"/>
      <c r="D27" s="1429"/>
      <c r="E27" s="1429"/>
      <c r="F27" s="1429"/>
      <c r="G27" s="1429"/>
      <c r="H27" s="1429"/>
      <c r="I27" s="1429"/>
      <c r="J27" s="1429"/>
      <c r="K27" s="1429"/>
      <c r="L27" s="1429"/>
      <c r="M27" s="1429"/>
      <c r="N27" s="1429"/>
      <c r="O27" s="1429"/>
      <c r="P27" s="1429"/>
      <c r="Q27" s="1429"/>
      <c r="R27" s="1429"/>
    </row>
    <row r="28" spans="1:18" ht="17.25" customHeight="1">
      <c r="A28" s="1429" t="s">
        <v>4132</v>
      </c>
      <c r="B28" s="1429"/>
      <c r="C28" s="1429"/>
      <c r="D28" s="1429"/>
      <c r="E28" s="1429"/>
      <c r="F28" s="1429"/>
      <c r="G28" s="1429"/>
      <c r="H28" s="1429"/>
      <c r="I28" s="1429"/>
      <c r="J28" s="1429"/>
      <c r="K28" s="1429"/>
      <c r="L28" s="1429"/>
      <c r="M28" s="1429"/>
      <c r="N28" s="1429"/>
      <c r="O28" s="1429"/>
      <c r="P28" s="1429"/>
      <c r="Q28" s="1429"/>
      <c r="R28" s="1429"/>
    </row>
    <row r="29" spans="1:18" ht="17.25" customHeight="1">
      <c r="A29" s="1429" t="s">
        <v>4133</v>
      </c>
      <c r="B29" s="1429"/>
      <c r="C29" s="1429"/>
      <c r="D29" s="1429"/>
      <c r="E29" s="1429"/>
      <c r="F29" s="1429"/>
      <c r="G29" s="1429"/>
      <c r="H29" s="1429"/>
      <c r="I29" s="1429"/>
      <c r="J29" s="1429"/>
      <c r="K29" s="1429"/>
      <c r="L29" s="1429"/>
      <c r="M29" s="1429"/>
      <c r="N29" s="1429"/>
      <c r="O29" s="1429"/>
      <c r="P29" s="1429"/>
      <c r="Q29" s="1429"/>
      <c r="R29" s="1429"/>
    </row>
    <row r="30" spans="1:18" ht="17.25" customHeight="1">
      <c r="A30" s="1429" t="s">
        <v>4134</v>
      </c>
      <c r="B30" s="1429"/>
      <c r="C30" s="1429"/>
      <c r="D30" s="1429"/>
      <c r="E30" s="1429"/>
      <c r="F30" s="1429"/>
      <c r="G30" s="1429"/>
      <c r="H30" s="1429"/>
      <c r="I30" s="1429"/>
      <c r="J30" s="1429"/>
      <c r="K30" s="1429"/>
      <c r="L30" s="1429"/>
      <c r="M30" s="1429"/>
      <c r="N30" s="1429"/>
      <c r="O30" s="1429"/>
      <c r="P30" s="1429"/>
      <c r="Q30" s="1429"/>
      <c r="R30" s="1429"/>
    </row>
    <row r="31" spans="1:18" ht="17.25" customHeight="1">
      <c r="A31" s="1429" t="s">
        <v>4135</v>
      </c>
      <c r="B31" s="1429"/>
      <c r="C31" s="1429"/>
      <c r="D31" s="1429"/>
      <c r="E31" s="1429"/>
      <c r="F31" s="1429"/>
      <c r="G31" s="1429"/>
      <c r="H31" s="1429"/>
      <c r="I31" s="1429"/>
      <c r="J31" s="1429"/>
      <c r="K31" s="1429"/>
      <c r="L31" s="1429"/>
      <c r="M31" s="1429"/>
      <c r="N31" s="1429"/>
      <c r="O31" s="1429"/>
      <c r="P31" s="1429"/>
      <c r="Q31" s="1429"/>
      <c r="R31" s="1429"/>
    </row>
    <row r="32" spans="1:18" ht="17.25" customHeight="1">
      <c r="A32" s="1429" t="s">
        <v>4136</v>
      </c>
      <c r="B32" s="1429"/>
      <c r="C32" s="1429"/>
      <c r="D32" s="1429"/>
      <c r="E32" s="1429"/>
      <c r="F32" s="1429"/>
      <c r="G32" s="1429"/>
      <c r="H32" s="1429"/>
      <c r="I32" s="1429"/>
      <c r="J32" s="1429"/>
      <c r="K32" s="1429"/>
      <c r="L32" s="1429"/>
      <c r="M32" s="1429"/>
      <c r="N32" s="1429"/>
      <c r="O32" s="1429"/>
      <c r="P32" s="1429"/>
      <c r="Q32" s="1429"/>
      <c r="R32" s="1429"/>
    </row>
    <row r="33" spans="1:18" ht="17.25" customHeight="1">
      <c r="A33" s="1429" t="s">
        <v>4137</v>
      </c>
      <c r="B33" s="1429"/>
      <c r="C33" s="1429"/>
      <c r="D33" s="1429"/>
      <c r="E33" s="1429"/>
      <c r="F33" s="1429"/>
      <c r="G33" s="1429"/>
      <c r="H33" s="1429"/>
      <c r="I33" s="1429"/>
      <c r="J33" s="1429"/>
      <c r="K33" s="1429"/>
      <c r="L33" s="1429"/>
      <c r="M33" s="1429"/>
      <c r="N33" s="1429"/>
      <c r="O33" s="1429"/>
      <c r="P33" s="1429"/>
      <c r="Q33" s="1429"/>
      <c r="R33" s="1429"/>
    </row>
    <row r="34" spans="1:18" ht="17.25" customHeight="1">
      <c r="A34" s="1429" t="s">
        <v>4138</v>
      </c>
      <c r="B34" s="1429"/>
      <c r="C34" s="1429"/>
      <c r="D34" s="1429"/>
      <c r="E34" s="1429"/>
      <c r="F34" s="1429"/>
      <c r="G34" s="1429"/>
      <c r="H34" s="1429"/>
      <c r="I34" s="1429"/>
      <c r="J34" s="1429"/>
      <c r="K34" s="1429"/>
      <c r="L34" s="1429"/>
      <c r="M34" s="1429"/>
      <c r="N34" s="1429"/>
      <c r="O34" s="1429"/>
      <c r="P34" s="1429"/>
      <c r="Q34" s="1429"/>
      <c r="R34" s="1429"/>
    </row>
    <row r="35" spans="1:18" ht="17.25" customHeight="1">
      <c r="A35" s="1429" t="s">
        <v>4139</v>
      </c>
      <c r="B35" s="1429"/>
      <c r="C35" s="1429"/>
      <c r="D35" s="1429"/>
      <c r="E35" s="1429"/>
      <c r="F35" s="1429"/>
      <c r="G35" s="1429"/>
      <c r="H35" s="1429"/>
      <c r="I35" s="1429"/>
      <c r="J35" s="1429"/>
      <c r="K35" s="1429"/>
      <c r="L35" s="1429"/>
      <c r="M35" s="1429"/>
      <c r="N35" s="1429"/>
      <c r="O35" s="1429"/>
      <c r="P35" s="1429"/>
      <c r="Q35" s="1429"/>
      <c r="R35" s="1429"/>
    </row>
    <row r="36" spans="1:18" ht="17.25" customHeight="1">
      <c r="A36" s="1429" t="s">
        <v>4140</v>
      </c>
      <c r="B36" s="1429"/>
      <c r="C36" s="1429"/>
      <c r="D36" s="1429"/>
      <c r="E36" s="1429"/>
      <c r="F36" s="1429"/>
      <c r="G36" s="1429"/>
      <c r="H36" s="1429"/>
      <c r="I36" s="1429"/>
      <c r="J36" s="1429"/>
      <c r="K36" s="1429"/>
      <c r="L36" s="1429"/>
      <c r="M36" s="1429"/>
      <c r="N36" s="1429"/>
      <c r="O36" s="1429"/>
      <c r="P36" s="1429"/>
      <c r="Q36" s="1429"/>
      <c r="R36" s="1429"/>
    </row>
    <row r="37" spans="1:18" ht="17.25" customHeight="1">
      <c r="A37" s="1429" t="s">
        <v>4141</v>
      </c>
      <c r="B37" s="1429"/>
      <c r="C37" s="1429"/>
      <c r="D37" s="1429"/>
      <c r="E37" s="1429"/>
      <c r="F37" s="1429"/>
      <c r="G37" s="1429"/>
      <c r="H37" s="1429"/>
      <c r="I37" s="1429"/>
      <c r="J37" s="1429"/>
      <c r="K37" s="1429"/>
      <c r="L37" s="1429"/>
      <c r="M37" s="1429"/>
      <c r="N37" s="1429"/>
      <c r="O37" s="1429"/>
      <c r="P37" s="1429"/>
      <c r="Q37" s="1429"/>
      <c r="R37" s="1429"/>
    </row>
    <row r="38" spans="1:18" ht="18.75" customHeight="1">
      <c r="A38" s="1524"/>
      <c r="B38" s="1524"/>
      <c r="C38" s="1524"/>
      <c r="D38" s="1524"/>
      <c r="E38" s="1524"/>
      <c r="F38" s="1524"/>
      <c r="G38" s="1524"/>
      <c r="H38" s="1524"/>
      <c r="I38" s="1524"/>
      <c r="J38" s="1524"/>
      <c r="K38" s="1524"/>
      <c r="L38" s="1524"/>
      <c r="M38" s="1524"/>
      <c r="N38" s="1524"/>
      <c r="O38" s="1524"/>
      <c r="P38" s="1524"/>
      <c r="Q38" s="1524"/>
      <c r="R38" s="1524"/>
    </row>
    <row r="39" spans="1:18" ht="18.75" customHeight="1">
      <c r="A39" s="1524"/>
      <c r="B39" s="1524"/>
      <c r="C39" s="1524"/>
      <c r="D39" s="1524"/>
      <c r="E39" s="1524"/>
      <c r="F39" s="1524"/>
      <c r="G39" s="1524"/>
      <c r="H39" s="1524"/>
      <c r="I39" s="1524"/>
      <c r="J39" s="1524"/>
      <c r="K39" s="1524"/>
      <c r="L39" s="1524"/>
      <c r="M39" s="1524"/>
      <c r="N39" s="1524"/>
      <c r="O39" s="1524"/>
      <c r="P39" s="1524"/>
      <c r="Q39" s="1524"/>
      <c r="R39" s="1524"/>
    </row>
  </sheetData>
  <mergeCells count="30">
    <mergeCell ref="M7:N7"/>
    <mergeCell ref="O7:P7"/>
    <mergeCell ref="Q7:R7"/>
    <mergeCell ref="A7:D7"/>
    <mergeCell ref="E7:F7"/>
    <mergeCell ref="G7:H7"/>
    <mergeCell ref="I7:J7"/>
    <mergeCell ref="K7:L7"/>
    <mergeCell ref="C3:I3"/>
    <mergeCell ref="L3:M3"/>
    <mergeCell ref="A4:R4"/>
    <mergeCell ref="A6:D6"/>
    <mergeCell ref="E6:R6"/>
    <mergeCell ref="A8:D8"/>
    <mergeCell ref="E8:R8"/>
    <mergeCell ref="A12:N12"/>
    <mergeCell ref="O12:Q12"/>
    <mergeCell ref="A13:N13"/>
    <mergeCell ref="O13:Q13"/>
    <mergeCell ref="A11:B11"/>
    <mergeCell ref="C11:D11"/>
    <mergeCell ref="K11:L11"/>
    <mergeCell ref="A14:N14"/>
    <mergeCell ref="O14:Q14"/>
    <mergeCell ref="A16:D20"/>
    <mergeCell ref="F16:R16"/>
    <mergeCell ref="F17:R17"/>
    <mergeCell ref="F18:R18"/>
    <mergeCell ref="F19:R19"/>
    <mergeCell ref="F20:R2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713C-6420-496E-AA6D-8FC57BCC1C44}">
  <sheetPr>
    <pageSetUpPr fitToPage="1"/>
  </sheetPr>
  <dimension ref="A1:M77"/>
  <sheetViews>
    <sheetView showGridLines="0" view="pageBreakPreview" zoomScaleNormal="100" zoomScaleSheetLayoutView="100" workbookViewId="0">
      <selection activeCell="A4" sqref="A4"/>
    </sheetView>
  </sheetViews>
  <sheetFormatPr defaultColWidth="9" defaultRowHeight="18.75"/>
  <cols>
    <col min="1" max="1" width="22.125" style="1643" customWidth="1"/>
    <col min="2" max="2" width="3.625" style="1643" customWidth="1"/>
    <col min="3" max="3" width="8" style="1643" customWidth="1"/>
    <col min="4" max="4" width="3.625" style="1643" customWidth="1"/>
    <col min="5" max="5" width="15" style="1643" customWidth="1"/>
    <col min="6" max="6" width="3.625" style="1643" customWidth="1"/>
    <col min="7" max="7" width="18" style="1643" customWidth="1"/>
    <col min="8" max="8" width="8.375" style="1643" customWidth="1"/>
    <col min="9" max="9" width="3.625" style="1643" customWidth="1"/>
    <col min="10" max="10" width="9.25" style="1643" customWidth="1"/>
    <col min="11" max="11" width="5.625" style="1643" customWidth="1"/>
    <col min="12" max="12" width="3.5" style="1643" customWidth="1"/>
    <col min="13" max="16384" width="9" style="1643"/>
  </cols>
  <sheetData>
    <row r="1" spans="1:12">
      <c r="A1" s="2920" t="s">
        <v>371</v>
      </c>
      <c r="B1" s="2920"/>
      <c r="C1" s="2920"/>
      <c r="D1" s="2920"/>
      <c r="E1" s="2920"/>
      <c r="F1" s="2920"/>
      <c r="G1" s="2920"/>
      <c r="H1" s="2920"/>
      <c r="I1" s="2920"/>
      <c r="J1" s="2920"/>
      <c r="K1" s="2920"/>
      <c r="L1" s="1642"/>
    </row>
    <row r="2" spans="1:12" ht="18.75" customHeight="1">
      <c r="A2" s="2921" t="s">
        <v>372</v>
      </c>
      <c r="B2" s="2921"/>
      <c r="C2" s="2921"/>
      <c r="D2" s="2921"/>
      <c r="E2" s="2921"/>
      <c r="F2" s="2921"/>
      <c r="G2" s="2921"/>
      <c r="H2" s="2921"/>
      <c r="I2" s="2921"/>
      <c r="J2" s="2921"/>
      <c r="K2" s="2921"/>
      <c r="L2" s="1644"/>
    </row>
    <row r="3" spans="1:12">
      <c r="A3" s="2922" t="s">
        <v>3537</v>
      </c>
      <c r="B3" s="2922"/>
      <c r="C3" s="2922"/>
      <c r="D3" s="2922"/>
      <c r="E3" s="2922"/>
      <c r="F3" s="2922"/>
      <c r="G3" s="2922"/>
      <c r="H3" s="2922"/>
      <c r="I3" s="2922"/>
      <c r="J3" s="2922"/>
      <c r="K3" s="2922"/>
      <c r="L3" s="1645"/>
    </row>
    <row r="4" spans="1:12" ht="19.5" thickBot="1">
      <c r="A4" s="1645"/>
      <c r="B4" s="1645"/>
      <c r="C4" s="1645"/>
      <c r="D4" s="1645"/>
      <c r="E4" s="1646" t="s">
        <v>373</v>
      </c>
      <c r="F4" s="1646"/>
      <c r="G4" s="1646"/>
      <c r="H4" s="1646"/>
      <c r="I4" s="1646"/>
      <c r="J4" s="1646"/>
      <c r="K4" s="1645"/>
      <c r="L4" s="1645"/>
    </row>
    <row r="5" spans="1:12" ht="19.5" thickBot="1">
      <c r="A5" s="1645"/>
      <c r="B5" s="1645"/>
      <c r="C5" s="1645"/>
      <c r="D5" s="1645"/>
      <c r="E5" s="1646" t="s">
        <v>374</v>
      </c>
      <c r="F5" s="1646"/>
      <c r="G5" s="1646"/>
      <c r="H5" s="1646"/>
      <c r="I5" s="1646"/>
      <c r="J5" s="1646"/>
      <c r="K5" s="1645"/>
      <c r="L5" s="1645"/>
    </row>
    <row r="6" spans="1:12" ht="18.75" customHeight="1">
      <c r="A6" s="1645"/>
      <c r="B6" s="1645"/>
      <c r="C6" s="1645"/>
      <c r="D6" s="1645"/>
      <c r="E6" s="2923" t="s">
        <v>375</v>
      </c>
      <c r="F6" s="2923"/>
      <c r="G6" s="2923"/>
      <c r="H6" s="2923"/>
      <c r="I6" s="2923"/>
      <c r="J6" s="2923"/>
      <c r="K6" s="1645"/>
      <c r="L6" s="1645"/>
    </row>
    <row r="7" spans="1:12" ht="24.95" customHeight="1" thickBot="1">
      <c r="E7" s="1646" t="s">
        <v>376</v>
      </c>
      <c r="F7" s="1646"/>
      <c r="G7" s="1646"/>
      <c r="H7" s="1646"/>
      <c r="I7" s="1646"/>
      <c r="J7" s="1646"/>
    </row>
    <row r="8" spans="1:12" ht="24.95" customHeight="1" thickBot="1">
      <c r="E8" s="1646" t="s">
        <v>377</v>
      </c>
      <c r="F8" s="1646"/>
      <c r="G8" s="1646"/>
      <c r="H8" s="1646"/>
      <c r="I8" s="1646"/>
      <c r="J8" s="1646"/>
    </row>
    <row r="9" spans="1:12">
      <c r="A9" s="1647"/>
      <c r="B9" s="1647"/>
      <c r="C9" s="1647"/>
      <c r="D9" s="1647"/>
    </row>
    <row r="10" spans="1:12">
      <c r="A10" s="1647" t="s">
        <v>3538</v>
      </c>
      <c r="B10" s="1647"/>
      <c r="C10" s="1647"/>
      <c r="D10" s="1647"/>
    </row>
    <row r="11" spans="1:12">
      <c r="A11" s="1647" t="s">
        <v>4593</v>
      </c>
      <c r="B11" s="1647"/>
      <c r="C11" s="1647"/>
      <c r="D11" s="1647"/>
    </row>
    <row r="12" spans="1:12" ht="44.25" customHeight="1">
      <c r="A12" s="2916" t="s">
        <v>378</v>
      </c>
      <c r="B12" s="2917"/>
      <c r="C12" s="2912" t="s">
        <v>379</v>
      </c>
      <c r="D12" s="2915"/>
      <c r="E12" s="2915"/>
      <c r="F12" s="2915"/>
      <c r="G12" s="2915"/>
      <c r="H12" s="2915"/>
      <c r="I12" s="2915"/>
      <c r="J12" s="2915"/>
      <c r="K12" s="2915"/>
      <c r="L12" s="2913"/>
    </row>
    <row r="13" spans="1:12" ht="50.25" customHeight="1">
      <c r="A13" s="1648"/>
      <c r="B13" s="1648" t="s">
        <v>3539</v>
      </c>
      <c r="C13" s="2912"/>
      <c r="D13" s="2915"/>
      <c r="E13" s="2915"/>
      <c r="F13" s="2915"/>
      <c r="G13" s="2915"/>
      <c r="H13" s="2915"/>
      <c r="I13" s="2915"/>
      <c r="J13" s="2915"/>
      <c r="K13" s="2913"/>
      <c r="L13" s="1649" t="s">
        <v>3539</v>
      </c>
    </row>
    <row r="14" spans="1:12">
      <c r="A14" s="1650"/>
      <c r="B14" s="1650"/>
      <c r="C14" s="2919"/>
      <c r="D14" s="2919"/>
      <c r="E14" s="2919"/>
      <c r="F14" s="1651"/>
      <c r="G14" s="1652"/>
      <c r="H14" s="1652"/>
      <c r="I14" s="1652"/>
      <c r="J14" s="1652"/>
      <c r="K14" s="1653"/>
      <c r="L14" s="1653"/>
    </row>
    <row r="15" spans="1:12">
      <c r="A15" s="1647" t="s">
        <v>4594</v>
      </c>
      <c r="B15" s="1647"/>
      <c r="C15" s="1647"/>
      <c r="D15" s="1647"/>
    </row>
    <row r="16" spans="1:12" ht="52.5" customHeight="1">
      <c r="A16" s="2916" t="s">
        <v>380</v>
      </c>
      <c r="B16" s="2917"/>
      <c r="C16" s="2912" t="s">
        <v>3540</v>
      </c>
      <c r="D16" s="2915"/>
      <c r="E16" s="2915"/>
      <c r="F16" s="2913"/>
      <c r="G16" s="2912" t="s">
        <v>379</v>
      </c>
      <c r="H16" s="2915"/>
      <c r="I16" s="2915"/>
      <c r="J16" s="2915"/>
      <c r="K16" s="2915"/>
      <c r="L16" s="2913"/>
    </row>
    <row r="17" spans="1:13" ht="18.75" customHeight="1">
      <c r="A17" s="2912"/>
      <c r="B17" s="2913"/>
      <c r="C17" s="2912"/>
      <c r="D17" s="2915"/>
      <c r="E17" s="2913"/>
      <c r="F17" s="1654" t="s">
        <v>3539</v>
      </c>
      <c r="G17" s="2912"/>
      <c r="H17" s="2915"/>
      <c r="I17" s="2915"/>
      <c r="J17" s="2915"/>
      <c r="K17" s="2913"/>
      <c r="L17" s="1649" t="s">
        <v>3539</v>
      </c>
    </row>
    <row r="18" spans="1:13" ht="18.75" customHeight="1">
      <c r="A18" s="2912"/>
      <c r="B18" s="2913"/>
      <c r="C18" s="2912"/>
      <c r="D18" s="2915"/>
      <c r="E18" s="2913"/>
      <c r="F18" s="1654" t="s">
        <v>3539</v>
      </c>
      <c r="G18" s="2912"/>
      <c r="H18" s="2915"/>
      <c r="I18" s="2915"/>
      <c r="J18" s="2915"/>
      <c r="K18" s="2913"/>
      <c r="L18" s="1649" t="s">
        <v>3539</v>
      </c>
    </row>
    <row r="19" spans="1:13" ht="18.75" customHeight="1">
      <c r="A19" s="2912"/>
      <c r="B19" s="2913"/>
      <c r="C19" s="2912"/>
      <c r="D19" s="2915"/>
      <c r="E19" s="2913"/>
      <c r="F19" s="1654" t="s">
        <v>3539</v>
      </c>
      <c r="G19" s="2912"/>
      <c r="H19" s="2915"/>
      <c r="I19" s="2915"/>
      <c r="J19" s="2915"/>
      <c r="K19" s="2913"/>
      <c r="L19" s="1649" t="s">
        <v>3539</v>
      </c>
    </row>
    <row r="20" spans="1:13" ht="18.75" customHeight="1">
      <c r="A20" s="2912"/>
      <c r="B20" s="2913"/>
      <c r="C20" s="2912"/>
      <c r="D20" s="2915"/>
      <c r="E20" s="2913"/>
      <c r="F20" s="1654" t="s">
        <v>3539</v>
      </c>
      <c r="G20" s="2912"/>
      <c r="H20" s="2915"/>
      <c r="I20" s="2915"/>
      <c r="J20" s="2915"/>
      <c r="K20" s="2913"/>
      <c r="L20" s="1649" t="s">
        <v>3539</v>
      </c>
    </row>
    <row r="21" spans="1:13" ht="18.75" customHeight="1">
      <c r="A21" s="2912"/>
      <c r="B21" s="2913"/>
      <c r="C21" s="2912"/>
      <c r="D21" s="2915"/>
      <c r="E21" s="2913"/>
      <c r="F21" s="1654" t="s">
        <v>3539</v>
      </c>
      <c r="G21" s="2912"/>
      <c r="H21" s="2915"/>
      <c r="I21" s="2915"/>
      <c r="J21" s="2915"/>
      <c r="K21" s="2913"/>
      <c r="L21" s="1649" t="s">
        <v>3539</v>
      </c>
    </row>
    <row r="22" spans="1:13" ht="18.75" customHeight="1">
      <c r="A22" s="2912"/>
      <c r="B22" s="2913"/>
      <c r="C22" s="2912"/>
      <c r="D22" s="2915"/>
      <c r="E22" s="2913"/>
      <c r="F22" s="1654" t="s">
        <v>3539</v>
      </c>
      <c r="G22" s="2912"/>
      <c r="H22" s="2915"/>
      <c r="I22" s="2915"/>
      <c r="J22" s="2915"/>
      <c r="K22" s="2913"/>
      <c r="L22" s="1649" t="s">
        <v>3539</v>
      </c>
    </row>
    <row r="23" spans="1:13" ht="18.75" customHeight="1">
      <c r="A23" s="1655"/>
      <c r="B23" s="1655"/>
      <c r="C23" s="1655"/>
      <c r="D23" s="1655"/>
      <c r="E23" s="1655"/>
      <c r="F23" s="1655"/>
      <c r="G23" s="1655"/>
      <c r="H23" s="1655"/>
      <c r="I23" s="1655"/>
      <c r="J23" s="1655"/>
      <c r="K23" s="1655"/>
      <c r="L23" s="1655"/>
    </row>
    <row r="24" spans="1:13" ht="18.75" customHeight="1">
      <c r="A24" s="1647" t="s">
        <v>4595</v>
      </c>
      <c r="B24" s="1655"/>
      <c r="C24" s="1655"/>
      <c r="D24" s="1655"/>
      <c r="E24" s="1655"/>
      <c r="F24" s="1655"/>
      <c r="G24" s="1655"/>
      <c r="H24" s="1655"/>
      <c r="I24" s="1655"/>
      <c r="J24" s="1655"/>
      <c r="K24" s="1655"/>
      <c r="L24" s="1655"/>
    </row>
    <row r="25" spans="1:13" ht="30" customHeight="1">
      <c r="A25" s="1649" t="s">
        <v>4596</v>
      </c>
      <c r="B25" s="2912" t="s">
        <v>4597</v>
      </c>
      <c r="C25" s="2913"/>
      <c r="D25" s="2912" t="s">
        <v>4598</v>
      </c>
      <c r="E25" s="2915"/>
      <c r="F25" s="2915"/>
      <c r="G25" s="1649" t="s">
        <v>4599</v>
      </c>
      <c r="H25" s="2912" t="s">
        <v>4600</v>
      </c>
      <c r="I25" s="2915"/>
      <c r="J25" s="2915"/>
      <c r="K25" s="2915"/>
      <c r="L25" s="2913"/>
    </row>
    <row r="26" spans="1:13" ht="56.25" customHeight="1">
      <c r="A26" s="1656"/>
      <c r="B26" s="2916" t="s">
        <v>4601</v>
      </c>
      <c r="C26" s="2917"/>
      <c r="D26" s="2916" t="s">
        <v>4602</v>
      </c>
      <c r="E26" s="2918"/>
      <c r="F26" s="2918"/>
      <c r="G26" s="1656"/>
      <c r="H26" s="2916" t="s">
        <v>4603</v>
      </c>
      <c r="I26" s="2918"/>
      <c r="J26" s="2918"/>
      <c r="K26" s="2918"/>
      <c r="L26" s="2917"/>
      <c r="M26" s="1657"/>
    </row>
    <row r="27" spans="1:13" ht="56.25" customHeight="1">
      <c r="A27" s="1656"/>
      <c r="B27" s="2916" t="s">
        <v>4601</v>
      </c>
      <c r="C27" s="2917"/>
      <c r="D27" s="2916" t="s">
        <v>4604</v>
      </c>
      <c r="E27" s="2918"/>
      <c r="F27" s="2918"/>
      <c r="G27" s="1656"/>
      <c r="H27" s="2916" t="s">
        <v>4603</v>
      </c>
      <c r="I27" s="2918"/>
      <c r="J27" s="2918"/>
      <c r="K27" s="2918"/>
      <c r="L27" s="2917"/>
      <c r="M27" s="1657"/>
    </row>
    <row r="28" spans="1:13" ht="56.25" customHeight="1">
      <c r="A28" s="1656"/>
      <c r="B28" s="2916" t="s">
        <v>4601</v>
      </c>
      <c r="C28" s="2917"/>
      <c r="D28" s="2916" t="s">
        <v>4604</v>
      </c>
      <c r="E28" s="2918"/>
      <c r="F28" s="2918"/>
      <c r="G28" s="1656"/>
      <c r="H28" s="2916" t="s">
        <v>4603</v>
      </c>
      <c r="I28" s="2918"/>
      <c r="J28" s="2918"/>
      <c r="K28" s="2918"/>
      <c r="L28" s="2917"/>
      <c r="M28" s="1657"/>
    </row>
    <row r="29" spans="1:13" ht="56.25" customHeight="1">
      <c r="A29" s="1656"/>
      <c r="B29" s="2916" t="s">
        <v>4601</v>
      </c>
      <c r="C29" s="2917"/>
      <c r="D29" s="2916" t="s">
        <v>4604</v>
      </c>
      <c r="E29" s="2918"/>
      <c r="F29" s="2918"/>
      <c r="G29" s="1656"/>
      <c r="H29" s="2916" t="s">
        <v>4603</v>
      </c>
      <c r="I29" s="2918"/>
      <c r="J29" s="2918"/>
      <c r="K29" s="2918"/>
      <c r="L29" s="2917"/>
      <c r="M29" s="1657"/>
    </row>
    <row r="30" spans="1:13" ht="56.25" customHeight="1">
      <c r="A30" s="1656"/>
      <c r="B30" s="2916" t="s">
        <v>4601</v>
      </c>
      <c r="C30" s="2917"/>
      <c r="D30" s="2916" t="s">
        <v>4604</v>
      </c>
      <c r="E30" s="2918"/>
      <c r="F30" s="2918"/>
      <c r="G30" s="1656"/>
      <c r="H30" s="2916" t="s">
        <v>4603</v>
      </c>
      <c r="I30" s="2918"/>
      <c r="J30" s="2918"/>
      <c r="K30" s="2918"/>
      <c r="L30" s="2917"/>
      <c r="M30" s="1657"/>
    </row>
    <row r="31" spans="1:13">
      <c r="A31" s="1647"/>
      <c r="B31" s="1647"/>
      <c r="C31" s="1647"/>
      <c r="D31" s="1647"/>
    </row>
    <row r="32" spans="1:13">
      <c r="A32" s="1647" t="s">
        <v>381</v>
      </c>
      <c r="B32" s="1647"/>
      <c r="C32" s="1647"/>
      <c r="D32" s="1647"/>
    </row>
    <row r="33" spans="1:12" ht="38.25" customHeight="1">
      <c r="A33" s="2912"/>
      <c r="B33" s="2913"/>
      <c r="C33" s="2912" t="s">
        <v>382</v>
      </c>
      <c r="D33" s="2915"/>
      <c r="E33" s="2915"/>
      <c r="F33" s="2913"/>
      <c r="G33" s="2912" t="s">
        <v>383</v>
      </c>
      <c r="H33" s="2915"/>
      <c r="I33" s="2915"/>
      <c r="J33" s="2915"/>
      <c r="K33" s="2915"/>
      <c r="L33" s="2913"/>
    </row>
    <row r="34" spans="1:12" ht="57.75" customHeight="1">
      <c r="A34" s="2912"/>
      <c r="B34" s="2913"/>
      <c r="C34" s="2912" t="s">
        <v>384</v>
      </c>
      <c r="D34" s="2913"/>
      <c r="E34" s="2912" t="s">
        <v>4605</v>
      </c>
      <c r="F34" s="2913"/>
      <c r="G34" s="2910" t="s">
        <v>4606</v>
      </c>
      <c r="H34" s="2914"/>
      <c r="I34" s="2911"/>
      <c r="J34" s="2912" t="s">
        <v>4605</v>
      </c>
      <c r="K34" s="2915"/>
      <c r="L34" s="2913"/>
    </row>
    <row r="35" spans="1:12" ht="18.75" customHeight="1">
      <c r="A35" s="2898" t="s">
        <v>385</v>
      </c>
      <c r="B35" s="2899"/>
      <c r="C35" s="2904"/>
      <c r="D35" s="2904" t="s">
        <v>3539</v>
      </c>
      <c r="E35" s="2904"/>
      <c r="F35" s="2904" t="s">
        <v>3539</v>
      </c>
      <c r="G35" s="2910"/>
      <c r="H35" s="2911"/>
      <c r="I35" s="1658" t="s">
        <v>3539</v>
      </c>
      <c r="J35" s="2898"/>
      <c r="K35" s="2899"/>
      <c r="L35" s="2904" t="s">
        <v>3539</v>
      </c>
    </row>
    <row r="36" spans="1:12" ht="18.75" customHeight="1">
      <c r="A36" s="2900"/>
      <c r="B36" s="2901"/>
      <c r="C36" s="2905"/>
      <c r="D36" s="2905"/>
      <c r="E36" s="2905"/>
      <c r="F36" s="2905"/>
      <c r="G36" s="1658" t="s">
        <v>386</v>
      </c>
      <c r="H36" s="1658"/>
      <c r="I36" s="1658" t="s">
        <v>3539</v>
      </c>
      <c r="J36" s="2900"/>
      <c r="K36" s="2901"/>
      <c r="L36" s="2905"/>
    </row>
    <row r="37" spans="1:12" ht="18.75" customHeight="1">
      <c r="A37" s="2902"/>
      <c r="B37" s="2903"/>
      <c r="C37" s="2906"/>
      <c r="D37" s="2906"/>
      <c r="E37" s="2906"/>
      <c r="F37" s="2906"/>
      <c r="G37" s="1658" t="s">
        <v>387</v>
      </c>
      <c r="H37" s="1658"/>
      <c r="I37" s="1658" t="s">
        <v>3539</v>
      </c>
      <c r="J37" s="2902"/>
      <c r="K37" s="2903"/>
      <c r="L37" s="2906"/>
    </row>
    <row r="38" spans="1:12" ht="18.75" customHeight="1">
      <c r="A38" s="2898" t="s">
        <v>388</v>
      </c>
      <c r="B38" s="2899"/>
      <c r="C38" s="2904"/>
      <c r="D38" s="2904" t="s">
        <v>3539</v>
      </c>
      <c r="E38" s="2904"/>
      <c r="F38" s="2904" t="s">
        <v>3539</v>
      </c>
      <c r="G38" s="2910"/>
      <c r="H38" s="2911"/>
      <c r="I38" s="1658" t="s">
        <v>3539</v>
      </c>
      <c r="J38" s="2898"/>
      <c r="K38" s="2899"/>
      <c r="L38" s="2904" t="s">
        <v>3539</v>
      </c>
    </row>
    <row r="39" spans="1:12" ht="18.75" customHeight="1">
      <c r="A39" s="2900"/>
      <c r="B39" s="2901"/>
      <c r="C39" s="2905"/>
      <c r="D39" s="2905"/>
      <c r="E39" s="2905"/>
      <c r="F39" s="2905"/>
      <c r="G39" s="1658" t="s">
        <v>386</v>
      </c>
      <c r="H39" s="1658"/>
      <c r="I39" s="1658" t="s">
        <v>3539</v>
      </c>
      <c r="J39" s="2900"/>
      <c r="K39" s="2901"/>
      <c r="L39" s="2905"/>
    </row>
    <row r="40" spans="1:12" ht="18.75" customHeight="1">
      <c r="A40" s="2902"/>
      <c r="B40" s="2903"/>
      <c r="C40" s="2906"/>
      <c r="D40" s="2906"/>
      <c r="E40" s="2906"/>
      <c r="F40" s="2906"/>
      <c r="G40" s="1658" t="s">
        <v>387</v>
      </c>
      <c r="H40" s="1658"/>
      <c r="I40" s="1658" t="s">
        <v>3539</v>
      </c>
      <c r="J40" s="2902"/>
      <c r="K40" s="2903"/>
      <c r="L40" s="2906"/>
    </row>
    <row r="41" spans="1:12" ht="18.75" customHeight="1">
      <c r="A41" s="2898" t="s">
        <v>389</v>
      </c>
      <c r="B41" s="2899"/>
      <c r="C41" s="2904"/>
      <c r="D41" s="2904" t="s">
        <v>3539</v>
      </c>
      <c r="E41" s="2904"/>
      <c r="F41" s="2904" t="s">
        <v>3539</v>
      </c>
      <c r="G41" s="2910"/>
      <c r="H41" s="2911"/>
      <c r="I41" s="1658" t="s">
        <v>3539</v>
      </c>
      <c r="J41" s="2898"/>
      <c r="K41" s="2899"/>
      <c r="L41" s="2904" t="s">
        <v>3539</v>
      </c>
    </row>
    <row r="42" spans="1:12" ht="18.75" customHeight="1">
      <c r="A42" s="2900"/>
      <c r="B42" s="2901"/>
      <c r="C42" s="2905"/>
      <c r="D42" s="2905"/>
      <c r="E42" s="2905"/>
      <c r="F42" s="2905"/>
      <c r="G42" s="1658" t="s">
        <v>386</v>
      </c>
      <c r="H42" s="1658"/>
      <c r="I42" s="1658" t="s">
        <v>3539</v>
      </c>
      <c r="J42" s="2900"/>
      <c r="K42" s="2901"/>
      <c r="L42" s="2905"/>
    </row>
    <row r="43" spans="1:12" ht="18.75" customHeight="1">
      <c r="A43" s="2902"/>
      <c r="B43" s="2903"/>
      <c r="C43" s="2906"/>
      <c r="D43" s="2906"/>
      <c r="E43" s="2906"/>
      <c r="F43" s="2906"/>
      <c r="G43" s="1658" t="s">
        <v>387</v>
      </c>
      <c r="H43" s="1658"/>
      <c r="I43" s="1658" t="s">
        <v>3539</v>
      </c>
      <c r="J43" s="2902"/>
      <c r="K43" s="2903"/>
      <c r="L43" s="2906"/>
    </row>
    <row r="44" spans="1:12" ht="18.75" customHeight="1">
      <c r="A44" s="2898" t="s">
        <v>390</v>
      </c>
      <c r="B44" s="2899"/>
      <c r="C44" s="2904"/>
      <c r="D44" s="2904" t="s">
        <v>3539</v>
      </c>
      <c r="E44" s="2904"/>
      <c r="F44" s="2904" t="s">
        <v>3539</v>
      </c>
      <c r="G44" s="2910"/>
      <c r="H44" s="2911"/>
      <c r="I44" s="1658" t="s">
        <v>3539</v>
      </c>
      <c r="J44" s="2898"/>
      <c r="K44" s="2899"/>
      <c r="L44" s="2904" t="s">
        <v>3539</v>
      </c>
    </row>
    <row r="45" spans="1:12" ht="18.75" customHeight="1">
      <c r="A45" s="2900"/>
      <c r="B45" s="2901"/>
      <c r="C45" s="2905"/>
      <c r="D45" s="2905"/>
      <c r="E45" s="2905"/>
      <c r="F45" s="2905"/>
      <c r="G45" s="1658" t="s">
        <v>386</v>
      </c>
      <c r="H45" s="1658"/>
      <c r="I45" s="1658" t="s">
        <v>3539</v>
      </c>
      <c r="J45" s="2900"/>
      <c r="K45" s="2901"/>
      <c r="L45" s="2905"/>
    </row>
    <row r="46" spans="1:12" ht="18.75" customHeight="1">
      <c r="A46" s="2902"/>
      <c r="B46" s="2903"/>
      <c r="C46" s="2906"/>
      <c r="D46" s="2906"/>
      <c r="E46" s="2906"/>
      <c r="F46" s="2906"/>
      <c r="G46" s="1658" t="s">
        <v>387</v>
      </c>
      <c r="H46" s="1658"/>
      <c r="I46" s="1658" t="s">
        <v>3539</v>
      </c>
      <c r="J46" s="2902"/>
      <c r="K46" s="2903"/>
      <c r="L46" s="2906"/>
    </row>
    <row r="47" spans="1:12" ht="18.75" customHeight="1">
      <c r="A47" s="2898" t="s">
        <v>391</v>
      </c>
      <c r="B47" s="2899"/>
      <c r="C47" s="2904"/>
      <c r="D47" s="2904" t="s">
        <v>3539</v>
      </c>
      <c r="E47" s="2904"/>
      <c r="F47" s="2904" t="s">
        <v>3539</v>
      </c>
      <c r="G47" s="2910"/>
      <c r="H47" s="2911"/>
      <c r="I47" s="1658" t="s">
        <v>3539</v>
      </c>
      <c r="J47" s="2898"/>
      <c r="K47" s="2899"/>
      <c r="L47" s="2904" t="s">
        <v>3539</v>
      </c>
    </row>
    <row r="48" spans="1:12" ht="18.75" customHeight="1">
      <c r="A48" s="2900"/>
      <c r="B48" s="2901"/>
      <c r="C48" s="2905"/>
      <c r="D48" s="2905"/>
      <c r="E48" s="2905"/>
      <c r="F48" s="2905"/>
      <c r="G48" s="1658" t="s">
        <v>386</v>
      </c>
      <c r="H48" s="1658"/>
      <c r="I48" s="1658" t="s">
        <v>3539</v>
      </c>
      <c r="J48" s="2900"/>
      <c r="K48" s="2901"/>
      <c r="L48" s="2905"/>
    </row>
    <row r="49" spans="1:12" ht="18.75" customHeight="1">
      <c r="A49" s="2902"/>
      <c r="B49" s="2903"/>
      <c r="C49" s="2906"/>
      <c r="D49" s="2906"/>
      <c r="E49" s="2906"/>
      <c r="F49" s="2906"/>
      <c r="G49" s="1658" t="s">
        <v>387</v>
      </c>
      <c r="H49" s="1658"/>
      <c r="I49" s="1658" t="s">
        <v>3539</v>
      </c>
      <c r="J49" s="2902"/>
      <c r="K49" s="2903"/>
      <c r="L49" s="2906"/>
    </row>
    <row r="50" spans="1:12" ht="18.75" customHeight="1">
      <c r="A50" s="2898" t="s">
        <v>392</v>
      </c>
      <c r="B50" s="2899"/>
      <c r="C50" s="2904"/>
      <c r="D50" s="2904" t="s">
        <v>3539</v>
      </c>
      <c r="E50" s="2904"/>
      <c r="F50" s="2904" t="s">
        <v>3539</v>
      </c>
      <c r="G50" s="2910"/>
      <c r="H50" s="2911"/>
      <c r="I50" s="1658" t="s">
        <v>3539</v>
      </c>
      <c r="J50" s="2898"/>
      <c r="K50" s="2899"/>
      <c r="L50" s="2904" t="s">
        <v>3539</v>
      </c>
    </row>
    <row r="51" spans="1:12" ht="18.75" customHeight="1">
      <c r="A51" s="2900"/>
      <c r="B51" s="2901"/>
      <c r="C51" s="2905"/>
      <c r="D51" s="2905"/>
      <c r="E51" s="2905"/>
      <c r="F51" s="2905"/>
      <c r="G51" s="1658" t="s">
        <v>386</v>
      </c>
      <c r="H51" s="1658"/>
      <c r="I51" s="1658" t="s">
        <v>3539</v>
      </c>
      <c r="J51" s="2900"/>
      <c r="K51" s="2901"/>
      <c r="L51" s="2905"/>
    </row>
    <row r="52" spans="1:12" ht="18.75" customHeight="1">
      <c r="A52" s="2902"/>
      <c r="B52" s="2903"/>
      <c r="C52" s="2906"/>
      <c r="D52" s="2906"/>
      <c r="E52" s="2906"/>
      <c r="F52" s="2906"/>
      <c r="G52" s="1658" t="s">
        <v>387</v>
      </c>
      <c r="H52" s="1658"/>
      <c r="I52" s="1658" t="s">
        <v>3539</v>
      </c>
      <c r="J52" s="2902"/>
      <c r="K52" s="2903"/>
      <c r="L52" s="2906"/>
    </row>
    <row r="53" spans="1:12" ht="18.75" customHeight="1">
      <c r="A53" s="2898" t="s">
        <v>393</v>
      </c>
      <c r="B53" s="2899"/>
      <c r="C53" s="2904"/>
      <c r="D53" s="2904" t="s">
        <v>3539</v>
      </c>
      <c r="E53" s="2904"/>
      <c r="F53" s="2904" t="s">
        <v>3539</v>
      </c>
      <c r="G53" s="2910"/>
      <c r="H53" s="2911"/>
      <c r="I53" s="1658" t="s">
        <v>3539</v>
      </c>
      <c r="J53" s="2898"/>
      <c r="K53" s="2899"/>
      <c r="L53" s="2904" t="s">
        <v>3539</v>
      </c>
    </row>
    <row r="54" spans="1:12" ht="18.75" customHeight="1">
      <c r="A54" s="2900"/>
      <c r="B54" s="2901"/>
      <c r="C54" s="2905"/>
      <c r="D54" s="2905"/>
      <c r="E54" s="2905"/>
      <c r="F54" s="2905"/>
      <c r="G54" s="1658" t="s">
        <v>386</v>
      </c>
      <c r="H54" s="1658"/>
      <c r="I54" s="1658" t="s">
        <v>3539</v>
      </c>
      <c r="J54" s="2900"/>
      <c r="K54" s="2901"/>
      <c r="L54" s="2905"/>
    </row>
    <row r="55" spans="1:12" ht="18.75" customHeight="1">
      <c r="A55" s="2902"/>
      <c r="B55" s="2903"/>
      <c r="C55" s="2906"/>
      <c r="D55" s="2906"/>
      <c r="E55" s="2906"/>
      <c r="F55" s="2906"/>
      <c r="G55" s="1658" t="s">
        <v>387</v>
      </c>
      <c r="H55" s="1658"/>
      <c r="I55" s="1658" t="s">
        <v>3539</v>
      </c>
      <c r="J55" s="2902"/>
      <c r="K55" s="2903"/>
      <c r="L55" s="2906"/>
    </row>
    <row r="56" spans="1:12" ht="18.75" customHeight="1">
      <c r="A56" s="2898" t="s">
        <v>394</v>
      </c>
      <c r="B56" s="2899"/>
      <c r="C56" s="2904"/>
      <c r="D56" s="2904" t="s">
        <v>3539</v>
      </c>
      <c r="E56" s="2904"/>
      <c r="F56" s="2904" t="s">
        <v>3539</v>
      </c>
      <c r="G56" s="2910"/>
      <c r="H56" s="2911"/>
      <c r="I56" s="1658" t="s">
        <v>3539</v>
      </c>
      <c r="J56" s="2898"/>
      <c r="K56" s="2899"/>
      <c r="L56" s="2904" t="s">
        <v>3539</v>
      </c>
    </row>
    <row r="57" spans="1:12" ht="18.75" customHeight="1">
      <c r="A57" s="2900"/>
      <c r="B57" s="2901"/>
      <c r="C57" s="2905"/>
      <c r="D57" s="2905"/>
      <c r="E57" s="2905"/>
      <c r="F57" s="2905"/>
      <c r="G57" s="1658" t="s">
        <v>386</v>
      </c>
      <c r="H57" s="1658"/>
      <c r="I57" s="1658" t="s">
        <v>3539</v>
      </c>
      <c r="J57" s="2900"/>
      <c r="K57" s="2901"/>
      <c r="L57" s="2905"/>
    </row>
    <row r="58" spans="1:12" ht="18.75" customHeight="1">
      <c r="A58" s="2902"/>
      <c r="B58" s="2903"/>
      <c r="C58" s="2906"/>
      <c r="D58" s="2906"/>
      <c r="E58" s="2906"/>
      <c r="F58" s="2906"/>
      <c r="G58" s="1658" t="s">
        <v>387</v>
      </c>
      <c r="H58" s="1658"/>
      <c r="I58" s="1658" t="s">
        <v>3539</v>
      </c>
      <c r="J58" s="2902"/>
      <c r="K58" s="2903"/>
      <c r="L58" s="2906"/>
    </row>
    <row r="59" spans="1:12" ht="18.75" customHeight="1">
      <c r="A59" s="2898" t="s">
        <v>395</v>
      </c>
      <c r="B59" s="2899"/>
      <c r="C59" s="2904"/>
      <c r="D59" s="2904" t="s">
        <v>3539</v>
      </c>
      <c r="E59" s="2904"/>
      <c r="F59" s="2904" t="s">
        <v>3539</v>
      </c>
      <c r="G59" s="2910"/>
      <c r="H59" s="2911"/>
      <c r="I59" s="1658" t="s">
        <v>3539</v>
      </c>
      <c r="J59" s="2898"/>
      <c r="K59" s="2899"/>
      <c r="L59" s="2904" t="s">
        <v>3539</v>
      </c>
    </row>
    <row r="60" spans="1:12" ht="18.75" customHeight="1">
      <c r="A60" s="2900"/>
      <c r="B60" s="2901"/>
      <c r="C60" s="2905"/>
      <c r="D60" s="2905"/>
      <c r="E60" s="2905"/>
      <c r="F60" s="2905"/>
      <c r="G60" s="1658" t="s">
        <v>386</v>
      </c>
      <c r="H60" s="1658"/>
      <c r="I60" s="1658" t="s">
        <v>3539</v>
      </c>
      <c r="J60" s="2900"/>
      <c r="K60" s="2901"/>
      <c r="L60" s="2905"/>
    </row>
    <row r="61" spans="1:12" ht="18.75" customHeight="1">
      <c r="A61" s="2902"/>
      <c r="B61" s="2903"/>
      <c r="C61" s="2906"/>
      <c r="D61" s="2906"/>
      <c r="E61" s="2906"/>
      <c r="F61" s="2906"/>
      <c r="G61" s="1658" t="s">
        <v>387</v>
      </c>
      <c r="H61" s="1658"/>
      <c r="I61" s="1658" t="s">
        <v>3539</v>
      </c>
      <c r="J61" s="2902"/>
      <c r="K61" s="2903"/>
      <c r="L61" s="2906"/>
    </row>
    <row r="62" spans="1:12" ht="18.75" customHeight="1">
      <c r="A62" s="2898" t="s">
        <v>396</v>
      </c>
      <c r="B62" s="2899"/>
      <c r="C62" s="2904"/>
      <c r="D62" s="2904" t="s">
        <v>3539</v>
      </c>
      <c r="E62" s="2904"/>
      <c r="F62" s="2904" t="s">
        <v>3539</v>
      </c>
      <c r="G62" s="2910"/>
      <c r="H62" s="2911"/>
      <c r="I62" s="1658" t="s">
        <v>3539</v>
      </c>
      <c r="J62" s="2898"/>
      <c r="K62" s="2899"/>
      <c r="L62" s="2904" t="s">
        <v>3539</v>
      </c>
    </row>
    <row r="63" spans="1:12" ht="18.75" customHeight="1">
      <c r="A63" s="2900"/>
      <c r="B63" s="2901"/>
      <c r="C63" s="2905"/>
      <c r="D63" s="2905"/>
      <c r="E63" s="2905"/>
      <c r="F63" s="2905"/>
      <c r="G63" s="1658" t="s">
        <v>386</v>
      </c>
      <c r="H63" s="1658"/>
      <c r="I63" s="1658" t="s">
        <v>3539</v>
      </c>
      <c r="J63" s="2900"/>
      <c r="K63" s="2901"/>
      <c r="L63" s="2905"/>
    </row>
    <row r="64" spans="1:12" ht="18.75" customHeight="1">
      <c r="A64" s="2902"/>
      <c r="B64" s="2903"/>
      <c r="C64" s="2906"/>
      <c r="D64" s="2906"/>
      <c r="E64" s="2906"/>
      <c r="F64" s="2906"/>
      <c r="G64" s="1658" t="s">
        <v>387</v>
      </c>
      <c r="H64" s="1658"/>
      <c r="I64" s="1658" t="s">
        <v>3539</v>
      </c>
      <c r="J64" s="2902"/>
      <c r="K64" s="2903"/>
      <c r="L64" s="2906"/>
    </row>
    <row r="65" spans="1:13" ht="18.75" customHeight="1">
      <c r="A65" s="2898" t="s">
        <v>397</v>
      </c>
      <c r="B65" s="2899"/>
      <c r="C65" s="2904"/>
      <c r="D65" s="2904" t="s">
        <v>3539</v>
      </c>
      <c r="E65" s="2904"/>
      <c r="F65" s="2904" t="s">
        <v>3539</v>
      </c>
      <c r="G65" s="2910"/>
      <c r="H65" s="2911"/>
      <c r="I65" s="1658" t="s">
        <v>3539</v>
      </c>
      <c r="J65" s="2898"/>
      <c r="K65" s="2899"/>
      <c r="L65" s="2904" t="s">
        <v>3539</v>
      </c>
    </row>
    <row r="66" spans="1:13" ht="18.75" customHeight="1">
      <c r="A66" s="2900"/>
      <c r="B66" s="2901"/>
      <c r="C66" s="2905"/>
      <c r="D66" s="2905"/>
      <c r="E66" s="2905"/>
      <c r="F66" s="2905"/>
      <c r="G66" s="1658" t="s">
        <v>386</v>
      </c>
      <c r="H66" s="1658"/>
      <c r="I66" s="1658" t="s">
        <v>3539</v>
      </c>
      <c r="J66" s="2900"/>
      <c r="K66" s="2901"/>
      <c r="L66" s="2905"/>
    </row>
    <row r="67" spans="1:13" ht="18.75" customHeight="1">
      <c r="A67" s="2902"/>
      <c r="B67" s="2903"/>
      <c r="C67" s="2906"/>
      <c r="D67" s="2906"/>
      <c r="E67" s="2906"/>
      <c r="F67" s="2906"/>
      <c r="G67" s="1658" t="s">
        <v>387</v>
      </c>
      <c r="H67" s="1658"/>
      <c r="I67" s="1658" t="s">
        <v>3539</v>
      </c>
      <c r="J67" s="2902"/>
      <c r="K67" s="2903"/>
      <c r="L67" s="2906"/>
    </row>
    <row r="68" spans="1:13" ht="18.75" customHeight="1">
      <c r="A68" s="2898" t="s">
        <v>398</v>
      </c>
      <c r="B68" s="2899"/>
      <c r="C68" s="2904"/>
      <c r="D68" s="2904" t="s">
        <v>3539</v>
      </c>
      <c r="E68" s="2904"/>
      <c r="F68" s="2904" t="s">
        <v>3539</v>
      </c>
      <c r="G68" s="2910"/>
      <c r="H68" s="2911"/>
      <c r="I68" s="1658" t="s">
        <v>3539</v>
      </c>
      <c r="J68" s="2898"/>
      <c r="K68" s="2899"/>
      <c r="L68" s="2904" t="s">
        <v>3539</v>
      </c>
    </row>
    <row r="69" spans="1:13" ht="18.75" customHeight="1">
      <c r="A69" s="2900"/>
      <c r="B69" s="2901"/>
      <c r="C69" s="2905"/>
      <c r="D69" s="2905"/>
      <c r="E69" s="2905"/>
      <c r="F69" s="2905"/>
      <c r="G69" s="1658" t="s">
        <v>386</v>
      </c>
      <c r="H69" s="1658"/>
      <c r="I69" s="1658" t="s">
        <v>3539</v>
      </c>
      <c r="J69" s="2900"/>
      <c r="K69" s="2901"/>
      <c r="L69" s="2905"/>
    </row>
    <row r="70" spans="1:13" ht="18.75" customHeight="1">
      <c r="A70" s="2902"/>
      <c r="B70" s="2903"/>
      <c r="C70" s="2906"/>
      <c r="D70" s="2906"/>
      <c r="E70" s="2906"/>
      <c r="F70" s="2906"/>
      <c r="G70" s="1658" t="s">
        <v>387</v>
      </c>
      <c r="H70" s="1658"/>
      <c r="I70" s="1658" t="s">
        <v>3539</v>
      </c>
      <c r="J70" s="2902"/>
      <c r="K70" s="2903"/>
      <c r="L70" s="2906"/>
    </row>
    <row r="71" spans="1:13">
      <c r="A71" s="1659"/>
      <c r="B71" s="1659"/>
      <c r="C71" s="1659"/>
      <c r="D71" s="1659"/>
    </row>
    <row r="72" spans="1:13">
      <c r="A72" s="2907" t="s">
        <v>4607</v>
      </c>
      <c r="B72" s="2907"/>
      <c r="C72" s="2907"/>
      <c r="D72" s="2907"/>
      <c r="E72" s="2907"/>
      <c r="F72" s="2907"/>
      <c r="G72" s="2907"/>
      <c r="H72" s="2907"/>
      <c r="I72" s="2907"/>
      <c r="J72" s="2907"/>
      <c r="K72" s="2907"/>
      <c r="L72" s="2907"/>
    </row>
    <row r="73" spans="1:13">
      <c r="A73" s="1660" t="s">
        <v>4608</v>
      </c>
      <c r="B73" s="1661"/>
      <c r="C73" s="1662"/>
      <c r="D73" s="1662"/>
      <c r="E73" s="1663"/>
      <c r="F73" s="1663"/>
      <c r="G73" s="1663"/>
      <c r="H73" s="1663"/>
      <c r="I73" s="1663"/>
      <c r="J73" s="1663"/>
      <c r="K73" s="1663"/>
      <c r="L73" s="1664"/>
      <c r="M73" s="1657"/>
    </row>
    <row r="74" spans="1:13">
      <c r="A74" s="1665" t="s">
        <v>4609</v>
      </c>
      <c r="B74" s="1666"/>
      <c r="C74" s="1667"/>
      <c r="D74" s="1667"/>
      <c r="L74" s="1668"/>
    </row>
    <row r="75" spans="1:13">
      <c r="A75" s="1669" t="s">
        <v>4610</v>
      </c>
      <c r="B75" s="1670"/>
      <c r="C75" s="1671"/>
      <c r="D75" s="1671"/>
      <c r="E75" s="1672"/>
      <c r="F75" s="1672"/>
      <c r="G75" s="1672"/>
      <c r="H75" s="1672"/>
      <c r="I75" s="1672"/>
      <c r="J75" s="1672"/>
      <c r="K75" s="1672" t="s">
        <v>4611</v>
      </c>
      <c r="L75" s="1673"/>
    </row>
    <row r="76" spans="1:13">
      <c r="A76" s="2908" t="s">
        <v>399</v>
      </c>
      <c r="B76" s="2908"/>
      <c r="C76" s="2908"/>
      <c r="D76" s="2908"/>
      <c r="E76" s="2908"/>
      <c r="F76" s="2908"/>
      <c r="G76" s="2908"/>
      <c r="H76" s="2908"/>
      <c r="I76" s="2908"/>
      <c r="J76" s="2908"/>
      <c r="K76" s="2908"/>
      <c r="L76" s="1674"/>
    </row>
    <row r="77" spans="1:13" ht="96" customHeight="1">
      <c r="A77" s="2909" t="s">
        <v>4612</v>
      </c>
      <c r="B77" s="2909"/>
      <c r="C77" s="2909"/>
      <c r="D77" s="2909"/>
      <c r="E77" s="2909"/>
      <c r="F77" s="2909"/>
      <c r="G77" s="2909"/>
      <c r="H77" s="2909"/>
      <c r="I77" s="2909"/>
      <c r="J77" s="2909"/>
      <c r="K77" s="2909"/>
      <c r="L77" s="1674"/>
    </row>
  </sheetData>
  <mergeCells count="154">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 ref="A20:B20"/>
    <mergeCell ref="C20:E20"/>
    <mergeCell ref="G20:K20"/>
    <mergeCell ref="A21:B21"/>
    <mergeCell ref="C21:E21"/>
    <mergeCell ref="G21:K21"/>
    <mergeCell ref="A18:B18"/>
    <mergeCell ref="C18:E18"/>
    <mergeCell ref="G18:K18"/>
    <mergeCell ref="A19:B19"/>
    <mergeCell ref="C19:E19"/>
    <mergeCell ref="G19:K19"/>
    <mergeCell ref="B26:C26"/>
    <mergeCell ref="D26:F26"/>
    <mergeCell ref="H26:L26"/>
    <mergeCell ref="B27:C27"/>
    <mergeCell ref="D27:F27"/>
    <mergeCell ref="H27:L27"/>
    <mergeCell ref="A22:B22"/>
    <mergeCell ref="C22:E22"/>
    <mergeCell ref="G22:K22"/>
    <mergeCell ref="B25:C25"/>
    <mergeCell ref="D25:F25"/>
    <mergeCell ref="H25:L25"/>
    <mergeCell ref="B30:C30"/>
    <mergeCell ref="D30:F30"/>
    <mergeCell ref="H30:L30"/>
    <mergeCell ref="A33:B33"/>
    <mergeCell ref="C33:F33"/>
    <mergeCell ref="G33:L33"/>
    <mergeCell ref="B28:C28"/>
    <mergeCell ref="D28:F28"/>
    <mergeCell ref="H28:L28"/>
    <mergeCell ref="B29:C29"/>
    <mergeCell ref="D29:F29"/>
    <mergeCell ref="H29:L29"/>
    <mergeCell ref="A34:B34"/>
    <mergeCell ref="C34:D34"/>
    <mergeCell ref="E34:F34"/>
    <mergeCell ref="G34:I34"/>
    <mergeCell ref="J34:L34"/>
    <mergeCell ref="A35:B37"/>
    <mergeCell ref="C35:C37"/>
    <mergeCell ref="D35:D37"/>
    <mergeCell ref="E35:E37"/>
    <mergeCell ref="F35:F37"/>
    <mergeCell ref="G35:H35"/>
    <mergeCell ref="J35:K37"/>
    <mergeCell ref="L35:L37"/>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68:K70"/>
    <mergeCell ref="L68:L70"/>
    <mergeCell ref="A72:L72"/>
    <mergeCell ref="A76:K76"/>
    <mergeCell ref="A77:K77"/>
    <mergeCell ref="A68:B70"/>
    <mergeCell ref="C68:C70"/>
    <mergeCell ref="D68:D70"/>
    <mergeCell ref="E68:E70"/>
    <mergeCell ref="F68:F70"/>
    <mergeCell ref="G68:H68"/>
  </mergeCells>
  <phoneticPr fontId="1"/>
  <dataValidations count="1">
    <dataValidation type="list" allowBlank="1" showInputMessage="1" showErrorMessage="1" sqref="C14:F14" xr:uid="{E06A906E-EED1-42C0-8374-6DC9C1F12A05}">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660481"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660482"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660483"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660484"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660485"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660486"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660487"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660488"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660489"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660490"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660491"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660492"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660493"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660494"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660495"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660496"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660497"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660498"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660499"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660500"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660501"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660502"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660503"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660504"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660505"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660506"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660507"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660508"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660509"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660510"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660511"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660512"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660513"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660514"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660515"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660516"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660517"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660518"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U73"/>
  <sheetViews>
    <sheetView view="pageBreakPreview" zoomScaleNormal="100" zoomScaleSheetLayoutView="100" workbookViewId="0">
      <selection activeCell="N5" sqref="N5:T5"/>
    </sheetView>
  </sheetViews>
  <sheetFormatPr defaultColWidth="9" defaultRowHeight="13.5"/>
  <cols>
    <col min="1" max="9" width="4.25" style="1" customWidth="1"/>
    <col min="10" max="10" width="5" style="1" customWidth="1"/>
    <col min="11" max="16" width="4.25" style="1" customWidth="1"/>
    <col min="17" max="19" width="3.75" style="1" customWidth="1"/>
    <col min="20" max="20" width="4.375" style="1" customWidth="1"/>
    <col min="21" max="21" width="4.25" style="1" customWidth="1"/>
    <col min="22" max="16384" width="9" style="1"/>
  </cols>
  <sheetData>
    <row r="1" spans="1:21">
      <c r="B1" s="1" t="s">
        <v>3859</v>
      </c>
      <c r="T1" s="122"/>
      <c r="U1" s="525"/>
    </row>
    <row r="2" spans="1:21" ht="29.25" customHeight="1">
      <c r="A2" s="2928" t="s">
        <v>3860</v>
      </c>
      <c r="B2" s="2928"/>
      <c r="C2" s="2928"/>
      <c r="D2" s="2928"/>
      <c r="E2" s="2928"/>
      <c r="F2" s="2928"/>
      <c r="G2" s="2928"/>
      <c r="H2" s="2928"/>
      <c r="I2" s="2928"/>
      <c r="J2" s="2928"/>
      <c r="K2" s="2928"/>
      <c r="L2" s="2928"/>
      <c r="M2" s="2928"/>
      <c r="N2" s="2928"/>
      <c r="O2" s="2928"/>
      <c r="P2" s="2928"/>
      <c r="Q2" s="2928"/>
      <c r="R2" s="2928"/>
      <c r="S2" s="2928"/>
      <c r="T2" s="2928"/>
    </row>
    <row r="3" spans="1:21" ht="8.25" customHeight="1">
      <c r="A3" s="123"/>
      <c r="B3" s="123"/>
      <c r="C3" s="123"/>
      <c r="D3" s="123"/>
      <c r="E3" s="123"/>
      <c r="F3" s="123"/>
      <c r="G3" s="123"/>
      <c r="H3" s="123"/>
      <c r="I3" s="123"/>
      <c r="J3" s="123"/>
      <c r="K3" s="123"/>
      <c r="L3" s="123"/>
      <c r="M3" s="123"/>
      <c r="N3" s="123"/>
      <c r="O3" s="123"/>
      <c r="P3" s="123"/>
      <c r="Q3" s="123"/>
      <c r="R3" s="123"/>
      <c r="S3" s="123"/>
      <c r="T3" s="123"/>
    </row>
    <row r="4" spans="1:21" ht="35.25" customHeight="1">
      <c r="J4" s="2925" t="s">
        <v>1</v>
      </c>
      <c r="K4" s="2925"/>
      <c r="L4" s="2925"/>
      <c r="M4" s="2925"/>
      <c r="N4" s="2929"/>
      <c r="O4" s="2929"/>
      <c r="P4" s="2929"/>
      <c r="Q4" s="2929"/>
      <c r="R4" s="2929"/>
      <c r="S4" s="2929"/>
      <c r="T4" s="2929"/>
      <c r="U4" s="245"/>
    </row>
    <row r="5" spans="1:21" ht="21" customHeight="1">
      <c r="J5" s="2927" t="s">
        <v>0</v>
      </c>
      <c r="K5" s="2927"/>
      <c r="L5" s="2927"/>
      <c r="M5" s="2927"/>
      <c r="N5" s="2930"/>
      <c r="O5" s="2930"/>
      <c r="P5" s="2930"/>
      <c r="Q5" s="2930"/>
      <c r="R5" s="2930"/>
      <c r="S5" s="2930"/>
      <c r="T5" s="2930"/>
      <c r="U5" s="526"/>
    </row>
    <row r="6" spans="1:21">
      <c r="U6" s="46"/>
    </row>
    <row r="7" spans="1:21" ht="20.25" customHeight="1">
      <c r="B7" s="527" t="s">
        <v>1514</v>
      </c>
      <c r="U7" s="46"/>
    </row>
    <row r="8" spans="1:21" ht="18.75" customHeight="1">
      <c r="B8" s="56" t="s">
        <v>1515</v>
      </c>
      <c r="C8" s="49"/>
      <c r="D8" s="49"/>
      <c r="E8" s="49"/>
      <c r="F8" s="49"/>
      <c r="G8" s="49"/>
      <c r="H8" s="49"/>
      <c r="I8" s="49"/>
      <c r="J8" s="49"/>
      <c r="K8" s="49"/>
      <c r="L8" s="49"/>
      <c r="M8" s="53"/>
      <c r="N8" s="56"/>
      <c r="O8" s="49" t="s">
        <v>1516</v>
      </c>
      <c r="P8" s="49"/>
      <c r="Q8" s="49"/>
      <c r="R8" s="49"/>
      <c r="S8" s="49"/>
      <c r="T8" s="53"/>
    </row>
    <row r="9" spans="1:21" ht="18.75" customHeight="1">
      <c r="B9" s="4"/>
      <c r="C9" s="46"/>
      <c r="D9" s="46"/>
      <c r="E9" s="46"/>
      <c r="F9" s="46"/>
      <c r="G9" s="46"/>
      <c r="H9" s="46"/>
      <c r="I9" s="46"/>
      <c r="J9" s="46"/>
      <c r="K9" s="46"/>
      <c r="L9" s="46"/>
      <c r="M9" s="54"/>
      <c r="N9" s="4"/>
      <c r="O9" s="46" t="s">
        <v>1517</v>
      </c>
      <c r="P9" s="46"/>
      <c r="Q9" s="46"/>
      <c r="R9" s="46"/>
      <c r="S9" s="46"/>
      <c r="T9" s="54"/>
    </row>
    <row r="10" spans="1:21" ht="18.75" customHeight="1">
      <c r="B10" s="57"/>
      <c r="C10" s="47"/>
      <c r="D10" s="47"/>
      <c r="E10" s="47"/>
      <c r="F10" s="47"/>
      <c r="G10" s="47"/>
      <c r="H10" s="47"/>
      <c r="I10" s="47"/>
      <c r="J10" s="47"/>
      <c r="K10" s="47"/>
      <c r="L10" s="47"/>
      <c r="M10" s="55"/>
      <c r="N10" s="57"/>
      <c r="O10" s="47" t="s">
        <v>1518</v>
      </c>
      <c r="P10" s="47"/>
      <c r="Q10" s="47"/>
      <c r="R10" s="47"/>
      <c r="S10" s="47"/>
      <c r="T10" s="55"/>
    </row>
    <row r="11" spans="1:21" ht="18.75" customHeight="1">
      <c r="B11" s="2316" t="s">
        <v>1519</v>
      </c>
      <c r="C11" s="2322"/>
      <c r="D11" s="2322"/>
      <c r="E11" s="2322"/>
      <c r="F11" s="2322"/>
      <c r="G11" s="2322"/>
      <c r="H11" s="2322"/>
      <c r="I11" s="2322"/>
      <c r="J11" s="2322"/>
      <c r="K11" s="2322"/>
      <c r="L11" s="2322"/>
      <c r="M11" s="2323"/>
      <c r="N11" s="56"/>
      <c r="O11" s="49" t="s">
        <v>1520</v>
      </c>
      <c r="P11" s="49"/>
      <c r="Q11" s="49"/>
      <c r="R11" s="49"/>
      <c r="S11" s="49"/>
      <c r="T11" s="53"/>
    </row>
    <row r="12" spans="1:21" ht="18.75" customHeight="1">
      <c r="B12" s="2350"/>
      <c r="C12" s="2351"/>
      <c r="D12" s="2351"/>
      <c r="E12" s="2351"/>
      <c r="F12" s="2351"/>
      <c r="G12" s="2351"/>
      <c r="H12" s="2351"/>
      <c r="I12" s="2351"/>
      <c r="J12" s="2351"/>
      <c r="K12" s="2351"/>
      <c r="L12" s="2351"/>
      <c r="M12" s="2352"/>
      <c r="N12" s="4"/>
      <c r="O12" s="46" t="s">
        <v>1521</v>
      </c>
      <c r="P12" s="46"/>
      <c r="Q12" s="46"/>
      <c r="R12" s="46"/>
      <c r="S12" s="46"/>
      <c r="T12" s="54"/>
    </row>
    <row r="13" spans="1:21" ht="18.75" customHeight="1">
      <c r="B13" s="2350"/>
      <c r="C13" s="2351"/>
      <c r="D13" s="2351"/>
      <c r="E13" s="2351"/>
      <c r="F13" s="2351"/>
      <c r="G13" s="2351"/>
      <c r="H13" s="2351"/>
      <c r="I13" s="2351"/>
      <c r="J13" s="2351"/>
      <c r="K13" s="2351"/>
      <c r="L13" s="2351"/>
      <c r="M13" s="2352"/>
      <c r="N13" s="4"/>
      <c r="O13" s="46" t="s">
        <v>1517</v>
      </c>
      <c r="P13" s="46"/>
      <c r="Q13" s="46"/>
      <c r="R13" s="46"/>
      <c r="S13" s="46"/>
      <c r="T13" s="54"/>
    </row>
    <row r="14" spans="1:21" ht="18.75" customHeight="1">
      <c r="B14" s="2324"/>
      <c r="C14" s="2325"/>
      <c r="D14" s="2325"/>
      <c r="E14" s="2325"/>
      <c r="F14" s="2325"/>
      <c r="G14" s="2325"/>
      <c r="H14" s="2325"/>
      <c r="I14" s="2325"/>
      <c r="J14" s="2325"/>
      <c r="K14" s="2325"/>
      <c r="L14" s="2325"/>
      <c r="M14" s="2326"/>
      <c r="N14" s="57"/>
      <c r="O14" s="47" t="s">
        <v>1518</v>
      </c>
      <c r="P14" s="47"/>
      <c r="Q14" s="47"/>
      <c r="R14" s="47"/>
      <c r="S14" s="47"/>
      <c r="T14" s="55"/>
    </row>
    <row r="15" spans="1:21" ht="18.75" customHeight="1">
      <c r="B15" s="2931" t="s">
        <v>1522</v>
      </c>
      <c r="C15" s="2322"/>
      <c r="D15" s="2322"/>
      <c r="E15" s="2322"/>
      <c r="F15" s="2322"/>
      <c r="G15" s="2322"/>
      <c r="H15" s="2322"/>
      <c r="I15" s="2322"/>
      <c r="J15" s="2322"/>
      <c r="K15" s="2322"/>
      <c r="L15" s="2322"/>
      <c r="M15" s="2323"/>
      <c r="N15" s="56"/>
      <c r="O15" s="49" t="s">
        <v>1516</v>
      </c>
      <c r="P15" s="49"/>
      <c r="Q15" s="49"/>
      <c r="R15" s="49"/>
      <c r="S15" s="49"/>
      <c r="T15" s="53"/>
    </row>
    <row r="16" spans="1:21" ht="18.75" customHeight="1">
      <c r="B16" s="2350"/>
      <c r="C16" s="2351"/>
      <c r="D16" s="2351"/>
      <c r="E16" s="2351"/>
      <c r="F16" s="2351"/>
      <c r="G16" s="2351"/>
      <c r="H16" s="2351"/>
      <c r="I16" s="2351"/>
      <c r="J16" s="2351"/>
      <c r="K16" s="2351"/>
      <c r="L16" s="2351"/>
      <c r="M16" s="2352"/>
      <c r="N16" s="4"/>
      <c r="O16" s="46" t="s">
        <v>1517</v>
      </c>
      <c r="P16" s="46"/>
      <c r="Q16" s="46"/>
      <c r="R16" s="46"/>
      <c r="S16" s="46"/>
      <c r="T16" s="54"/>
    </row>
    <row r="17" spans="2:20" ht="18.75" customHeight="1">
      <c r="B17" s="2324"/>
      <c r="C17" s="2325"/>
      <c r="D17" s="2325"/>
      <c r="E17" s="2325"/>
      <c r="F17" s="2325"/>
      <c r="G17" s="2325"/>
      <c r="H17" s="2325"/>
      <c r="I17" s="2325"/>
      <c r="J17" s="2325"/>
      <c r="K17" s="2325"/>
      <c r="L17" s="2325"/>
      <c r="M17" s="2326"/>
      <c r="N17" s="57"/>
      <c r="O17" s="47" t="s">
        <v>1518</v>
      </c>
      <c r="P17" s="47"/>
      <c r="Q17" s="47"/>
      <c r="R17" s="47"/>
      <c r="S17" s="47"/>
      <c r="T17" s="55"/>
    </row>
    <row r="18" spans="2:20" ht="18.75" customHeight="1">
      <c r="B18" s="2931" t="s">
        <v>1523</v>
      </c>
      <c r="C18" s="2322"/>
      <c r="D18" s="2322"/>
      <c r="E18" s="2322"/>
      <c r="F18" s="2322"/>
      <c r="G18" s="2322"/>
      <c r="H18" s="2322"/>
      <c r="I18" s="2322"/>
      <c r="J18" s="2322"/>
      <c r="K18" s="2322"/>
      <c r="L18" s="2322"/>
      <c r="M18" s="2323"/>
      <c r="N18" s="56"/>
      <c r="O18" s="49" t="s">
        <v>1516</v>
      </c>
      <c r="P18" s="49"/>
      <c r="Q18" s="49"/>
      <c r="R18" s="49"/>
      <c r="S18" s="49"/>
      <c r="T18" s="53"/>
    </row>
    <row r="19" spans="2:20" ht="18.75" customHeight="1">
      <c r="B19" s="2350"/>
      <c r="C19" s="2351"/>
      <c r="D19" s="2351"/>
      <c r="E19" s="2351"/>
      <c r="F19" s="2351"/>
      <c r="G19" s="2351"/>
      <c r="H19" s="2351"/>
      <c r="I19" s="2351"/>
      <c r="J19" s="2351"/>
      <c r="K19" s="2351"/>
      <c r="L19" s="2351"/>
      <c r="M19" s="2352"/>
      <c r="N19" s="4"/>
      <c r="O19" s="46" t="s">
        <v>1517</v>
      </c>
      <c r="P19" s="46"/>
      <c r="Q19" s="46"/>
      <c r="R19" s="46"/>
      <c r="S19" s="46"/>
      <c r="T19" s="54"/>
    </row>
    <row r="20" spans="2:20" ht="18.75" customHeight="1">
      <c r="B20" s="2324"/>
      <c r="C20" s="2325"/>
      <c r="D20" s="2325"/>
      <c r="E20" s="2325"/>
      <c r="F20" s="2325"/>
      <c r="G20" s="2325"/>
      <c r="H20" s="2325"/>
      <c r="I20" s="2325"/>
      <c r="J20" s="2325"/>
      <c r="K20" s="2325"/>
      <c r="L20" s="2325"/>
      <c r="M20" s="2326"/>
      <c r="N20" s="57"/>
      <c r="O20" s="47" t="s">
        <v>1518</v>
      </c>
      <c r="P20" s="47"/>
      <c r="Q20" s="47"/>
      <c r="R20" s="47"/>
      <c r="S20" s="47"/>
      <c r="T20" s="55"/>
    </row>
    <row r="21" spans="2:20" ht="18.75" customHeight="1">
      <c r="B21" s="56" t="s">
        <v>1524</v>
      </c>
      <c r="C21" s="49"/>
      <c r="D21" s="49"/>
      <c r="E21" s="49"/>
      <c r="F21" s="49"/>
      <c r="G21" s="49"/>
      <c r="H21" s="49"/>
      <c r="I21" s="49"/>
      <c r="J21" s="49"/>
      <c r="K21" s="49"/>
      <c r="L21" s="49"/>
      <c r="M21" s="53"/>
      <c r="N21" s="56"/>
      <c r="O21" s="49" t="s">
        <v>1516</v>
      </c>
      <c r="P21" s="49"/>
      <c r="Q21" s="49"/>
      <c r="R21" s="49"/>
      <c r="S21" s="49"/>
      <c r="T21" s="53"/>
    </row>
    <row r="22" spans="2:20" ht="18.75" customHeight="1">
      <c r="B22" s="4"/>
      <c r="C22" s="46"/>
      <c r="D22" s="46"/>
      <c r="E22" s="46"/>
      <c r="F22" s="46"/>
      <c r="G22" s="46"/>
      <c r="H22" s="46"/>
      <c r="I22" s="46"/>
      <c r="J22" s="46"/>
      <c r="K22" s="46"/>
      <c r="L22" s="46"/>
      <c r="M22" s="54"/>
      <c r="N22" s="4"/>
      <c r="O22" s="46" t="s">
        <v>1517</v>
      </c>
      <c r="P22" s="46"/>
      <c r="Q22" s="46"/>
      <c r="R22" s="46"/>
      <c r="S22" s="46"/>
      <c r="T22" s="54"/>
    </row>
    <row r="23" spans="2:20" ht="18.75" customHeight="1">
      <c r="B23" s="57"/>
      <c r="C23" s="47"/>
      <c r="D23" s="47"/>
      <c r="E23" s="47"/>
      <c r="F23" s="47"/>
      <c r="G23" s="47"/>
      <c r="H23" s="47"/>
      <c r="I23" s="47"/>
      <c r="J23" s="47"/>
      <c r="K23" s="47"/>
      <c r="L23" s="47"/>
      <c r="M23" s="55"/>
      <c r="N23" s="57"/>
      <c r="O23" s="47" t="s">
        <v>1518</v>
      </c>
      <c r="P23" s="47"/>
      <c r="Q23" s="47"/>
      <c r="R23" s="47"/>
      <c r="S23" s="47"/>
      <c r="T23" s="55"/>
    </row>
    <row r="24" spans="2:20" ht="18.75" customHeight="1">
      <c r="B24" s="2931" t="s">
        <v>1525</v>
      </c>
      <c r="C24" s="2322"/>
      <c r="D24" s="2322"/>
      <c r="E24" s="2322"/>
      <c r="F24" s="2322"/>
      <c r="G24" s="2322"/>
      <c r="H24" s="2322"/>
      <c r="I24" s="2323"/>
      <c r="J24" s="2415" t="s">
        <v>1526</v>
      </c>
      <c r="K24" s="2924"/>
      <c r="L24" s="2924"/>
      <c r="M24" s="2932"/>
      <c r="N24" s="56"/>
      <c r="O24" s="49" t="s">
        <v>1527</v>
      </c>
      <c r="P24" s="49"/>
      <c r="Q24" s="49"/>
      <c r="R24" s="49"/>
      <c r="S24" s="49"/>
      <c r="T24" s="53"/>
    </row>
    <row r="25" spans="2:20" ht="18.75" customHeight="1">
      <c r="B25" s="2350"/>
      <c r="C25" s="2351"/>
      <c r="D25" s="2351"/>
      <c r="E25" s="2351"/>
      <c r="F25" s="2351"/>
      <c r="G25" s="2351"/>
      <c r="H25" s="2351"/>
      <c r="I25" s="2352"/>
      <c r="J25" s="2343"/>
      <c r="K25" s="2344"/>
      <c r="L25" s="2344"/>
      <c r="M25" s="2389"/>
      <c r="N25" s="528" t="s">
        <v>496</v>
      </c>
      <c r="O25" s="46"/>
      <c r="P25" s="117" t="s">
        <v>733</v>
      </c>
      <c r="Q25" s="46"/>
      <c r="R25" s="278" t="s">
        <v>1528</v>
      </c>
      <c r="S25" s="54" t="s">
        <v>1529</v>
      </c>
      <c r="T25" s="54"/>
    </row>
    <row r="26" spans="2:20" ht="18.75" customHeight="1">
      <c r="B26" s="2350"/>
      <c r="C26" s="2351"/>
      <c r="D26" s="2351"/>
      <c r="E26" s="2351"/>
      <c r="F26" s="2351"/>
      <c r="G26" s="2351"/>
      <c r="H26" s="2351"/>
      <c r="I26" s="2352"/>
      <c r="J26" s="2390"/>
      <c r="K26" s="2391"/>
      <c r="L26" s="2391"/>
      <c r="M26" s="2392"/>
      <c r="N26" s="57"/>
      <c r="O26" s="47" t="s">
        <v>1530</v>
      </c>
      <c r="P26" s="47"/>
      <c r="Q26" s="47"/>
      <c r="R26" s="47"/>
      <c r="S26" s="47"/>
      <c r="T26" s="55"/>
    </row>
    <row r="27" spans="2:20" ht="18.75" customHeight="1">
      <c r="B27" s="2350"/>
      <c r="C27" s="2351"/>
      <c r="D27" s="2351"/>
      <c r="E27" s="2351"/>
      <c r="F27" s="2351"/>
      <c r="G27" s="2351"/>
      <c r="H27" s="2351"/>
      <c r="I27" s="2352"/>
      <c r="J27" s="2415" t="s">
        <v>1531</v>
      </c>
      <c r="K27" s="2924"/>
      <c r="L27" s="2924"/>
      <c r="M27" s="2932"/>
      <c r="N27" s="56"/>
      <c r="O27" s="49" t="s">
        <v>1527</v>
      </c>
      <c r="P27" s="49"/>
      <c r="Q27" s="49"/>
      <c r="R27" s="49"/>
      <c r="S27" s="49"/>
      <c r="T27" s="53"/>
    </row>
    <row r="28" spans="2:20" ht="18.75" customHeight="1">
      <c r="B28" s="2350"/>
      <c r="C28" s="2351"/>
      <c r="D28" s="2351"/>
      <c r="E28" s="2351"/>
      <c r="F28" s="2351"/>
      <c r="G28" s="2351"/>
      <c r="H28" s="2351"/>
      <c r="I28" s="2352"/>
      <c r="J28" s="2343"/>
      <c r="K28" s="2344"/>
      <c r="L28" s="2344"/>
      <c r="M28" s="2389"/>
      <c r="N28" s="528" t="s">
        <v>496</v>
      </c>
      <c r="O28" s="46"/>
      <c r="P28" s="117" t="s">
        <v>733</v>
      </c>
      <c r="Q28" s="46"/>
      <c r="R28" s="278" t="s">
        <v>1528</v>
      </c>
      <c r="S28" s="54" t="s">
        <v>1529</v>
      </c>
      <c r="T28" s="54"/>
    </row>
    <row r="29" spans="2:20" ht="18.75" customHeight="1">
      <c r="B29" s="2324"/>
      <c r="C29" s="2325"/>
      <c r="D29" s="2325"/>
      <c r="E29" s="2325"/>
      <c r="F29" s="2325"/>
      <c r="G29" s="2325"/>
      <c r="H29" s="2325"/>
      <c r="I29" s="2326"/>
      <c r="J29" s="2390"/>
      <c r="K29" s="2391"/>
      <c r="L29" s="2391"/>
      <c r="M29" s="2392"/>
      <c r="N29" s="57"/>
      <c r="O29" s="47" t="s">
        <v>1530</v>
      </c>
      <c r="P29" s="47"/>
      <c r="Q29" s="47"/>
      <c r="R29" s="47"/>
      <c r="S29" s="47"/>
      <c r="T29" s="55"/>
    </row>
    <row r="30" spans="2:20" ht="18.75" customHeight="1">
      <c r="B30" s="56" t="s">
        <v>1532</v>
      </c>
      <c r="C30" s="49"/>
      <c r="D30" s="49"/>
      <c r="E30" s="49"/>
      <c r="F30" s="49"/>
      <c r="G30" s="49"/>
      <c r="H30" s="49"/>
      <c r="I30" s="49"/>
      <c r="J30" s="49"/>
      <c r="K30" s="49"/>
      <c r="L30" s="49"/>
      <c r="M30" s="49"/>
      <c r="N30" s="49"/>
      <c r="O30" s="49"/>
      <c r="P30" s="49"/>
      <c r="Q30" s="49"/>
      <c r="R30" s="49"/>
      <c r="S30" s="49"/>
      <c r="T30" s="53"/>
    </row>
    <row r="31" spans="2:20" ht="18.75" customHeight="1">
      <c r="B31" s="4"/>
      <c r="C31" s="46" t="s">
        <v>1533</v>
      </c>
      <c r="D31" s="46"/>
      <c r="E31" s="46"/>
      <c r="F31" s="46"/>
      <c r="G31" s="46"/>
      <c r="H31" s="46"/>
      <c r="I31" s="46"/>
      <c r="J31" s="46"/>
      <c r="K31" s="46"/>
      <c r="L31" s="46"/>
      <c r="M31" s="46"/>
      <c r="N31" s="46"/>
      <c r="O31" s="46"/>
      <c r="P31" s="46"/>
      <c r="Q31" s="46"/>
      <c r="R31" s="46"/>
      <c r="S31" s="46"/>
      <c r="T31" s="54"/>
    </row>
    <row r="32" spans="2:20" ht="18.75" customHeight="1">
      <c r="B32" s="4"/>
      <c r="C32" s="46" t="s">
        <v>1534</v>
      </c>
      <c r="D32" s="46"/>
      <c r="E32" s="46"/>
      <c r="F32" s="46"/>
      <c r="G32" s="46"/>
      <c r="H32" s="46"/>
      <c r="I32" s="46"/>
      <c r="J32" s="46"/>
      <c r="K32" s="46"/>
      <c r="L32" s="46"/>
      <c r="M32" s="46"/>
      <c r="N32" s="46"/>
      <c r="O32" s="46"/>
      <c r="P32" s="46"/>
      <c r="Q32" s="46"/>
      <c r="R32" s="46"/>
      <c r="S32" s="46"/>
      <c r="T32" s="54"/>
    </row>
    <row r="33" spans="2:21" ht="18.75" customHeight="1">
      <c r="B33" s="4"/>
      <c r="C33" s="46" t="s">
        <v>1535</v>
      </c>
      <c r="D33" s="46"/>
      <c r="E33" s="46"/>
      <c r="F33" s="46"/>
      <c r="G33" s="46"/>
      <c r="H33" s="46"/>
      <c r="I33" s="46"/>
      <c r="J33" s="46"/>
      <c r="K33" s="46"/>
      <c r="L33" s="46"/>
      <c r="M33" s="46"/>
      <c r="N33" s="46"/>
      <c r="O33" s="46"/>
      <c r="P33" s="46"/>
      <c r="Q33" s="46"/>
      <c r="R33" s="46"/>
      <c r="S33" s="46"/>
      <c r="T33" s="54"/>
    </row>
    <row r="34" spans="2:21" ht="18.75" customHeight="1">
      <c r="B34" s="57"/>
      <c r="C34" s="47" t="s">
        <v>1536</v>
      </c>
      <c r="D34" s="47"/>
      <c r="E34" s="47"/>
      <c r="F34" s="47"/>
      <c r="G34" s="2325"/>
      <c r="H34" s="2325"/>
      <c r="I34" s="2325"/>
      <c r="J34" s="2325"/>
      <c r="K34" s="2325"/>
      <c r="L34" s="2325"/>
      <c r="M34" s="2325"/>
      <c r="N34" s="2325"/>
      <c r="O34" s="2325"/>
      <c r="P34" s="2325"/>
      <c r="Q34" s="2325"/>
      <c r="R34" s="241"/>
      <c r="S34" s="241"/>
      <c r="T34" s="529" t="s">
        <v>835</v>
      </c>
    </row>
    <row r="38" spans="2:21">
      <c r="B38" s="1" t="s">
        <v>3859</v>
      </c>
      <c r="T38" s="122"/>
      <c r="U38" s="525"/>
    </row>
    <row r="39" spans="2:21" ht="37.5" customHeight="1">
      <c r="J39" s="2925" t="s">
        <v>1</v>
      </c>
      <c r="K39" s="2925"/>
      <c r="L39" s="2925"/>
      <c r="M39" s="2925"/>
      <c r="N39" s="2926">
        <f>N4</f>
        <v>0</v>
      </c>
      <c r="O39" s="2926"/>
      <c r="P39" s="2926"/>
      <c r="Q39" s="2926"/>
      <c r="R39" s="2926"/>
      <c r="S39" s="2926"/>
      <c r="T39" s="2926"/>
      <c r="U39" s="245"/>
    </row>
    <row r="40" spans="2:21" ht="21.75" customHeight="1">
      <c r="J40" s="2927" t="s">
        <v>0</v>
      </c>
      <c r="K40" s="2927"/>
      <c r="L40" s="2927"/>
      <c r="M40" s="2927"/>
      <c r="N40" s="2926">
        <f>N5</f>
        <v>0</v>
      </c>
      <c r="O40" s="2926"/>
      <c r="P40" s="2926"/>
      <c r="Q40" s="2926"/>
      <c r="R40" s="2926"/>
      <c r="S40" s="2926"/>
      <c r="T40" s="2926"/>
      <c r="U40" s="526"/>
    </row>
    <row r="42" spans="2:21" ht="18.75" customHeight="1">
      <c r="B42" s="44" t="s">
        <v>1537</v>
      </c>
    </row>
    <row r="43" spans="2:21" ht="21" customHeight="1">
      <c r="B43" s="2307" t="s">
        <v>1538</v>
      </c>
      <c r="C43" s="2307"/>
      <c r="D43" s="2307"/>
      <c r="E43" s="2307"/>
      <c r="F43" s="2307"/>
      <c r="G43" s="2307" t="s">
        <v>1539</v>
      </c>
      <c r="H43" s="2307"/>
      <c r="I43" s="2307"/>
      <c r="J43" s="2307"/>
      <c r="K43" s="2307" t="s">
        <v>1540</v>
      </c>
      <c r="L43" s="2307"/>
      <c r="M43" s="2307"/>
      <c r="N43" s="2307"/>
      <c r="O43" s="2307" t="s">
        <v>1541</v>
      </c>
      <c r="P43" s="2307"/>
      <c r="Q43" s="2307"/>
      <c r="R43" s="2307"/>
      <c r="S43" s="2307"/>
      <c r="T43" s="2307"/>
    </row>
    <row r="44" spans="2:21" ht="18.75" customHeight="1">
      <c r="B44" s="56"/>
      <c r="C44" s="49" t="s">
        <v>1542</v>
      </c>
      <c r="D44" s="49"/>
      <c r="E44" s="49"/>
      <c r="F44" s="53"/>
      <c r="G44" s="56"/>
      <c r="H44" s="49" t="s">
        <v>1543</v>
      </c>
      <c r="I44" s="49"/>
      <c r="J44" s="53"/>
      <c r="K44" s="56"/>
      <c r="L44" s="49" t="s">
        <v>1544</v>
      </c>
      <c r="M44" s="49"/>
      <c r="N44" s="53"/>
      <c r="O44" s="56"/>
      <c r="P44" s="49" t="s">
        <v>1545</v>
      </c>
      <c r="Q44" s="49"/>
      <c r="R44" s="49"/>
      <c r="S44" s="49"/>
      <c r="T44" s="53"/>
    </row>
    <row r="45" spans="2:21" ht="18.75" customHeight="1">
      <c r="B45" s="4"/>
      <c r="C45" s="46"/>
      <c r="D45" s="46"/>
      <c r="E45" s="46"/>
      <c r="F45" s="54"/>
      <c r="G45" s="4"/>
      <c r="H45" s="46" t="s">
        <v>1546</v>
      </c>
      <c r="I45" s="46"/>
      <c r="J45" s="54"/>
      <c r="K45" s="4"/>
      <c r="L45" s="46" t="s">
        <v>1547</v>
      </c>
      <c r="M45" s="46"/>
      <c r="N45" s="54"/>
      <c r="O45" s="4"/>
      <c r="P45" s="46" t="s">
        <v>1548</v>
      </c>
      <c r="Q45" s="46"/>
      <c r="R45" s="46"/>
      <c r="S45" s="46"/>
      <c r="T45" s="54"/>
    </row>
    <row r="46" spans="2:21" ht="18.75" customHeight="1">
      <c r="B46" s="4"/>
      <c r="C46" s="46"/>
      <c r="D46" s="46"/>
      <c r="E46" s="46"/>
      <c r="F46" s="54"/>
      <c r="G46" s="4"/>
      <c r="H46" s="46" t="s">
        <v>1549</v>
      </c>
      <c r="I46" s="46"/>
      <c r="J46" s="54"/>
      <c r="K46" s="4"/>
      <c r="L46" s="46" t="s">
        <v>1550</v>
      </c>
      <c r="M46" s="46"/>
      <c r="N46" s="54"/>
      <c r="O46" s="4"/>
      <c r="P46" s="46" t="s">
        <v>1551</v>
      </c>
      <c r="Q46" s="46"/>
      <c r="R46" s="46"/>
      <c r="S46" s="46" t="s">
        <v>1552</v>
      </c>
      <c r="T46" s="54"/>
    </row>
    <row r="47" spans="2:21" ht="18.75" customHeight="1">
      <c r="B47" s="57"/>
      <c r="C47" s="47"/>
      <c r="D47" s="47"/>
      <c r="E47" s="47"/>
      <c r="F47" s="55"/>
      <c r="G47" s="57"/>
      <c r="H47" s="47" t="s">
        <v>1553</v>
      </c>
      <c r="I47" s="47"/>
      <c r="J47" s="530" t="s">
        <v>835</v>
      </c>
      <c r="K47" s="57"/>
      <c r="L47" s="47"/>
      <c r="M47" s="47"/>
      <c r="N47" s="55"/>
      <c r="O47" s="57"/>
      <c r="P47" s="47" t="s">
        <v>1553</v>
      </c>
      <c r="Q47" s="47"/>
      <c r="R47" s="2391"/>
      <c r="S47" s="2391"/>
      <c r="T47" s="530" t="s">
        <v>835</v>
      </c>
    </row>
    <row r="48" spans="2:21" ht="18.75" customHeight="1">
      <c r="B48" s="56"/>
      <c r="C48" s="49" t="s">
        <v>1554</v>
      </c>
      <c r="D48" s="49"/>
      <c r="E48" s="49"/>
      <c r="F48" s="53"/>
      <c r="G48" s="56"/>
      <c r="H48" s="49" t="s">
        <v>1543</v>
      </c>
      <c r="I48" s="49"/>
      <c r="J48" s="53"/>
      <c r="K48" s="56"/>
      <c r="L48" s="49" t="s">
        <v>1544</v>
      </c>
      <c r="M48" s="49"/>
      <c r="N48" s="53"/>
      <c r="O48" s="56"/>
      <c r="P48" s="49" t="s">
        <v>1545</v>
      </c>
      <c r="Q48" s="49"/>
      <c r="R48" s="49"/>
      <c r="S48" s="49"/>
      <c r="T48" s="53"/>
    </row>
    <row r="49" spans="2:20" ht="18.75" customHeight="1">
      <c r="B49" s="4"/>
      <c r="C49" s="46" t="s">
        <v>1555</v>
      </c>
      <c r="D49" s="46"/>
      <c r="E49" s="46"/>
      <c r="F49" s="54"/>
      <c r="G49" s="4"/>
      <c r="H49" s="46" t="s">
        <v>1546</v>
      </c>
      <c r="I49" s="46"/>
      <c r="J49" s="54"/>
      <c r="K49" s="4"/>
      <c r="L49" s="46" t="s">
        <v>1547</v>
      </c>
      <c r="M49" s="46"/>
      <c r="N49" s="54"/>
      <c r="O49" s="4"/>
      <c r="P49" s="46" t="s">
        <v>1548</v>
      </c>
      <c r="Q49" s="46"/>
      <c r="R49" s="46"/>
      <c r="S49" s="46"/>
      <c r="T49" s="54"/>
    </row>
    <row r="50" spans="2:20" ht="18.75" customHeight="1">
      <c r="B50" s="4"/>
      <c r="C50" s="46"/>
      <c r="D50" s="46"/>
      <c r="E50" s="46"/>
      <c r="F50" s="54"/>
      <c r="G50" s="4"/>
      <c r="H50" s="46" t="s">
        <v>1549</v>
      </c>
      <c r="I50" s="46"/>
      <c r="J50" s="54"/>
      <c r="K50" s="4"/>
      <c r="L50" s="46" t="s">
        <v>1550</v>
      </c>
      <c r="M50" s="46"/>
      <c r="N50" s="54"/>
      <c r="O50" s="4"/>
      <c r="P50" s="46" t="s">
        <v>1551</v>
      </c>
      <c r="Q50" s="46"/>
      <c r="R50" s="46"/>
      <c r="S50" s="46" t="s">
        <v>1552</v>
      </c>
      <c r="T50" s="54"/>
    </row>
    <row r="51" spans="2:20" ht="18.75" customHeight="1">
      <c r="B51" s="57"/>
      <c r="C51" s="47"/>
      <c r="D51" s="47"/>
      <c r="E51" s="47"/>
      <c r="F51" s="55"/>
      <c r="G51" s="57"/>
      <c r="H51" s="47" t="s">
        <v>1553</v>
      </c>
      <c r="I51" s="47"/>
      <c r="J51" s="530" t="s">
        <v>835</v>
      </c>
      <c r="K51" s="57"/>
      <c r="L51" s="47"/>
      <c r="M51" s="47"/>
      <c r="N51" s="55"/>
      <c r="O51" s="57"/>
      <c r="P51" s="47" t="s">
        <v>1553</v>
      </c>
      <c r="Q51" s="47"/>
      <c r="R51" s="2391"/>
      <c r="S51" s="2391"/>
      <c r="T51" s="530" t="s">
        <v>835</v>
      </c>
    </row>
    <row r="52" spans="2:20" ht="18.75" customHeight="1">
      <c r="B52" s="56"/>
      <c r="C52" s="49" t="s">
        <v>1556</v>
      </c>
      <c r="D52" s="49"/>
      <c r="E52" s="49"/>
      <c r="F52" s="53"/>
      <c r="H52" s="1" t="s">
        <v>1543</v>
      </c>
      <c r="K52" s="56"/>
      <c r="L52" s="49" t="s">
        <v>1544</v>
      </c>
      <c r="M52" s="49"/>
      <c r="N52" s="53"/>
      <c r="O52" s="56"/>
      <c r="P52" s="49" t="s">
        <v>1545</v>
      </c>
      <c r="Q52" s="49"/>
      <c r="R52" s="49"/>
      <c r="S52" s="49"/>
      <c r="T52" s="53"/>
    </row>
    <row r="53" spans="2:20" ht="18.75" customHeight="1">
      <c r="B53" s="4"/>
      <c r="C53" s="46" t="s">
        <v>1555</v>
      </c>
      <c r="D53" s="46"/>
      <c r="E53" s="46"/>
      <c r="F53" s="54"/>
      <c r="H53" s="1" t="s">
        <v>1546</v>
      </c>
      <c r="K53" s="4"/>
      <c r="L53" s="46" t="s">
        <v>1547</v>
      </c>
      <c r="M53" s="46"/>
      <c r="N53" s="54"/>
      <c r="O53" s="4"/>
      <c r="P53" s="46" t="s">
        <v>1548</v>
      </c>
      <c r="Q53" s="46"/>
      <c r="R53" s="46"/>
      <c r="S53" s="46"/>
      <c r="T53" s="54"/>
    </row>
    <row r="54" spans="2:20" ht="18.75" customHeight="1">
      <c r="B54" s="4"/>
      <c r="C54" s="46"/>
      <c r="D54" s="46"/>
      <c r="E54" s="46"/>
      <c r="F54" s="54"/>
      <c r="H54" s="1" t="s">
        <v>1549</v>
      </c>
      <c r="K54" s="4"/>
      <c r="L54" s="46" t="s">
        <v>1550</v>
      </c>
      <c r="M54" s="46"/>
      <c r="N54" s="54"/>
      <c r="O54" s="4"/>
      <c r="P54" s="46" t="s">
        <v>1551</v>
      </c>
      <c r="Q54" s="46"/>
      <c r="R54" s="46"/>
      <c r="S54" s="46" t="s">
        <v>1552</v>
      </c>
      <c r="T54" s="54"/>
    </row>
    <row r="55" spans="2:20" ht="18.75" customHeight="1">
      <c r="B55" s="57"/>
      <c r="C55" s="47"/>
      <c r="D55" s="47"/>
      <c r="E55" s="47"/>
      <c r="F55" s="55"/>
      <c r="H55" s="1" t="s">
        <v>1553</v>
      </c>
      <c r="J55" s="531" t="s">
        <v>835</v>
      </c>
      <c r="K55" s="57"/>
      <c r="L55" s="47"/>
      <c r="M55" s="47"/>
      <c r="N55" s="55"/>
      <c r="O55" s="57"/>
      <c r="P55" s="47" t="s">
        <v>1553</v>
      </c>
      <c r="Q55" s="47"/>
      <c r="R55" s="2391"/>
      <c r="S55" s="2391"/>
      <c r="T55" s="530" t="s">
        <v>835</v>
      </c>
    </row>
    <row r="56" spans="2:20" ht="18.75" customHeight="1">
      <c r="B56" s="56"/>
      <c r="C56" s="49" t="s">
        <v>1557</v>
      </c>
      <c r="D56" s="49"/>
      <c r="E56" s="49"/>
      <c r="F56" s="53"/>
      <c r="G56" s="56"/>
      <c r="H56" s="49" t="s">
        <v>1543</v>
      </c>
      <c r="I56" s="49"/>
      <c r="J56" s="53"/>
      <c r="K56" s="56"/>
      <c r="L56" s="49" t="s">
        <v>1544</v>
      </c>
      <c r="M56" s="49"/>
      <c r="N56" s="53"/>
      <c r="O56" s="56"/>
      <c r="P56" s="49" t="s">
        <v>1545</v>
      </c>
      <c r="Q56" s="49"/>
      <c r="R56" s="49"/>
      <c r="S56" s="49"/>
      <c r="T56" s="53"/>
    </row>
    <row r="57" spans="2:20" ht="18.75" customHeight="1">
      <c r="B57" s="4"/>
      <c r="C57" s="46"/>
      <c r="D57" s="46"/>
      <c r="E57" s="46"/>
      <c r="F57" s="54"/>
      <c r="G57" s="4"/>
      <c r="H57" s="46" t="s">
        <v>1546</v>
      </c>
      <c r="I57" s="46"/>
      <c r="J57" s="54"/>
      <c r="K57" s="4"/>
      <c r="L57" s="46" t="s">
        <v>1547</v>
      </c>
      <c r="M57" s="46"/>
      <c r="N57" s="54"/>
      <c r="O57" s="4"/>
      <c r="P57" s="46" t="s">
        <v>1548</v>
      </c>
      <c r="Q57" s="46"/>
      <c r="R57" s="46"/>
      <c r="S57" s="46"/>
      <c r="T57" s="54"/>
    </row>
    <row r="58" spans="2:20" ht="18.75" customHeight="1">
      <c r="B58" s="4"/>
      <c r="C58" s="46"/>
      <c r="D58" s="46"/>
      <c r="E58" s="46"/>
      <c r="F58" s="54"/>
      <c r="G58" s="4"/>
      <c r="H58" s="46" t="s">
        <v>1549</v>
      </c>
      <c r="I58" s="46"/>
      <c r="J58" s="54"/>
      <c r="K58" s="4"/>
      <c r="L58" s="46" t="s">
        <v>1550</v>
      </c>
      <c r="M58" s="46"/>
      <c r="N58" s="54"/>
      <c r="O58" s="4"/>
      <c r="P58" s="46" t="s">
        <v>1551</v>
      </c>
      <c r="Q58" s="46"/>
      <c r="R58" s="46"/>
      <c r="S58" s="46" t="s">
        <v>1552</v>
      </c>
      <c r="T58" s="54"/>
    </row>
    <row r="59" spans="2:20" ht="18.75" customHeight="1">
      <c r="B59" s="4"/>
      <c r="C59" s="46"/>
      <c r="D59" s="46"/>
      <c r="E59" s="46"/>
      <c r="F59" s="54"/>
      <c r="G59" s="57"/>
      <c r="H59" s="47" t="s">
        <v>1553</v>
      </c>
      <c r="I59" s="47"/>
      <c r="J59" s="530" t="s">
        <v>835</v>
      </c>
      <c r="K59" s="57"/>
      <c r="L59" s="47"/>
      <c r="M59" s="47"/>
      <c r="N59" s="55"/>
      <c r="O59" s="57"/>
      <c r="P59" s="47" t="s">
        <v>1553</v>
      </c>
      <c r="Q59" s="47"/>
      <c r="R59" s="2391"/>
      <c r="S59" s="2391"/>
      <c r="T59" s="530" t="s">
        <v>835</v>
      </c>
    </row>
    <row r="60" spans="2:20" ht="18.75" customHeight="1">
      <c r="B60" s="56"/>
      <c r="C60" s="49" t="s">
        <v>1558</v>
      </c>
      <c r="D60" s="49"/>
      <c r="E60" s="49"/>
      <c r="F60" s="53"/>
      <c r="H60" s="1" t="s">
        <v>1543</v>
      </c>
      <c r="K60" s="56"/>
      <c r="L60" s="49" t="s">
        <v>1544</v>
      </c>
      <c r="M60" s="49"/>
      <c r="N60" s="53"/>
      <c r="O60" s="56"/>
      <c r="P60" s="49" t="s">
        <v>1545</v>
      </c>
      <c r="Q60" s="49"/>
      <c r="R60" s="49"/>
      <c r="S60" s="49"/>
      <c r="T60" s="53"/>
    </row>
    <row r="61" spans="2:20" ht="18.75" customHeight="1">
      <c r="B61" s="4"/>
      <c r="C61" s="121" t="s">
        <v>496</v>
      </c>
      <c r="D61" s="2337"/>
      <c r="E61" s="2337"/>
      <c r="F61" s="267" t="s">
        <v>835</v>
      </c>
      <c r="H61" s="1" t="s">
        <v>1546</v>
      </c>
      <c r="K61" s="4"/>
      <c r="L61" s="46" t="s">
        <v>1547</v>
      </c>
      <c r="M61" s="46"/>
      <c r="N61" s="54"/>
      <c r="O61" s="4"/>
      <c r="P61" s="46" t="s">
        <v>1548</v>
      </c>
      <c r="Q61" s="46"/>
      <c r="R61" s="46"/>
      <c r="S61" s="46"/>
      <c r="T61" s="54"/>
    </row>
    <row r="62" spans="2:20" ht="18.75" customHeight="1">
      <c r="B62" s="4"/>
      <c r="C62" s="46"/>
      <c r="D62" s="46"/>
      <c r="E62" s="46"/>
      <c r="F62" s="54"/>
      <c r="H62" s="1" t="s">
        <v>1549</v>
      </c>
      <c r="K62" s="4"/>
      <c r="L62" s="46" t="s">
        <v>1550</v>
      </c>
      <c r="M62" s="46"/>
      <c r="N62" s="54"/>
      <c r="O62" s="4"/>
      <c r="P62" s="46" t="s">
        <v>1551</v>
      </c>
      <c r="Q62" s="46"/>
      <c r="R62" s="46"/>
      <c r="S62" s="46" t="s">
        <v>1552</v>
      </c>
      <c r="T62" s="54"/>
    </row>
    <row r="63" spans="2:20" ht="18.75" customHeight="1">
      <c r="B63" s="4"/>
      <c r="C63" s="46"/>
      <c r="D63" s="46"/>
      <c r="E63" s="46"/>
      <c r="F63" s="54"/>
      <c r="H63" s="1" t="s">
        <v>1553</v>
      </c>
      <c r="J63" s="531" t="s">
        <v>835</v>
      </c>
      <c r="K63" s="57"/>
      <c r="L63" s="47"/>
      <c r="M63" s="47"/>
      <c r="N63" s="55"/>
      <c r="O63" s="57"/>
      <c r="P63" s="47" t="s">
        <v>1553</v>
      </c>
      <c r="Q63" s="47"/>
      <c r="R63" s="2391"/>
      <c r="S63" s="2391"/>
      <c r="T63" s="530" t="s">
        <v>835</v>
      </c>
    </row>
    <row r="64" spans="2:20" ht="18.75" customHeight="1">
      <c r="B64" s="2339" t="s">
        <v>1559</v>
      </c>
      <c r="C64" s="2378"/>
      <c r="D64" s="2378"/>
      <c r="E64" s="2378"/>
      <c r="F64" s="2378"/>
      <c r="G64" s="2378"/>
      <c r="H64" s="2378"/>
      <c r="I64" s="2378"/>
      <c r="J64" s="2378"/>
      <c r="K64" s="2378"/>
      <c r="L64" s="2378"/>
      <c r="M64" s="2378"/>
      <c r="N64" s="2359"/>
      <c r="O64" s="56"/>
      <c r="P64" s="49" t="s">
        <v>1560</v>
      </c>
      <c r="Q64" s="49"/>
      <c r="R64" s="49"/>
      <c r="S64" s="49"/>
      <c r="T64" s="53"/>
    </row>
    <row r="65" spans="2:20" ht="18.75" customHeight="1">
      <c r="B65" s="2360"/>
      <c r="C65" s="2312"/>
      <c r="D65" s="2312"/>
      <c r="E65" s="2312"/>
      <c r="F65" s="2312"/>
      <c r="G65" s="2312"/>
      <c r="H65" s="2312"/>
      <c r="I65" s="2312"/>
      <c r="J65" s="2312"/>
      <c r="K65" s="2312"/>
      <c r="L65" s="2312"/>
      <c r="M65" s="2312"/>
      <c r="N65" s="2313"/>
      <c r="O65" s="4"/>
      <c r="P65" s="46" t="s">
        <v>1561</v>
      </c>
      <c r="Q65" s="46"/>
      <c r="R65" s="46"/>
      <c r="S65" s="46"/>
      <c r="T65" s="54"/>
    </row>
    <row r="66" spans="2:20" ht="18.75" customHeight="1">
      <c r="B66" s="4"/>
      <c r="C66" s="46"/>
      <c r="D66" s="46"/>
      <c r="E66" s="46"/>
      <c r="F66" s="46"/>
      <c r="G66" s="46"/>
      <c r="H66" s="46"/>
      <c r="I66" s="46"/>
      <c r="J66" s="46"/>
      <c r="K66" s="46"/>
      <c r="L66" s="46"/>
      <c r="M66" s="46"/>
      <c r="N66" s="54"/>
      <c r="O66" s="4"/>
      <c r="P66" s="46" t="s">
        <v>1562</v>
      </c>
      <c r="Q66" s="46"/>
      <c r="R66" s="46"/>
      <c r="S66" s="46"/>
      <c r="T66" s="54"/>
    </row>
    <row r="67" spans="2:20" ht="18.75" customHeight="1">
      <c r="B67" s="4"/>
      <c r="C67" s="46"/>
      <c r="D67" s="46"/>
      <c r="E67" s="46"/>
      <c r="F67" s="46"/>
      <c r="G67" s="46"/>
      <c r="H67" s="46"/>
      <c r="I67" s="46"/>
      <c r="J67" s="46"/>
      <c r="K67" s="46"/>
      <c r="L67" s="46"/>
      <c r="M67" s="46"/>
      <c r="N67" s="54"/>
      <c r="O67" s="4"/>
      <c r="P67" s="46" t="s">
        <v>1563</v>
      </c>
      <c r="Q67" s="46"/>
      <c r="R67" s="46"/>
      <c r="S67" s="46"/>
      <c r="T67" s="54"/>
    </row>
    <row r="68" spans="2:20" ht="18.75" customHeight="1">
      <c r="B68" s="57"/>
      <c r="C68" s="47"/>
      <c r="D68" s="47"/>
      <c r="E68" s="47"/>
      <c r="F68" s="47"/>
      <c r="G68" s="47"/>
      <c r="H68" s="47"/>
      <c r="I68" s="47"/>
      <c r="J68" s="47"/>
      <c r="K68" s="47"/>
      <c r="L68" s="47"/>
      <c r="M68" s="47"/>
      <c r="N68" s="55"/>
      <c r="O68" s="57"/>
      <c r="P68" s="47" t="s">
        <v>1564</v>
      </c>
      <c r="Q68" s="47"/>
      <c r="R68" s="47"/>
      <c r="S68" s="47"/>
      <c r="T68" s="55"/>
    </row>
    <row r="69" spans="2:20" ht="18.75" customHeight="1">
      <c r="B69" s="2339" t="s">
        <v>1565</v>
      </c>
      <c r="C69" s="2334"/>
      <c r="D69" s="2334"/>
      <c r="E69" s="2334"/>
      <c r="F69" s="2334"/>
      <c r="G69" s="2334"/>
      <c r="H69" s="2334"/>
      <c r="I69" s="2334"/>
      <c r="J69" s="2334"/>
      <c r="K69" s="2334"/>
      <c r="L69" s="2334"/>
      <c r="M69" s="2334"/>
      <c r="N69" s="2335"/>
      <c r="O69" s="2415" t="s">
        <v>1566</v>
      </c>
      <c r="P69" s="2924"/>
      <c r="Q69" s="2924"/>
      <c r="R69" s="2924"/>
      <c r="S69" s="2924"/>
      <c r="T69" s="53" t="s">
        <v>1567</v>
      </c>
    </row>
    <row r="70" spans="2:20" ht="18.75" customHeight="1">
      <c r="B70" s="2340"/>
      <c r="C70" s="2341"/>
      <c r="D70" s="2341"/>
      <c r="E70" s="2341"/>
      <c r="F70" s="2341"/>
      <c r="G70" s="2341"/>
      <c r="H70" s="2341"/>
      <c r="I70" s="2341"/>
      <c r="J70" s="2341"/>
      <c r="K70" s="2341"/>
      <c r="L70" s="2341"/>
      <c r="M70" s="2341"/>
      <c r="N70" s="2342"/>
      <c r="O70" s="2390" t="s">
        <v>1568</v>
      </c>
      <c r="P70" s="2391"/>
      <c r="Q70" s="2391"/>
      <c r="R70" s="2391"/>
      <c r="S70" s="2391"/>
      <c r="T70" s="55" t="s">
        <v>1567</v>
      </c>
    </row>
    <row r="72" spans="2:20">
      <c r="B72" s="2311" t="s">
        <v>3855</v>
      </c>
      <c r="C72" s="2311"/>
      <c r="D72" s="2311"/>
      <c r="E72" s="2311"/>
      <c r="F72" s="2311"/>
      <c r="G72" s="2311"/>
      <c r="H72" s="2311"/>
      <c r="I72" s="2311"/>
      <c r="J72" s="2311"/>
      <c r="K72" s="2311"/>
      <c r="L72" s="2311"/>
      <c r="M72" s="2311"/>
      <c r="N72" s="2311"/>
      <c r="O72" s="2311"/>
      <c r="P72" s="2311"/>
      <c r="Q72" s="2311"/>
      <c r="R72" s="2311"/>
      <c r="S72" s="2311"/>
      <c r="T72" s="2311"/>
    </row>
    <row r="73" spans="2:20" ht="16.5">
      <c r="B73" s="2311" t="s">
        <v>3861</v>
      </c>
      <c r="C73" s="2311"/>
      <c r="D73" s="2311"/>
      <c r="E73" s="2311"/>
      <c r="F73" s="2311"/>
      <c r="G73" s="2311"/>
      <c r="H73" s="2311"/>
      <c r="I73" s="2311"/>
      <c r="J73" s="2311"/>
      <c r="K73" s="2311"/>
      <c r="L73" s="2311"/>
      <c r="M73" s="2311"/>
      <c r="N73" s="2311"/>
      <c r="O73" s="2311"/>
      <c r="P73" s="2311"/>
      <c r="Q73" s="2311"/>
      <c r="R73" s="2311"/>
      <c r="S73" s="2311"/>
      <c r="T73" s="2311"/>
    </row>
  </sheetData>
  <mergeCells count="34">
    <mergeCell ref="G34:Q34"/>
    <mergeCell ref="B11:M14"/>
    <mergeCell ref="A2:T2"/>
    <mergeCell ref="J4:M4"/>
    <mergeCell ref="N4:T4"/>
    <mergeCell ref="J5:M5"/>
    <mergeCell ref="N5:T5"/>
    <mergeCell ref="B15:M17"/>
    <mergeCell ref="B18:M20"/>
    <mergeCell ref="B24:I29"/>
    <mergeCell ref="J24:M26"/>
    <mergeCell ref="J27:M29"/>
    <mergeCell ref="R51:S51"/>
    <mergeCell ref="R55:S55"/>
    <mergeCell ref="R59:S59"/>
    <mergeCell ref="B43:F43"/>
    <mergeCell ref="G43:J43"/>
    <mergeCell ref="K43:N43"/>
    <mergeCell ref="O43:T43"/>
    <mergeCell ref="J39:M39"/>
    <mergeCell ref="N39:T39"/>
    <mergeCell ref="J40:M40"/>
    <mergeCell ref="N40:T40"/>
    <mergeCell ref="R47:S47"/>
    <mergeCell ref="D61:E61"/>
    <mergeCell ref="B73:T73"/>
    <mergeCell ref="B64:N65"/>
    <mergeCell ref="B69:N70"/>
    <mergeCell ref="O69:P69"/>
    <mergeCell ref="Q69:S69"/>
    <mergeCell ref="O70:P70"/>
    <mergeCell ref="Q70:S70"/>
    <mergeCell ref="R63:S63"/>
    <mergeCell ref="B72:T72"/>
  </mergeCells>
  <phoneticPr fontId="1"/>
  <pageMargins left="0.7" right="0.7" top="0.75" bottom="0.75" header="0.3" footer="0.3"/>
  <pageSetup paperSize="9" fitToHeight="0" orientation="portrait" r:id="rId1"/>
  <rowBreaks count="1" manualBreakCount="1">
    <brk id="37" min="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13</xdr:col>
                    <xdr:colOff>57150</xdr:colOff>
                    <xdr:row>7</xdr:row>
                    <xdr:rowOff>0</xdr:rowOff>
                  </from>
                  <to>
                    <xdr:col>13</xdr:col>
                    <xdr:colOff>304800</xdr:colOff>
                    <xdr:row>8</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13</xdr:col>
                    <xdr:colOff>57150</xdr:colOff>
                    <xdr:row>8</xdr:row>
                    <xdr:rowOff>0</xdr:rowOff>
                  </from>
                  <to>
                    <xdr:col>13</xdr:col>
                    <xdr:colOff>304800</xdr:colOff>
                    <xdr:row>9</xdr:row>
                    <xdr:rowOff>9525</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13</xdr:col>
                    <xdr:colOff>57150</xdr:colOff>
                    <xdr:row>9</xdr:row>
                    <xdr:rowOff>0</xdr:rowOff>
                  </from>
                  <to>
                    <xdr:col>13</xdr:col>
                    <xdr:colOff>304800</xdr:colOff>
                    <xdr:row>10</xdr:row>
                    <xdr:rowOff>9525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13</xdr:col>
                    <xdr:colOff>57150</xdr:colOff>
                    <xdr:row>10</xdr:row>
                    <xdr:rowOff>0</xdr:rowOff>
                  </from>
                  <to>
                    <xdr:col>13</xdr:col>
                    <xdr:colOff>304800</xdr:colOff>
                    <xdr:row>11</xdr:row>
                    <xdr:rowOff>9525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13</xdr:col>
                    <xdr:colOff>57150</xdr:colOff>
                    <xdr:row>11</xdr:row>
                    <xdr:rowOff>0</xdr:rowOff>
                  </from>
                  <to>
                    <xdr:col>13</xdr:col>
                    <xdr:colOff>304800</xdr:colOff>
                    <xdr:row>12</xdr:row>
                    <xdr:rowOff>9525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13</xdr:col>
                    <xdr:colOff>57150</xdr:colOff>
                    <xdr:row>12</xdr:row>
                    <xdr:rowOff>0</xdr:rowOff>
                  </from>
                  <to>
                    <xdr:col>13</xdr:col>
                    <xdr:colOff>304800</xdr:colOff>
                    <xdr:row>13</xdr:row>
                    <xdr:rowOff>9525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13</xdr:col>
                    <xdr:colOff>57150</xdr:colOff>
                    <xdr:row>13</xdr:row>
                    <xdr:rowOff>0</xdr:rowOff>
                  </from>
                  <to>
                    <xdr:col>13</xdr:col>
                    <xdr:colOff>304800</xdr:colOff>
                    <xdr:row>14</xdr:row>
                    <xdr:rowOff>9525</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13</xdr:col>
                    <xdr:colOff>57150</xdr:colOff>
                    <xdr:row>14</xdr:row>
                    <xdr:rowOff>0</xdr:rowOff>
                  </from>
                  <to>
                    <xdr:col>13</xdr:col>
                    <xdr:colOff>304800</xdr:colOff>
                    <xdr:row>15</xdr:row>
                    <xdr:rowOff>9525</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13</xdr:col>
                    <xdr:colOff>57150</xdr:colOff>
                    <xdr:row>15</xdr:row>
                    <xdr:rowOff>0</xdr:rowOff>
                  </from>
                  <to>
                    <xdr:col>13</xdr:col>
                    <xdr:colOff>304800</xdr:colOff>
                    <xdr:row>16</xdr:row>
                    <xdr:rowOff>9525</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13</xdr:col>
                    <xdr:colOff>57150</xdr:colOff>
                    <xdr:row>16</xdr:row>
                    <xdr:rowOff>0</xdr:rowOff>
                  </from>
                  <to>
                    <xdr:col>13</xdr:col>
                    <xdr:colOff>304800</xdr:colOff>
                    <xdr:row>17</xdr:row>
                    <xdr:rowOff>9525</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13</xdr:col>
                    <xdr:colOff>57150</xdr:colOff>
                    <xdr:row>17</xdr:row>
                    <xdr:rowOff>0</xdr:rowOff>
                  </from>
                  <to>
                    <xdr:col>13</xdr:col>
                    <xdr:colOff>304800</xdr:colOff>
                    <xdr:row>18</xdr:row>
                    <xdr:rowOff>9525</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13</xdr:col>
                    <xdr:colOff>57150</xdr:colOff>
                    <xdr:row>18</xdr:row>
                    <xdr:rowOff>0</xdr:rowOff>
                  </from>
                  <to>
                    <xdr:col>13</xdr:col>
                    <xdr:colOff>304800</xdr:colOff>
                    <xdr:row>19</xdr:row>
                    <xdr:rowOff>9525</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13</xdr:col>
                    <xdr:colOff>57150</xdr:colOff>
                    <xdr:row>19</xdr:row>
                    <xdr:rowOff>0</xdr:rowOff>
                  </from>
                  <to>
                    <xdr:col>13</xdr:col>
                    <xdr:colOff>304800</xdr:colOff>
                    <xdr:row>20</xdr:row>
                    <xdr:rowOff>9525</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13</xdr:col>
                    <xdr:colOff>57150</xdr:colOff>
                    <xdr:row>20</xdr:row>
                    <xdr:rowOff>0</xdr:rowOff>
                  </from>
                  <to>
                    <xdr:col>13</xdr:col>
                    <xdr:colOff>304800</xdr:colOff>
                    <xdr:row>21</xdr:row>
                    <xdr:rowOff>9525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13</xdr:col>
                    <xdr:colOff>57150</xdr:colOff>
                    <xdr:row>21</xdr:row>
                    <xdr:rowOff>0</xdr:rowOff>
                  </from>
                  <to>
                    <xdr:col>13</xdr:col>
                    <xdr:colOff>304800</xdr:colOff>
                    <xdr:row>22</xdr:row>
                    <xdr:rowOff>9525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13</xdr:col>
                    <xdr:colOff>57150</xdr:colOff>
                    <xdr:row>22</xdr:row>
                    <xdr:rowOff>0</xdr:rowOff>
                  </from>
                  <to>
                    <xdr:col>13</xdr:col>
                    <xdr:colOff>304800</xdr:colOff>
                    <xdr:row>23</xdr:row>
                    <xdr:rowOff>9525</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13</xdr:col>
                    <xdr:colOff>57150</xdr:colOff>
                    <xdr:row>23</xdr:row>
                    <xdr:rowOff>0</xdr:rowOff>
                  </from>
                  <to>
                    <xdr:col>13</xdr:col>
                    <xdr:colOff>304800</xdr:colOff>
                    <xdr:row>24</xdr:row>
                    <xdr:rowOff>9525</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13</xdr:col>
                    <xdr:colOff>57150</xdr:colOff>
                    <xdr:row>25</xdr:row>
                    <xdr:rowOff>0</xdr:rowOff>
                  </from>
                  <to>
                    <xdr:col>13</xdr:col>
                    <xdr:colOff>304800</xdr:colOff>
                    <xdr:row>26</xdr:row>
                    <xdr:rowOff>9525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13</xdr:col>
                    <xdr:colOff>57150</xdr:colOff>
                    <xdr:row>26</xdr:row>
                    <xdr:rowOff>0</xdr:rowOff>
                  </from>
                  <to>
                    <xdr:col>13</xdr:col>
                    <xdr:colOff>304800</xdr:colOff>
                    <xdr:row>27</xdr:row>
                    <xdr:rowOff>9525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13</xdr:col>
                    <xdr:colOff>57150</xdr:colOff>
                    <xdr:row>28</xdr:row>
                    <xdr:rowOff>0</xdr:rowOff>
                  </from>
                  <to>
                    <xdr:col>13</xdr:col>
                    <xdr:colOff>304800</xdr:colOff>
                    <xdr:row>29</xdr:row>
                    <xdr:rowOff>9525</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xdr:col>
                    <xdr:colOff>57150</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xdr:col>
                    <xdr:colOff>57150</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xdr:col>
                    <xdr:colOff>57150</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xdr:col>
                    <xdr:colOff>57150</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6</xdr:col>
                    <xdr:colOff>57150</xdr:colOff>
                    <xdr:row>43</xdr:row>
                    <xdr:rowOff>0</xdr:rowOff>
                  </from>
                  <to>
                    <xdr:col>6</xdr:col>
                    <xdr:colOff>304800</xdr:colOff>
                    <xdr:row>44</xdr:row>
                    <xdr:rowOff>9525</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6</xdr:col>
                    <xdr:colOff>57150</xdr:colOff>
                    <xdr:row>44</xdr:row>
                    <xdr:rowOff>0</xdr:rowOff>
                  </from>
                  <to>
                    <xdr:col>6</xdr:col>
                    <xdr:colOff>304800</xdr:colOff>
                    <xdr:row>45</xdr:row>
                    <xdr:rowOff>9525</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6</xdr:col>
                    <xdr:colOff>57150</xdr:colOff>
                    <xdr:row>45</xdr:row>
                    <xdr:rowOff>0</xdr:rowOff>
                  </from>
                  <to>
                    <xdr:col>6</xdr:col>
                    <xdr:colOff>304800</xdr:colOff>
                    <xdr:row>46</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6</xdr:col>
                    <xdr:colOff>57150</xdr:colOff>
                    <xdr:row>46</xdr:row>
                    <xdr:rowOff>0</xdr:rowOff>
                  </from>
                  <to>
                    <xdr:col>6</xdr:col>
                    <xdr:colOff>304800</xdr:colOff>
                    <xdr:row>47</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6</xdr:col>
                    <xdr:colOff>57150</xdr:colOff>
                    <xdr:row>47</xdr:row>
                    <xdr:rowOff>0</xdr:rowOff>
                  </from>
                  <to>
                    <xdr:col>6</xdr:col>
                    <xdr:colOff>304800</xdr:colOff>
                    <xdr:row>48</xdr:row>
                    <xdr:rowOff>9525</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6</xdr:col>
                    <xdr:colOff>57150</xdr:colOff>
                    <xdr:row>48</xdr:row>
                    <xdr:rowOff>0</xdr:rowOff>
                  </from>
                  <to>
                    <xdr:col>6</xdr:col>
                    <xdr:colOff>304800</xdr:colOff>
                    <xdr:row>49</xdr:row>
                    <xdr:rowOff>9525</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6</xdr:col>
                    <xdr:colOff>57150</xdr:colOff>
                    <xdr:row>49</xdr:row>
                    <xdr:rowOff>0</xdr:rowOff>
                  </from>
                  <to>
                    <xdr:col>6</xdr:col>
                    <xdr:colOff>304800</xdr:colOff>
                    <xdr:row>50</xdr:row>
                    <xdr:rowOff>9525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6</xdr:col>
                    <xdr:colOff>57150</xdr:colOff>
                    <xdr:row>50</xdr:row>
                    <xdr:rowOff>0</xdr:rowOff>
                  </from>
                  <to>
                    <xdr:col>6</xdr:col>
                    <xdr:colOff>304800</xdr:colOff>
                    <xdr:row>51</xdr:row>
                    <xdr:rowOff>9525</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6</xdr:col>
                    <xdr:colOff>57150</xdr:colOff>
                    <xdr:row>51</xdr:row>
                    <xdr:rowOff>0</xdr:rowOff>
                  </from>
                  <to>
                    <xdr:col>6</xdr:col>
                    <xdr:colOff>304800</xdr:colOff>
                    <xdr:row>52</xdr:row>
                    <xdr:rowOff>9525</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6</xdr:col>
                    <xdr:colOff>57150</xdr:colOff>
                    <xdr:row>52</xdr:row>
                    <xdr:rowOff>0</xdr:rowOff>
                  </from>
                  <to>
                    <xdr:col>6</xdr:col>
                    <xdr:colOff>304800</xdr:colOff>
                    <xdr:row>53</xdr:row>
                    <xdr:rowOff>9525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6</xdr:col>
                    <xdr:colOff>57150</xdr:colOff>
                    <xdr:row>53</xdr:row>
                    <xdr:rowOff>0</xdr:rowOff>
                  </from>
                  <to>
                    <xdr:col>6</xdr:col>
                    <xdr:colOff>304800</xdr:colOff>
                    <xdr:row>54</xdr:row>
                    <xdr:rowOff>9525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6</xdr:col>
                    <xdr:colOff>57150</xdr:colOff>
                    <xdr:row>54</xdr:row>
                    <xdr:rowOff>0</xdr:rowOff>
                  </from>
                  <to>
                    <xdr:col>6</xdr:col>
                    <xdr:colOff>304800</xdr:colOff>
                    <xdr:row>55</xdr:row>
                    <xdr:rowOff>9525</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6</xdr:col>
                    <xdr:colOff>57150</xdr:colOff>
                    <xdr:row>55</xdr:row>
                    <xdr:rowOff>0</xdr:rowOff>
                  </from>
                  <to>
                    <xdr:col>6</xdr:col>
                    <xdr:colOff>304800</xdr:colOff>
                    <xdr:row>56</xdr:row>
                    <xdr:rowOff>9525</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6</xdr:col>
                    <xdr:colOff>57150</xdr:colOff>
                    <xdr:row>56</xdr:row>
                    <xdr:rowOff>0</xdr:rowOff>
                  </from>
                  <to>
                    <xdr:col>6</xdr:col>
                    <xdr:colOff>304800</xdr:colOff>
                    <xdr:row>57</xdr:row>
                    <xdr:rowOff>9525</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6</xdr:col>
                    <xdr:colOff>57150</xdr:colOff>
                    <xdr:row>57</xdr:row>
                    <xdr:rowOff>0</xdr:rowOff>
                  </from>
                  <to>
                    <xdr:col>6</xdr:col>
                    <xdr:colOff>304800</xdr:colOff>
                    <xdr:row>58</xdr:row>
                    <xdr:rowOff>9525</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6</xdr:col>
                    <xdr:colOff>57150</xdr:colOff>
                    <xdr:row>58</xdr:row>
                    <xdr:rowOff>0</xdr:rowOff>
                  </from>
                  <to>
                    <xdr:col>6</xdr:col>
                    <xdr:colOff>304800</xdr:colOff>
                    <xdr:row>59</xdr:row>
                    <xdr:rowOff>9525</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6</xdr:col>
                    <xdr:colOff>57150</xdr:colOff>
                    <xdr:row>59</xdr:row>
                    <xdr:rowOff>0</xdr:rowOff>
                  </from>
                  <to>
                    <xdr:col>6</xdr:col>
                    <xdr:colOff>304800</xdr:colOff>
                    <xdr:row>60</xdr:row>
                    <xdr:rowOff>9525</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6</xdr:col>
                    <xdr:colOff>57150</xdr:colOff>
                    <xdr:row>60</xdr:row>
                    <xdr:rowOff>0</xdr:rowOff>
                  </from>
                  <to>
                    <xdr:col>6</xdr:col>
                    <xdr:colOff>304800</xdr:colOff>
                    <xdr:row>61</xdr:row>
                    <xdr:rowOff>9525</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6</xdr:col>
                    <xdr:colOff>57150</xdr:colOff>
                    <xdr:row>61</xdr:row>
                    <xdr:rowOff>0</xdr:rowOff>
                  </from>
                  <to>
                    <xdr:col>6</xdr:col>
                    <xdr:colOff>304800</xdr:colOff>
                    <xdr:row>62</xdr:row>
                    <xdr:rowOff>9525</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6</xdr:col>
                    <xdr:colOff>57150</xdr:colOff>
                    <xdr:row>62</xdr:row>
                    <xdr:rowOff>0</xdr:rowOff>
                  </from>
                  <to>
                    <xdr:col>6</xdr:col>
                    <xdr:colOff>304800</xdr:colOff>
                    <xdr:row>63</xdr:row>
                    <xdr:rowOff>9525</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xdr:col>
                    <xdr:colOff>57150</xdr:colOff>
                    <xdr:row>43</xdr:row>
                    <xdr:rowOff>0</xdr:rowOff>
                  </from>
                  <to>
                    <xdr:col>1</xdr:col>
                    <xdr:colOff>304800</xdr:colOff>
                    <xdr:row>44</xdr:row>
                    <xdr:rowOff>9525</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xdr:col>
                    <xdr:colOff>57150</xdr:colOff>
                    <xdr:row>47</xdr:row>
                    <xdr:rowOff>0</xdr:rowOff>
                  </from>
                  <to>
                    <xdr:col>1</xdr:col>
                    <xdr:colOff>304800</xdr:colOff>
                    <xdr:row>48</xdr:row>
                    <xdr:rowOff>9525</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xdr:col>
                    <xdr:colOff>57150</xdr:colOff>
                    <xdr:row>51</xdr:row>
                    <xdr:rowOff>0</xdr:rowOff>
                  </from>
                  <to>
                    <xdr:col>1</xdr:col>
                    <xdr:colOff>304800</xdr:colOff>
                    <xdr:row>52</xdr:row>
                    <xdr:rowOff>9525</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xdr:col>
                    <xdr:colOff>57150</xdr:colOff>
                    <xdr:row>55</xdr:row>
                    <xdr:rowOff>0</xdr:rowOff>
                  </from>
                  <to>
                    <xdr:col>1</xdr:col>
                    <xdr:colOff>304800</xdr:colOff>
                    <xdr:row>56</xdr:row>
                    <xdr:rowOff>9525</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xdr:col>
                    <xdr:colOff>57150</xdr:colOff>
                    <xdr:row>59</xdr:row>
                    <xdr:rowOff>0</xdr:rowOff>
                  </from>
                  <to>
                    <xdr:col>1</xdr:col>
                    <xdr:colOff>304800</xdr:colOff>
                    <xdr:row>60</xdr:row>
                    <xdr:rowOff>9525</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10</xdr:col>
                    <xdr:colOff>57150</xdr:colOff>
                    <xdr:row>43</xdr:row>
                    <xdr:rowOff>0</xdr:rowOff>
                  </from>
                  <to>
                    <xdr:col>10</xdr:col>
                    <xdr:colOff>304800</xdr:colOff>
                    <xdr:row>44</xdr:row>
                    <xdr:rowOff>9525</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10</xdr:col>
                    <xdr:colOff>57150</xdr:colOff>
                    <xdr:row>44</xdr:row>
                    <xdr:rowOff>0</xdr:rowOff>
                  </from>
                  <to>
                    <xdr:col>10</xdr:col>
                    <xdr:colOff>304800</xdr:colOff>
                    <xdr:row>45</xdr:row>
                    <xdr:rowOff>9525</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10</xdr:col>
                    <xdr:colOff>57150</xdr:colOff>
                    <xdr:row>45</xdr:row>
                    <xdr:rowOff>0</xdr:rowOff>
                  </from>
                  <to>
                    <xdr:col>10</xdr:col>
                    <xdr:colOff>304800</xdr:colOff>
                    <xdr:row>46</xdr:row>
                    <xdr:rowOff>9525</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10</xdr:col>
                    <xdr:colOff>57150</xdr:colOff>
                    <xdr:row>47</xdr:row>
                    <xdr:rowOff>0</xdr:rowOff>
                  </from>
                  <to>
                    <xdr:col>10</xdr:col>
                    <xdr:colOff>304800</xdr:colOff>
                    <xdr:row>48</xdr:row>
                    <xdr:rowOff>9525</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10</xdr:col>
                    <xdr:colOff>57150</xdr:colOff>
                    <xdr:row>48</xdr:row>
                    <xdr:rowOff>0</xdr:rowOff>
                  </from>
                  <to>
                    <xdr:col>10</xdr:col>
                    <xdr:colOff>304800</xdr:colOff>
                    <xdr:row>49</xdr:row>
                    <xdr:rowOff>9525</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10</xdr:col>
                    <xdr:colOff>57150</xdr:colOff>
                    <xdr:row>49</xdr:row>
                    <xdr:rowOff>0</xdr:rowOff>
                  </from>
                  <to>
                    <xdr:col>10</xdr:col>
                    <xdr:colOff>304800</xdr:colOff>
                    <xdr:row>50</xdr:row>
                    <xdr:rowOff>9525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10</xdr:col>
                    <xdr:colOff>57150</xdr:colOff>
                    <xdr:row>51</xdr:row>
                    <xdr:rowOff>0</xdr:rowOff>
                  </from>
                  <to>
                    <xdr:col>10</xdr:col>
                    <xdr:colOff>304800</xdr:colOff>
                    <xdr:row>52</xdr:row>
                    <xdr:rowOff>9525</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10</xdr:col>
                    <xdr:colOff>57150</xdr:colOff>
                    <xdr:row>52</xdr:row>
                    <xdr:rowOff>0</xdr:rowOff>
                  </from>
                  <to>
                    <xdr:col>10</xdr:col>
                    <xdr:colOff>304800</xdr:colOff>
                    <xdr:row>53</xdr:row>
                    <xdr:rowOff>9525</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10</xdr:col>
                    <xdr:colOff>57150</xdr:colOff>
                    <xdr:row>53</xdr:row>
                    <xdr:rowOff>0</xdr:rowOff>
                  </from>
                  <to>
                    <xdr:col>10</xdr:col>
                    <xdr:colOff>304800</xdr:colOff>
                    <xdr:row>54</xdr:row>
                    <xdr:rowOff>9525</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xdr:col>
                    <xdr:colOff>57150</xdr:colOff>
                    <xdr:row>55</xdr:row>
                    <xdr:rowOff>0</xdr:rowOff>
                  </from>
                  <to>
                    <xdr:col>10</xdr:col>
                    <xdr:colOff>304800</xdr:colOff>
                    <xdr:row>56</xdr:row>
                    <xdr:rowOff>9525</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10</xdr:col>
                    <xdr:colOff>57150</xdr:colOff>
                    <xdr:row>56</xdr:row>
                    <xdr:rowOff>0</xdr:rowOff>
                  </from>
                  <to>
                    <xdr:col>10</xdr:col>
                    <xdr:colOff>304800</xdr:colOff>
                    <xdr:row>57</xdr:row>
                    <xdr:rowOff>9525</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10</xdr:col>
                    <xdr:colOff>57150</xdr:colOff>
                    <xdr:row>57</xdr:row>
                    <xdr:rowOff>0</xdr:rowOff>
                  </from>
                  <to>
                    <xdr:col>10</xdr:col>
                    <xdr:colOff>304800</xdr:colOff>
                    <xdr:row>58</xdr:row>
                    <xdr:rowOff>9525</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10</xdr:col>
                    <xdr:colOff>57150</xdr:colOff>
                    <xdr:row>59</xdr:row>
                    <xdr:rowOff>0</xdr:rowOff>
                  </from>
                  <to>
                    <xdr:col>10</xdr:col>
                    <xdr:colOff>304800</xdr:colOff>
                    <xdr:row>60</xdr:row>
                    <xdr:rowOff>9525</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10</xdr:col>
                    <xdr:colOff>57150</xdr:colOff>
                    <xdr:row>60</xdr:row>
                    <xdr:rowOff>0</xdr:rowOff>
                  </from>
                  <to>
                    <xdr:col>10</xdr:col>
                    <xdr:colOff>304800</xdr:colOff>
                    <xdr:row>61</xdr:row>
                    <xdr:rowOff>9525</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10</xdr:col>
                    <xdr:colOff>57150</xdr:colOff>
                    <xdr:row>61</xdr:row>
                    <xdr:rowOff>0</xdr:rowOff>
                  </from>
                  <to>
                    <xdr:col>10</xdr:col>
                    <xdr:colOff>304800</xdr:colOff>
                    <xdr:row>62</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14</xdr:col>
                    <xdr:colOff>57150</xdr:colOff>
                    <xdr:row>43</xdr:row>
                    <xdr:rowOff>0</xdr:rowOff>
                  </from>
                  <to>
                    <xdr:col>14</xdr:col>
                    <xdr:colOff>304800</xdr:colOff>
                    <xdr:row>44</xdr:row>
                    <xdr:rowOff>9525</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14</xdr:col>
                    <xdr:colOff>57150</xdr:colOff>
                    <xdr:row>44</xdr:row>
                    <xdr:rowOff>0</xdr:rowOff>
                  </from>
                  <to>
                    <xdr:col>14</xdr:col>
                    <xdr:colOff>304800</xdr:colOff>
                    <xdr:row>45</xdr:row>
                    <xdr:rowOff>9525</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xdr:col>
                    <xdr:colOff>57150</xdr:colOff>
                    <xdr:row>45</xdr:row>
                    <xdr:rowOff>0</xdr:rowOff>
                  </from>
                  <to>
                    <xdr:col>14</xdr:col>
                    <xdr:colOff>304800</xdr:colOff>
                    <xdr:row>46</xdr:row>
                    <xdr:rowOff>9525</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xdr:col>
                    <xdr:colOff>57150</xdr:colOff>
                    <xdr:row>46</xdr:row>
                    <xdr:rowOff>0</xdr:rowOff>
                  </from>
                  <to>
                    <xdr:col>14</xdr:col>
                    <xdr:colOff>304800</xdr:colOff>
                    <xdr:row>47</xdr:row>
                    <xdr:rowOff>9525</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17</xdr:col>
                    <xdr:colOff>57150</xdr:colOff>
                    <xdr:row>45</xdr:row>
                    <xdr:rowOff>0</xdr:rowOff>
                  </from>
                  <to>
                    <xdr:col>18</xdr:col>
                    <xdr:colOff>19050</xdr:colOff>
                    <xdr:row>46</xdr:row>
                    <xdr:rowOff>9525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14</xdr:col>
                    <xdr:colOff>57150</xdr:colOff>
                    <xdr:row>47</xdr:row>
                    <xdr:rowOff>0</xdr:rowOff>
                  </from>
                  <to>
                    <xdr:col>14</xdr:col>
                    <xdr:colOff>304800</xdr:colOff>
                    <xdr:row>48</xdr:row>
                    <xdr:rowOff>9525</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14</xdr:col>
                    <xdr:colOff>57150</xdr:colOff>
                    <xdr:row>48</xdr:row>
                    <xdr:rowOff>0</xdr:rowOff>
                  </from>
                  <to>
                    <xdr:col>14</xdr:col>
                    <xdr:colOff>304800</xdr:colOff>
                    <xdr:row>49</xdr:row>
                    <xdr:rowOff>9525</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14</xdr:col>
                    <xdr:colOff>57150</xdr:colOff>
                    <xdr:row>49</xdr:row>
                    <xdr:rowOff>0</xdr:rowOff>
                  </from>
                  <to>
                    <xdr:col>14</xdr:col>
                    <xdr:colOff>304800</xdr:colOff>
                    <xdr:row>50</xdr:row>
                    <xdr:rowOff>9525</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14</xdr:col>
                    <xdr:colOff>57150</xdr:colOff>
                    <xdr:row>50</xdr:row>
                    <xdr:rowOff>0</xdr:rowOff>
                  </from>
                  <to>
                    <xdr:col>14</xdr:col>
                    <xdr:colOff>304800</xdr:colOff>
                    <xdr:row>51</xdr:row>
                    <xdr:rowOff>9525</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17</xdr:col>
                    <xdr:colOff>57150</xdr:colOff>
                    <xdr:row>49</xdr:row>
                    <xdr:rowOff>0</xdr:rowOff>
                  </from>
                  <to>
                    <xdr:col>18</xdr:col>
                    <xdr:colOff>19050</xdr:colOff>
                    <xdr:row>50</xdr:row>
                    <xdr:rowOff>9525</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14</xdr:col>
                    <xdr:colOff>57150</xdr:colOff>
                    <xdr:row>51</xdr:row>
                    <xdr:rowOff>0</xdr:rowOff>
                  </from>
                  <to>
                    <xdr:col>14</xdr:col>
                    <xdr:colOff>304800</xdr:colOff>
                    <xdr:row>52</xdr:row>
                    <xdr:rowOff>9525</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14</xdr:col>
                    <xdr:colOff>57150</xdr:colOff>
                    <xdr:row>52</xdr:row>
                    <xdr:rowOff>0</xdr:rowOff>
                  </from>
                  <to>
                    <xdr:col>14</xdr:col>
                    <xdr:colOff>304800</xdr:colOff>
                    <xdr:row>53</xdr:row>
                    <xdr:rowOff>9525</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14</xdr:col>
                    <xdr:colOff>57150</xdr:colOff>
                    <xdr:row>53</xdr:row>
                    <xdr:rowOff>0</xdr:rowOff>
                  </from>
                  <to>
                    <xdr:col>14</xdr:col>
                    <xdr:colOff>304800</xdr:colOff>
                    <xdr:row>54</xdr:row>
                    <xdr:rowOff>9525</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14</xdr:col>
                    <xdr:colOff>57150</xdr:colOff>
                    <xdr:row>54</xdr:row>
                    <xdr:rowOff>0</xdr:rowOff>
                  </from>
                  <to>
                    <xdr:col>14</xdr:col>
                    <xdr:colOff>304800</xdr:colOff>
                    <xdr:row>55</xdr:row>
                    <xdr:rowOff>9525</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17</xdr:col>
                    <xdr:colOff>57150</xdr:colOff>
                    <xdr:row>53</xdr:row>
                    <xdr:rowOff>0</xdr:rowOff>
                  </from>
                  <to>
                    <xdr:col>18</xdr:col>
                    <xdr:colOff>19050</xdr:colOff>
                    <xdr:row>54</xdr:row>
                    <xdr:rowOff>9525</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14</xdr:col>
                    <xdr:colOff>57150</xdr:colOff>
                    <xdr:row>55</xdr:row>
                    <xdr:rowOff>0</xdr:rowOff>
                  </from>
                  <to>
                    <xdr:col>14</xdr:col>
                    <xdr:colOff>304800</xdr:colOff>
                    <xdr:row>56</xdr:row>
                    <xdr:rowOff>9525</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14</xdr:col>
                    <xdr:colOff>57150</xdr:colOff>
                    <xdr:row>56</xdr:row>
                    <xdr:rowOff>0</xdr:rowOff>
                  </from>
                  <to>
                    <xdr:col>14</xdr:col>
                    <xdr:colOff>304800</xdr:colOff>
                    <xdr:row>57</xdr:row>
                    <xdr:rowOff>9525</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14</xdr:col>
                    <xdr:colOff>57150</xdr:colOff>
                    <xdr:row>57</xdr:row>
                    <xdr:rowOff>0</xdr:rowOff>
                  </from>
                  <to>
                    <xdr:col>14</xdr:col>
                    <xdr:colOff>304800</xdr:colOff>
                    <xdr:row>58</xdr:row>
                    <xdr:rowOff>9525</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14</xdr:col>
                    <xdr:colOff>57150</xdr:colOff>
                    <xdr:row>58</xdr:row>
                    <xdr:rowOff>0</xdr:rowOff>
                  </from>
                  <to>
                    <xdr:col>14</xdr:col>
                    <xdr:colOff>304800</xdr:colOff>
                    <xdr:row>59</xdr:row>
                    <xdr:rowOff>9525</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17</xdr:col>
                    <xdr:colOff>57150</xdr:colOff>
                    <xdr:row>57</xdr:row>
                    <xdr:rowOff>0</xdr:rowOff>
                  </from>
                  <to>
                    <xdr:col>18</xdr:col>
                    <xdr:colOff>19050</xdr:colOff>
                    <xdr:row>58</xdr:row>
                    <xdr:rowOff>9525</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14</xdr:col>
                    <xdr:colOff>57150</xdr:colOff>
                    <xdr:row>59</xdr:row>
                    <xdr:rowOff>0</xdr:rowOff>
                  </from>
                  <to>
                    <xdr:col>14</xdr:col>
                    <xdr:colOff>304800</xdr:colOff>
                    <xdr:row>60</xdr:row>
                    <xdr:rowOff>9525</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14</xdr:col>
                    <xdr:colOff>57150</xdr:colOff>
                    <xdr:row>60</xdr:row>
                    <xdr:rowOff>0</xdr:rowOff>
                  </from>
                  <to>
                    <xdr:col>14</xdr:col>
                    <xdr:colOff>304800</xdr:colOff>
                    <xdr:row>61</xdr:row>
                    <xdr:rowOff>9525</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14</xdr:col>
                    <xdr:colOff>57150</xdr:colOff>
                    <xdr:row>61</xdr:row>
                    <xdr:rowOff>0</xdr:rowOff>
                  </from>
                  <to>
                    <xdr:col>14</xdr:col>
                    <xdr:colOff>304800</xdr:colOff>
                    <xdr:row>62</xdr:row>
                    <xdr:rowOff>9525</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14</xdr:col>
                    <xdr:colOff>57150</xdr:colOff>
                    <xdr:row>62</xdr:row>
                    <xdr:rowOff>0</xdr:rowOff>
                  </from>
                  <to>
                    <xdr:col>14</xdr:col>
                    <xdr:colOff>304800</xdr:colOff>
                    <xdr:row>63</xdr:row>
                    <xdr:rowOff>9525</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17</xdr:col>
                    <xdr:colOff>57150</xdr:colOff>
                    <xdr:row>61</xdr:row>
                    <xdr:rowOff>0</xdr:rowOff>
                  </from>
                  <to>
                    <xdr:col>18</xdr:col>
                    <xdr:colOff>19050</xdr:colOff>
                    <xdr:row>62</xdr:row>
                    <xdr:rowOff>9525</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14</xdr:col>
                    <xdr:colOff>57150</xdr:colOff>
                    <xdr:row>63</xdr:row>
                    <xdr:rowOff>0</xdr:rowOff>
                  </from>
                  <to>
                    <xdr:col>14</xdr:col>
                    <xdr:colOff>304800</xdr:colOff>
                    <xdr:row>64</xdr:row>
                    <xdr:rowOff>9525</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14</xdr:col>
                    <xdr:colOff>57150</xdr:colOff>
                    <xdr:row>64</xdr:row>
                    <xdr:rowOff>0</xdr:rowOff>
                  </from>
                  <to>
                    <xdr:col>14</xdr:col>
                    <xdr:colOff>304800</xdr:colOff>
                    <xdr:row>65</xdr:row>
                    <xdr:rowOff>9525</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14</xdr:col>
                    <xdr:colOff>57150</xdr:colOff>
                    <xdr:row>65</xdr:row>
                    <xdr:rowOff>0</xdr:rowOff>
                  </from>
                  <to>
                    <xdr:col>14</xdr:col>
                    <xdr:colOff>304800</xdr:colOff>
                    <xdr:row>66</xdr:row>
                    <xdr:rowOff>9525</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14</xdr:col>
                    <xdr:colOff>57150</xdr:colOff>
                    <xdr:row>66</xdr:row>
                    <xdr:rowOff>0</xdr:rowOff>
                  </from>
                  <to>
                    <xdr:col>14</xdr:col>
                    <xdr:colOff>304800</xdr:colOff>
                    <xdr:row>67</xdr:row>
                    <xdr:rowOff>9525</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14</xdr:col>
                    <xdr:colOff>57150</xdr:colOff>
                    <xdr:row>67</xdr:row>
                    <xdr:rowOff>0</xdr:rowOff>
                  </from>
                  <to>
                    <xdr:col>14</xdr:col>
                    <xdr:colOff>304800</xdr:colOff>
                    <xdr:row>68</xdr:row>
                    <xdr:rowOff>9525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4C67-E24D-4634-9983-3D067CAF01D4}">
  <dimension ref="A1:R49"/>
  <sheetViews>
    <sheetView view="pageBreakPreview" zoomScaleNormal="100" zoomScaleSheetLayoutView="100" workbookViewId="0">
      <selection activeCell="E2" sqref="E2"/>
    </sheetView>
  </sheetViews>
  <sheetFormatPr defaultColWidth="5" defaultRowHeight="18.75"/>
  <cols>
    <col min="5" max="5" width="10.25" customWidth="1"/>
    <col min="10" max="10" width="10" customWidth="1"/>
  </cols>
  <sheetData>
    <row r="1" spans="1:18" s="1383" customFormat="1" ht="14.25">
      <c r="A1" s="2742" t="s">
        <v>4142</v>
      </c>
      <c r="B1" s="2742"/>
      <c r="C1" s="2742"/>
      <c r="D1" s="2742"/>
      <c r="E1" s="2742"/>
      <c r="F1" s="2742"/>
      <c r="G1" s="2742"/>
      <c r="H1" s="2742"/>
      <c r="I1" s="2742"/>
      <c r="J1" s="2742"/>
      <c r="K1" s="2742"/>
      <c r="L1" s="2742"/>
      <c r="M1" s="2742"/>
      <c r="N1" s="2742"/>
      <c r="O1" s="2742"/>
      <c r="P1" s="2742"/>
      <c r="Q1" s="2742"/>
      <c r="R1" s="2742"/>
    </row>
    <row r="2" spans="1:18" s="1383" customFormat="1" ht="14.25">
      <c r="A2" s="1384"/>
      <c r="B2" s="1384"/>
      <c r="C2" s="1384"/>
      <c r="D2" s="1384"/>
      <c r="E2" s="1384"/>
      <c r="F2" s="1384"/>
      <c r="G2" s="1384"/>
      <c r="H2" s="1384"/>
      <c r="I2" s="1384"/>
      <c r="J2" s="1385" t="s">
        <v>3958</v>
      </c>
      <c r="L2" s="2986"/>
      <c r="M2" s="2986"/>
      <c r="N2" s="2986"/>
      <c r="O2" s="2987"/>
      <c r="P2" s="2987"/>
      <c r="Q2" s="2987"/>
      <c r="R2" s="2987"/>
    </row>
    <row r="3" spans="1:18" s="1383" customFormat="1" ht="14.25">
      <c r="A3" s="1384"/>
      <c r="B3" s="1384"/>
      <c r="C3" s="1384"/>
      <c r="D3" s="1384"/>
      <c r="E3" s="1384"/>
      <c r="F3" s="1384"/>
      <c r="G3" s="1384"/>
      <c r="H3" s="1384"/>
      <c r="I3" s="1384"/>
      <c r="J3" s="1385" t="s">
        <v>3959</v>
      </c>
      <c r="L3" s="2988"/>
      <c r="M3" s="2988"/>
      <c r="N3" s="2988"/>
      <c r="O3" s="2989"/>
      <c r="P3" s="2989"/>
      <c r="Q3" s="2989"/>
      <c r="R3" s="2989"/>
    </row>
    <row r="4" spans="1:18" s="1383" customFormat="1" ht="14.25">
      <c r="A4" s="1384"/>
      <c r="B4" s="1384"/>
      <c r="C4" s="1384"/>
      <c r="D4" s="1384"/>
      <c r="E4" s="1384"/>
      <c r="F4" s="1384"/>
      <c r="G4" s="1384"/>
      <c r="H4" s="1384"/>
      <c r="I4" s="1384"/>
      <c r="K4" s="1384"/>
      <c r="L4" s="1385" t="s">
        <v>3960</v>
      </c>
      <c r="M4" s="1384"/>
      <c r="N4" s="1384"/>
      <c r="O4" s="1384"/>
      <c r="P4" s="1384"/>
      <c r="Q4" s="1384"/>
    </row>
    <row r="5" spans="1:18" s="1383" customFormat="1" ht="14.25">
      <c r="A5" s="1384"/>
      <c r="B5" s="1384"/>
      <c r="C5" s="1384"/>
      <c r="D5" s="1384"/>
      <c r="E5" s="1384"/>
      <c r="F5" s="1384"/>
      <c r="G5" s="1384"/>
      <c r="H5" s="1384"/>
      <c r="I5" s="1384"/>
      <c r="J5" s="1385" t="s">
        <v>3961</v>
      </c>
      <c r="L5" s="2990"/>
      <c r="M5" s="2990"/>
      <c r="N5" s="2990"/>
      <c r="O5" s="2990"/>
      <c r="P5" s="2990"/>
      <c r="Q5" s="2990"/>
      <c r="R5" s="2990"/>
    </row>
    <row r="6" spans="1:18" s="1383" customFormat="1" ht="14.25">
      <c r="A6" s="1384"/>
      <c r="B6" s="1384"/>
      <c r="C6" s="1384"/>
      <c r="D6" s="1384"/>
      <c r="E6" s="1384"/>
      <c r="F6" s="1384"/>
      <c r="G6" s="1384"/>
      <c r="H6" s="1384"/>
      <c r="I6" s="1384"/>
      <c r="J6" s="1384"/>
      <c r="K6" s="1384"/>
      <c r="L6" s="1384"/>
      <c r="M6" s="1384"/>
      <c r="N6" s="1384"/>
      <c r="O6" s="1384"/>
      <c r="P6" s="1384"/>
      <c r="Q6" s="1384"/>
      <c r="R6" s="1386"/>
    </row>
    <row r="7" spans="1:18" s="1383" customFormat="1" ht="18.75" customHeight="1">
      <c r="A7" s="2735" t="s">
        <v>4143</v>
      </c>
      <c r="B7" s="2735"/>
      <c r="C7" s="2735"/>
      <c r="D7" s="2735"/>
      <c r="E7" s="2735"/>
      <c r="F7" s="2735"/>
      <c r="G7" s="2735"/>
      <c r="H7" s="2735"/>
      <c r="I7" s="2735"/>
      <c r="J7" s="2735"/>
      <c r="K7" s="2735"/>
      <c r="L7" s="2735"/>
      <c r="M7" s="2735"/>
      <c r="N7" s="2735"/>
      <c r="O7" s="2735"/>
      <c r="P7" s="2735"/>
      <c r="Q7" s="2735"/>
      <c r="R7" s="2735"/>
    </row>
    <row r="8" spans="1:18" s="1383" customFormat="1" ht="13.5">
      <c r="A8" s="2736"/>
      <c r="B8" s="2736"/>
      <c r="C8" s="2736"/>
      <c r="D8" s="2736"/>
      <c r="E8" s="2736"/>
      <c r="F8" s="2736"/>
      <c r="G8" s="2736"/>
      <c r="H8" s="2736"/>
      <c r="I8" s="2736"/>
      <c r="J8" s="2736"/>
      <c r="K8" s="2736"/>
      <c r="L8" s="2736"/>
      <c r="M8" s="2736"/>
      <c r="N8" s="2736"/>
      <c r="O8" s="2736"/>
      <c r="P8" s="2736"/>
      <c r="Q8" s="2736"/>
      <c r="R8" s="2736"/>
    </row>
    <row r="9" spans="1:18" s="1388" customFormat="1" ht="17.25">
      <c r="A9" s="1387" t="s">
        <v>3844</v>
      </c>
      <c r="B9" s="1387"/>
      <c r="C9" s="1387"/>
      <c r="D9" s="1387"/>
      <c r="E9" s="1387"/>
      <c r="F9" s="1387"/>
      <c r="G9" s="1387"/>
      <c r="H9" s="1387"/>
    </row>
    <row r="10" spans="1:18" s="1389" customFormat="1" ht="45" customHeight="1">
      <c r="A10" s="2647" t="s">
        <v>3843</v>
      </c>
      <c r="B10" s="2648"/>
      <c r="C10" s="2648"/>
      <c r="D10" s="2648"/>
      <c r="E10" s="2648"/>
      <c r="F10" s="2648"/>
      <c r="G10" s="2648"/>
      <c r="H10" s="2648"/>
      <c r="I10" s="2648"/>
      <c r="J10" s="2648"/>
      <c r="K10" s="2648"/>
      <c r="L10" s="2648"/>
      <c r="M10" s="2737"/>
      <c r="N10" s="2737"/>
      <c r="O10" s="2737"/>
      <c r="P10" s="2738"/>
      <c r="Q10" s="2646" t="s">
        <v>3842</v>
      </c>
      <c r="R10" s="2636"/>
    </row>
    <row r="11" spans="1:18" s="1389" customFormat="1" ht="14.25">
      <c r="A11" s="1391"/>
      <c r="B11" s="1391"/>
      <c r="C11" s="1391"/>
      <c r="D11" s="1391"/>
      <c r="E11" s="1391"/>
      <c r="F11" s="1391"/>
      <c r="G11" s="1391"/>
      <c r="H11" s="1391"/>
    </row>
    <row r="12" spans="1:18" s="1388" customFormat="1" ht="17.25">
      <c r="A12" s="1387" t="s">
        <v>3839</v>
      </c>
      <c r="B12" s="1387"/>
      <c r="C12" s="1387"/>
      <c r="D12" s="1387"/>
      <c r="E12" s="1387"/>
      <c r="F12" s="1387"/>
      <c r="G12" s="1387"/>
      <c r="H12" s="1387"/>
    </row>
    <row r="13" spans="1:18" s="1389" customFormat="1" ht="14.25">
      <c r="A13" s="1392" t="s">
        <v>3838</v>
      </c>
      <c r="B13" s="1392"/>
      <c r="C13" s="1392"/>
      <c r="D13" s="1391"/>
      <c r="E13" s="1391"/>
      <c r="F13" s="1391"/>
      <c r="G13" s="1391"/>
      <c r="H13" s="1391"/>
    </row>
    <row r="14" spans="1:18" s="1389" customFormat="1" ht="18.75" customHeight="1">
      <c r="A14" s="1392" t="s">
        <v>3837</v>
      </c>
      <c r="B14" s="1392"/>
      <c r="C14" s="1392"/>
      <c r="D14" s="1391"/>
      <c r="E14" s="1391"/>
      <c r="F14" s="1391"/>
      <c r="G14" s="1391"/>
      <c r="H14" s="1391"/>
      <c r="K14" s="1525"/>
      <c r="L14" s="1526"/>
      <c r="M14" s="2985" t="s">
        <v>3836</v>
      </c>
      <c r="N14" s="2985"/>
      <c r="O14" s="1526"/>
      <c r="P14" s="2985" t="s">
        <v>3835</v>
      </c>
      <c r="Q14" s="2985"/>
    </row>
    <row r="15" spans="1:18" s="1389" customFormat="1" ht="14.25">
      <c r="A15" s="1391"/>
      <c r="B15" s="1391"/>
      <c r="C15" s="1391"/>
      <c r="D15" s="1391"/>
      <c r="E15" s="1391"/>
      <c r="F15" s="1391"/>
      <c r="G15" s="1391"/>
      <c r="H15" s="1391"/>
    </row>
    <row r="16" spans="1:18" s="1389" customFormat="1" ht="16.5" customHeight="1">
      <c r="A16" s="2669" t="s">
        <v>3964</v>
      </c>
      <c r="B16" s="2669"/>
      <c r="C16" s="2669"/>
      <c r="D16" s="2669"/>
      <c r="E16" s="2669"/>
      <c r="F16" s="2669"/>
      <c r="G16" s="2669"/>
      <c r="H16" s="2669"/>
      <c r="I16" s="2669"/>
      <c r="J16" s="2669"/>
      <c r="K16" s="2669"/>
      <c r="L16" s="2669"/>
      <c r="M16" s="2669"/>
      <c r="N16" s="2669"/>
      <c r="O16" s="2669"/>
      <c r="P16" s="2669"/>
      <c r="Q16" s="2669"/>
      <c r="R16" s="2669"/>
    </row>
    <row r="17" spans="1:18" s="1389" customFormat="1" ht="22.5" customHeight="1">
      <c r="A17" s="2708" t="s">
        <v>4144</v>
      </c>
      <c r="B17" s="2708"/>
      <c r="C17" s="2708"/>
      <c r="D17" s="2708"/>
      <c r="E17" s="2708"/>
      <c r="F17" s="2708"/>
      <c r="G17" s="2708"/>
      <c r="H17" s="2708"/>
      <c r="I17" s="2708" t="s">
        <v>4145</v>
      </c>
      <c r="J17" s="2708"/>
      <c r="K17" s="2708"/>
      <c r="L17" s="2708"/>
      <c r="M17" s="2708"/>
      <c r="N17" s="2708"/>
      <c r="O17" s="2708"/>
      <c r="P17" s="1527"/>
      <c r="Q17" s="1528"/>
      <c r="R17" s="1528"/>
    </row>
    <row r="18" spans="1:18" s="1389" customFormat="1" ht="45" customHeight="1">
      <c r="A18" s="2981"/>
      <c r="B18" s="2982"/>
      <c r="C18" s="2982"/>
      <c r="D18" s="2982"/>
      <c r="E18" s="2982"/>
      <c r="F18" s="2983"/>
      <c r="G18" s="2984" t="s">
        <v>3967</v>
      </c>
      <c r="H18" s="2709"/>
      <c r="I18" s="2981"/>
      <c r="J18" s="2982"/>
      <c r="K18" s="2982"/>
      <c r="L18" s="2982"/>
      <c r="M18" s="2983"/>
      <c r="N18" s="2984" t="s">
        <v>3969</v>
      </c>
      <c r="O18" s="2709"/>
      <c r="P18" s="1527"/>
      <c r="Q18" s="1528"/>
      <c r="R18" s="1528"/>
    </row>
    <row r="19" spans="1:18" s="1389" customFormat="1" ht="17.25" customHeight="1">
      <c r="A19" s="1396"/>
      <c r="B19" s="1396"/>
      <c r="C19" s="1396"/>
      <c r="D19" s="1396"/>
      <c r="E19" s="1396"/>
      <c r="F19" s="1396"/>
      <c r="G19" s="1396"/>
      <c r="H19" s="1396"/>
      <c r="I19" s="1396"/>
      <c r="J19" s="1396"/>
      <c r="K19" s="1396"/>
      <c r="L19" s="1396"/>
      <c r="M19" s="1396"/>
      <c r="N19" s="1396"/>
      <c r="O19" s="1396"/>
      <c r="R19" s="1243"/>
    </row>
    <row r="20" spans="1:18" s="1389" customFormat="1" ht="17.25" customHeight="1">
      <c r="A20" s="2669" t="s">
        <v>4146</v>
      </c>
      <c r="B20" s="2669"/>
      <c r="C20" s="2669"/>
      <c r="D20" s="2669"/>
      <c r="E20" s="2669"/>
      <c r="F20" s="2669"/>
      <c r="G20" s="2669"/>
      <c r="H20" s="2669"/>
      <c r="I20" s="2669"/>
      <c r="J20" s="2669"/>
      <c r="K20" s="2669"/>
      <c r="L20" s="2669"/>
      <c r="M20" s="2669"/>
      <c r="N20" s="2669"/>
      <c r="O20" s="2669"/>
      <c r="P20" s="2669"/>
      <c r="Q20" s="2669"/>
      <c r="R20" s="2669"/>
    </row>
    <row r="21" spans="1:18" s="1389" customFormat="1" ht="17.25" customHeight="1">
      <c r="A21" s="2669" t="s">
        <v>4147</v>
      </c>
      <c r="B21" s="2669"/>
      <c r="C21" s="2669"/>
      <c r="D21" s="2669"/>
      <c r="E21" s="2669"/>
      <c r="F21" s="2669"/>
      <c r="G21" s="2669"/>
      <c r="H21" s="2669"/>
      <c r="I21" s="2669"/>
      <c r="J21" s="2669"/>
      <c r="K21" s="2669"/>
      <c r="L21" s="2669"/>
      <c r="M21" s="2669"/>
      <c r="N21" s="2669"/>
      <c r="O21" s="2669"/>
      <c r="P21" s="2669"/>
      <c r="Q21" s="2669"/>
      <c r="R21" s="2669"/>
    </row>
    <row r="22" spans="1:18" s="1389" customFormat="1" ht="33.75" customHeight="1">
      <c r="A22" s="1529"/>
      <c r="B22" s="1530"/>
      <c r="C22" s="1530"/>
      <c r="D22" s="1530"/>
      <c r="E22" s="1530"/>
      <c r="F22" s="1530"/>
      <c r="G22" s="1530"/>
      <c r="H22" s="1530"/>
      <c r="I22" s="1530"/>
      <c r="J22" s="2935" t="s">
        <v>3974</v>
      </c>
      <c r="K22" s="2935"/>
      <c r="L22" s="2935"/>
      <c r="M22" s="2935" t="s">
        <v>4148</v>
      </c>
      <c r="N22" s="2935"/>
      <c r="O22" s="2935"/>
      <c r="P22" s="2935"/>
      <c r="Q22" s="2979" t="s">
        <v>4149</v>
      </c>
      <c r="R22" s="2980"/>
    </row>
    <row r="23" spans="1:18" s="1389" customFormat="1" ht="17.25" customHeight="1">
      <c r="A23" s="2957" t="s">
        <v>4150</v>
      </c>
      <c r="B23" s="2959" t="s">
        <v>4151</v>
      </c>
      <c r="C23" s="2959"/>
      <c r="D23" s="2959"/>
      <c r="E23" s="2959"/>
      <c r="F23" s="2959"/>
      <c r="G23" s="2959"/>
      <c r="H23" s="2959"/>
      <c r="I23" s="2960"/>
      <c r="J23" s="2965" t="s">
        <v>4150</v>
      </c>
      <c r="K23" s="2966"/>
      <c r="L23" s="2967"/>
      <c r="M23" s="2968" t="s">
        <v>4152</v>
      </c>
      <c r="N23" s="2969"/>
      <c r="O23" s="2969"/>
      <c r="P23" s="2970"/>
      <c r="Q23" s="2971"/>
      <c r="R23" s="2972"/>
    </row>
    <row r="24" spans="1:18" s="1389" customFormat="1" ht="17.25" customHeight="1">
      <c r="A24" s="2947"/>
      <c r="B24" s="2961"/>
      <c r="C24" s="2961"/>
      <c r="D24" s="2961"/>
      <c r="E24" s="2961"/>
      <c r="F24" s="2961"/>
      <c r="G24" s="2961"/>
      <c r="H24" s="2961"/>
      <c r="I24" s="2962"/>
      <c r="J24" s="1531"/>
      <c r="K24" s="1532" t="s">
        <v>3978</v>
      </c>
      <c r="L24" s="1533"/>
      <c r="M24" s="2977"/>
      <c r="N24" s="2978"/>
      <c r="O24" s="2975" t="s">
        <v>3978</v>
      </c>
      <c r="P24" s="2976"/>
      <c r="Q24" s="2945" t="s">
        <v>4153</v>
      </c>
      <c r="R24" s="2946"/>
    </row>
    <row r="25" spans="1:18" s="1389" customFormat="1" ht="17.25" customHeight="1">
      <c r="A25" s="2947"/>
      <c r="B25" s="2961"/>
      <c r="C25" s="2961"/>
      <c r="D25" s="2961"/>
      <c r="E25" s="2961"/>
      <c r="F25" s="2961"/>
      <c r="G25" s="2961"/>
      <c r="H25" s="2961"/>
      <c r="I25" s="2962"/>
      <c r="J25" s="2947" t="s">
        <v>3980</v>
      </c>
      <c r="K25" s="2948"/>
      <c r="L25" s="2949"/>
      <c r="M25" s="2688" t="s">
        <v>3980</v>
      </c>
      <c r="N25" s="2689"/>
      <c r="O25" s="2689"/>
      <c r="P25" s="2690"/>
      <c r="Q25" s="2691" t="s">
        <v>3980</v>
      </c>
      <c r="R25" s="2692"/>
    </row>
    <row r="26" spans="1:18" s="1389" customFormat="1" ht="17.25" customHeight="1">
      <c r="A26" s="2958"/>
      <c r="B26" s="2963"/>
      <c r="C26" s="2963"/>
      <c r="D26" s="2963"/>
      <c r="E26" s="2963"/>
      <c r="F26" s="2963"/>
      <c r="G26" s="2963"/>
      <c r="H26" s="2963"/>
      <c r="I26" s="2964"/>
      <c r="J26" s="1534"/>
      <c r="K26" s="2679" t="s">
        <v>3981</v>
      </c>
      <c r="L26" s="2680"/>
      <c r="M26" s="2953"/>
      <c r="N26" s="2955"/>
      <c r="O26" s="2701" t="s">
        <v>3981</v>
      </c>
      <c r="P26" s="2956"/>
      <c r="Q26" s="2953" t="s">
        <v>4154</v>
      </c>
      <c r="R26" s="2954"/>
    </row>
    <row r="27" spans="1:18" s="1389" customFormat="1" ht="17.25" customHeight="1">
      <c r="A27" s="2957" t="s">
        <v>4155</v>
      </c>
      <c r="B27" s="2959" t="s">
        <v>4156</v>
      </c>
      <c r="C27" s="2959"/>
      <c r="D27" s="2959"/>
      <c r="E27" s="2959"/>
      <c r="F27" s="2959"/>
      <c r="G27" s="2959"/>
      <c r="H27" s="2959"/>
      <c r="I27" s="2960"/>
      <c r="J27" s="2965" t="s">
        <v>4155</v>
      </c>
      <c r="K27" s="2966"/>
      <c r="L27" s="2967"/>
      <c r="M27" s="2968" t="s">
        <v>4157</v>
      </c>
      <c r="N27" s="2969"/>
      <c r="O27" s="2969"/>
      <c r="P27" s="2970"/>
      <c r="Q27" s="2971"/>
      <c r="R27" s="2972"/>
    </row>
    <row r="28" spans="1:18" s="1389" customFormat="1" ht="17.25" customHeight="1">
      <c r="A28" s="2947"/>
      <c r="B28" s="2961"/>
      <c r="C28" s="2961"/>
      <c r="D28" s="2961"/>
      <c r="E28" s="2961"/>
      <c r="F28" s="2961"/>
      <c r="G28" s="2961"/>
      <c r="H28" s="2961"/>
      <c r="I28" s="2962"/>
      <c r="J28" s="1531"/>
      <c r="K28" s="1532" t="s">
        <v>3978</v>
      </c>
      <c r="L28" s="1533"/>
      <c r="M28" s="2973"/>
      <c r="N28" s="2974"/>
      <c r="O28" s="2975" t="s">
        <v>3978</v>
      </c>
      <c r="P28" s="2976"/>
      <c r="Q28" s="2945" t="s">
        <v>4158</v>
      </c>
      <c r="R28" s="2946"/>
    </row>
    <row r="29" spans="1:18" s="1389" customFormat="1" ht="17.25" customHeight="1">
      <c r="A29" s="2947"/>
      <c r="B29" s="2961"/>
      <c r="C29" s="2961"/>
      <c r="D29" s="2961"/>
      <c r="E29" s="2961"/>
      <c r="F29" s="2961"/>
      <c r="G29" s="2961"/>
      <c r="H29" s="2961"/>
      <c r="I29" s="2962"/>
      <c r="J29" s="2947" t="s">
        <v>3980</v>
      </c>
      <c r="K29" s="2948"/>
      <c r="L29" s="2949"/>
      <c r="M29" s="2945"/>
      <c r="N29" s="2950"/>
      <c r="O29" s="2699"/>
      <c r="P29" s="2692"/>
      <c r="Q29" s="2691" t="s">
        <v>3980</v>
      </c>
      <c r="R29" s="2692"/>
    </row>
    <row r="30" spans="1:18" s="1389" customFormat="1" ht="17.25" customHeight="1">
      <c r="A30" s="2958"/>
      <c r="B30" s="2963"/>
      <c r="C30" s="2963"/>
      <c r="D30" s="2963"/>
      <c r="E30" s="2963"/>
      <c r="F30" s="2963"/>
      <c r="G30" s="2963"/>
      <c r="H30" s="2963"/>
      <c r="I30" s="2964"/>
      <c r="J30" s="1534"/>
      <c r="K30" s="2679" t="s">
        <v>3986</v>
      </c>
      <c r="L30" s="2680"/>
      <c r="M30" s="2951"/>
      <c r="N30" s="2952"/>
      <c r="O30" s="2701"/>
      <c r="P30" s="2956"/>
      <c r="Q30" s="2953" t="s">
        <v>3987</v>
      </c>
      <c r="R30" s="2954"/>
    </row>
    <row r="31" spans="1:18" s="1389" customFormat="1" ht="17.25" customHeight="1">
      <c r="A31" s="2935" t="s">
        <v>4159</v>
      </c>
      <c r="B31" s="2936" t="s">
        <v>4160</v>
      </c>
      <c r="C31" s="2936"/>
      <c r="D31" s="2936"/>
      <c r="E31" s="2936"/>
      <c r="F31" s="2936"/>
      <c r="G31" s="2937"/>
      <c r="H31" s="2938"/>
      <c r="I31" s="1402" t="s">
        <v>3978</v>
      </c>
      <c r="J31" s="2939" t="s">
        <v>4161</v>
      </c>
      <c r="K31" s="2940"/>
      <c r="L31" s="2940"/>
      <c r="M31" s="2940"/>
      <c r="N31" s="2940"/>
      <c r="O31" s="2940"/>
      <c r="P31" s="2941"/>
      <c r="Q31" s="2942"/>
      <c r="R31" s="1402" t="s">
        <v>3978</v>
      </c>
    </row>
    <row r="32" spans="1:18" s="1389" customFormat="1" ht="17.25" customHeight="1">
      <c r="A32" s="2935"/>
      <c r="B32" s="2936" t="s">
        <v>4162</v>
      </c>
      <c r="C32" s="2936"/>
      <c r="D32" s="2936"/>
      <c r="E32" s="2936"/>
      <c r="F32" s="2936"/>
      <c r="G32" s="2937"/>
      <c r="H32" s="2938"/>
      <c r="I32" s="1402" t="s">
        <v>3978</v>
      </c>
      <c r="J32" s="2943" t="s">
        <v>4163</v>
      </c>
      <c r="K32" s="2944"/>
      <c r="L32" s="2944"/>
      <c r="M32" s="2944"/>
      <c r="N32" s="2944"/>
      <c r="O32" s="2944"/>
      <c r="P32" s="2941"/>
      <c r="Q32" s="2942"/>
      <c r="R32" s="1402" t="s">
        <v>3978</v>
      </c>
    </row>
    <row r="33" spans="1:18" s="1389" customFormat="1" ht="17.25" customHeight="1">
      <c r="A33" s="2935"/>
      <c r="B33" s="2936" t="s">
        <v>4164</v>
      </c>
      <c r="C33" s="2936"/>
      <c r="D33" s="2936"/>
      <c r="E33" s="2936"/>
      <c r="F33" s="2936"/>
      <c r="G33" s="2937"/>
      <c r="H33" s="2938"/>
      <c r="I33" s="1402" t="s">
        <v>3978</v>
      </c>
      <c r="J33" s="2943" t="s">
        <v>4165</v>
      </c>
      <c r="K33" s="2944"/>
      <c r="L33" s="2944"/>
      <c r="M33" s="2944"/>
      <c r="N33" s="2944"/>
      <c r="O33" s="2944"/>
      <c r="P33" s="2941"/>
      <c r="Q33" s="2942"/>
      <c r="R33" s="1402" t="s">
        <v>3978</v>
      </c>
    </row>
    <row r="34" spans="1:18" s="1389" customFormat="1" ht="17.25" customHeight="1">
      <c r="A34" s="2935"/>
      <c r="B34" s="2936" t="s">
        <v>4166</v>
      </c>
      <c r="C34" s="2936"/>
      <c r="D34" s="2936"/>
      <c r="E34" s="2936"/>
      <c r="F34" s="2936"/>
      <c r="G34" s="2937"/>
      <c r="H34" s="2938"/>
      <c r="I34" s="1402" t="s">
        <v>3978</v>
      </c>
      <c r="J34" s="1535"/>
      <c r="K34" s="1536"/>
      <c r="L34" s="1537"/>
      <c r="M34" s="1404"/>
      <c r="N34" s="1404"/>
      <c r="O34" s="1404"/>
      <c r="P34" s="1404"/>
      <c r="Q34" s="1404"/>
      <c r="R34" s="1404"/>
    </row>
    <row r="35" spans="1:18" s="1389" customFormat="1" ht="17.25" customHeight="1">
      <c r="A35" s="1405"/>
      <c r="B35" s="1405"/>
      <c r="C35" s="1405"/>
      <c r="D35" s="1405"/>
      <c r="E35" s="1405"/>
      <c r="F35" s="1405"/>
      <c r="G35" s="1405"/>
      <c r="H35" s="1405"/>
      <c r="I35" s="1405"/>
      <c r="J35" s="1405"/>
      <c r="K35" s="1405"/>
      <c r="L35" s="1405"/>
      <c r="M35" s="1405"/>
      <c r="N35" s="1405"/>
      <c r="O35" s="1405"/>
      <c r="P35" s="1405"/>
      <c r="Q35" s="1405"/>
      <c r="R35" s="1405"/>
    </row>
    <row r="36" spans="1:18" s="1389" customFormat="1" ht="16.5" customHeight="1">
      <c r="A36" s="2669" t="s">
        <v>4167</v>
      </c>
      <c r="B36" s="2669"/>
      <c r="C36" s="2669"/>
      <c r="D36" s="2669"/>
      <c r="E36" s="2669"/>
      <c r="F36" s="2669"/>
      <c r="G36" s="2669"/>
      <c r="H36" s="2669"/>
      <c r="I36" s="2669"/>
      <c r="J36" s="2669"/>
      <c r="K36" s="2669"/>
      <c r="L36" s="2669"/>
      <c r="M36" s="2669"/>
      <c r="N36" s="2669"/>
      <c r="O36" s="2669"/>
      <c r="P36" s="2669"/>
      <c r="Q36" s="2669"/>
      <c r="R36" s="2669"/>
    </row>
    <row r="37" spans="1:18" s="1389" customFormat="1" ht="63.75" customHeight="1">
      <c r="A37" s="1538"/>
      <c r="B37" s="2718" t="s">
        <v>4168</v>
      </c>
      <c r="C37" s="2719"/>
      <c r="D37" s="2719"/>
      <c r="E37" s="2719"/>
      <c r="F37" s="2719"/>
      <c r="G37" s="2719"/>
      <c r="H37" s="2719"/>
      <c r="I37" s="2719"/>
      <c r="J37" s="2719"/>
      <c r="K37" s="2719"/>
      <c r="L37" s="2719"/>
      <c r="M37" s="2719"/>
      <c r="N37" s="2719"/>
      <c r="O37" s="2719"/>
      <c r="P37" s="2719"/>
      <c r="Q37" s="2719"/>
      <c r="R37" s="2720"/>
    </row>
    <row r="38" spans="1:18" s="1389" customFormat="1" ht="16.5" customHeight="1">
      <c r="A38" s="2933" t="s">
        <v>4169</v>
      </c>
      <c r="B38" s="2933"/>
      <c r="C38" s="2933"/>
      <c r="D38" s="2933"/>
      <c r="E38" s="2933"/>
      <c r="F38" s="2933"/>
      <c r="G38" s="2933"/>
      <c r="H38" s="2933"/>
      <c r="I38" s="2933"/>
      <c r="J38" s="2933"/>
      <c r="K38" s="2933"/>
      <c r="L38" s="2933"/>
      <c r="M38" s="2933"/>
      <c r="N38" s="2933"/>
      <c r="O38" s="2933"/>
      <c r="P38" s="2933"/>
      <c r="Q38" s="2933"/>
      <c r="R38" s="2933"/>
    </row>
    <row r="39" spans="1:18" s="1389" customFormat="1" ht="16.5" customHeight="1">
      <c r="A39" s="1405"/>
      <c r="B39" s="1405"/>
      <c r="C39" s="1405"/>
      <c r="D39" s="1405"/>
      <c r="E39" s="1405"/>
      <c r="F39" s="1405"/>
      <c r="G39" s="1405"/>
      <c r="H39" s="1405"/>
      <c r="I39" s="1405"/>
      <c r="J39" s="1405"/>
      <c r="K39" s="1405"/>
      <c r="L39" s="1405"/>
      <c r="M39" s="1405"/>
      <c r="N39" s="1405"/>
      <c r="O39" s="1405"/>
      <c r="P39" s="1405"/>
      <c r="Q39" s="1405"/>
      <c r="R39" s="1405"/>
    </row>
    <row r="40" spans="1:18" s="1389" customFormat="1" ht="16.5" customHeight="1">
      <c r="A40" s="2669" t="s">
        <v>4170</v>
      </c>
      <c r="B40" s="2669"/>
      <c r="C40" s="2669"/>
      <c r="D40" s="2669"/>
      <c r="E40" s="2669"/>
      <c r="F40" s="2669"/>
      <c r="G40" s="2669"/>
      <c r="H40" s="2669"/>
      <c r="I40" s="2669"/>
      <c r="J40" s="2669"/>
      <c r="K40" s="2669"/>
      <c r="L40" s="2669"/>
      <c r="M40" s="2669"/>
      <c r="N40" s="2669"/>
      <c r="O40" s="2669"/>
      <c r="P40" s="2669"/>
      <c r="Q40" s="2669"/>
      <c r="R40" s="2669"/>
    </row>
    <row r="41" spans="1:18" s="1389" customFormat="1" ht="16.5" customHeight="1">
      <c r="A41" s="2934" t="s">
        <v>4171</v>
      </c>
      <c r="B41" s="2934"/>
      <c r="C41" s="2934"/>
      <c r="D41" s="2934"/>
      <c r="E41" s="2934"/>
      <c r="F41" s="2934"/>
      <c r="G41" s="2934"/>
      <c r="H41" s="2934"/>
      <c r="I41" s="2934"/>
      <c r="J41" s="2934"/>
      <c r="K41" s="2934"/>
      <c r="L41" s="2934"/>
      <c r="M41" s="2934"/>
      <c r="N41" s="2934"/>
      <c r="O41" s="2934"/>
      <c r="P41" s="2934"/>
      <c r="Q41" s="2934"/>
      <c r="R41" s="2934"/>
    </row>
    <row r="42" spans="1:18" s="1389" customFormat="1" ht="63.75" customHeight="1">
      <c r="A42" s="1538"/>
      <c r="B42" s="2718" t="s">
        <v>4172</v>
      </c>
      <c r="C42" s="2719"/>
      <c r="D42" s="2719"/>
      <c r="E42" s="2719"/>
      <c r="F42" s="2719"/>
      <c r="G42" s="2719"/>
      <c r="H42" s="2719"/>
      <c r="I42" s="2719"/>
      <c r="J42" s="2719"/>
      <c r="K42" s="2719"/>
      <c r="L42" s="2719"/>
      <c r="M42" s="2719"/>
      <c r="N42" s="2719"/>
      <c r="O42" s="2719"/>
      <c r="P42" s="2719"/>
      <c r="Q42" s="2719"/>
      <c r="R42" s="2720"/>
    </row>
    <row r="43" spans="1:18" s="1389" customFormat="1" ht="63.75" customHeight="1">
      <c r="A43" s="1538"/>
      <c r="B43" s="2718" t="s">
        <v>4173</v>
      </c>
      <c r="C43" s="2719"/>
      <c r="D43" s="2719"/>
      <c r="E43" s="2719"/>
      <c r="F43" s="2719"/>
      <c r="G43" s="2719"/>
      <c r="H43" s="2719"/>
      <c r="I43" s="2719"/>
      <c r="J43" s="2719"/>
      <c r="K43" s="2719"/>
      <c r="L43" s="2719"/>
      <c r="M43" s="2719"/>
      <c r="N43" s="2719"/>
      <c r="O43" s="2719"/>
      <c r="P43" s="2719"/>
      <c r="Q43" s="2719"/>
      <c r="R43" s="2720"/>
    </row>
    <row r="44" spans="1:18" s="1389" customFormat="1" ht="63.75" customHeight="1">
      <c r="A44" s="1538"/>
      <c r="B44" s="2718" t="s">
        <v>4174</v>
      </c>
      <c r="C44" s="2719"/>
      <c r="D44" s="2719"/>
      <c r="E44" s="2719"/>
      <c r="F44" s="2719"/>
      <c r="G44" s="2719"/>
      <c r="H44" s="2719"/>
      <c r="I44" s="2719"/>
      <c r="J44" s="2719"/>
      <c r="K44" s="2719"/>
      <c r="L44" s="2719"/>
      <c r="M44" s="2719"/>
      <c r="N44" s="2719"/>
      <c r="O44" s="2719"/>
      <c r="P44" s="2719"/>
      <c r="Q44" s="2719"/>
      <c r="R44" s="2720"/>
    </row>
    <row r="45" spans="1:18" s="1389" customFormat="1" ht="16.5" customHeight="1">
      <c r="A45" s="2933"/>
      <c r="B45" s="2933"/>
      <c r="C45" s="2933"/>
      <c r="D45" s="2933"/>
      <c r="E45" s="2933"/>
      <c r="F45" s="2933"/>
      <c r="G45" s="2933"/>
      <c r="H45" s="2933"/>
      <c r="I45" s="2933"/>
      <c r="J45" s="2933"/>
      <c r="K45" s="2933"/>
      <c r="L45" s="2933"/>
      <c r="M45" s="2933"/>
      <c r="N45" s="2933"/>
      <c r="O45" s="2933"/>
      <c r="P45" s="2933"/>
      <c r="Q45" s="2933"/>
      <c r="R45" s="2933"/>
    </row>
    <row r="46" spans="1:18" s="1383" customFormat="1" ht="15.75" customHeight="1">
      <c r="A46" s="2630" t="s">
        <v>1219</v>
      </c>
      <c r="B46" s="2630"/>
      <c r="C46" s="2630"/>
      <c r="D46" s="2630"/>
      <c r="E46" s="2630"/>
      <c r="F46" s="2630"/>
      <c r="G46" s="2630"/>
      <c r="H46" s="2630"/>
      <c r="I46" s="2630"/>
      <c r="J46" s="2630"/>
      <c r="K46" s="2630"/>
      <c r="L46" s="2630"/>
      <c r="M46" s="2630"/>
      <c r="N46" s="2630"/>
      <c r="O46" s="2630"/>
      <c r="P46" s="2630"/>
      <c r="Q46" s="2630"/>
      <c r="R46" s="2630"/>
    </row>
    <row r="47" spans="1:18" s="1383" customFormat="1" ht="15.75" customHeight="1">
      <c r="A47" s="2613" t="s">
        <v>4175</v>
      </c>
      <c r="B47" s="2613"/>
      <c r="C47" s="2613"/>
      <c r="D47" s="2613"/>
      <c r="E47" s="2613"/>
      <c r="F47" s="2613"/>
      <c r="G47" s="2613"/>
      <c r="H47" s="2613"/>
      <c r="I47" s="2613"/>
      <c r="J47" s="2613"/>
      <c r="K47" s="2613"/>
      <c r="L47" s="2613"/>
      <c r="M47" s="2613"/>
      <c r="N47" s="2613"/>
      <c r="O47" s="2613"/>
      <c r="P47" s="2613"/>
      <c r="Q47" s="2613"/>
      <c r="R47" s="2613"/>
    </row>
    <row r="48" spans="1:18" s="1383" customFormat="1" ht="15.75" customHeight="1">
      <c r="A48" s="2613" t="s">
        <v>3816</v>
      </c>
      <c r="B48" s="2613"/>
      <c r="C48" s="2613"/>
      <c r="D48" s="2613"/>
      <c r="E48" s="2613"/>
      <c r="F48" s="2613"/>
      <c r="G48" s="2613"/>
      <c r="H48" s="2613"/>
      <c r="I48" s="2613"/>
      <c r="J48" s="2613"/>
      <c r="K48" s="2613"/>
      <c r="L48" s="2613"/>
      <c r="M48" s="2613"/>
      <c r="N48" s="2613"/>
      <c r="O48" s="2613"/>
      <c r="P48" s="2613"/>
      <c r="Q48" s="2613"/>
      <c r="R48" s="2613"/>
    </row>
    <row r="49" spans="1:18" s="1383" customFormat="1" ht="15.75" customHeight="1">
      <c r="A49" s="2613" t="s">
        <v>4176</v>
      </c>
      <c r="B49" s="2613"/>
      <c r="C49" s="2613"/>
      <c r="D49" s="2613"/>
      <c r="E49" s="2613"/>
      <c r="F49" s="2613"/>
      <c r="G49" s="2613"/>
      <c r="H49" s="2613"/>
      <c r="I49" s="2613"/>
      <c r="J49" s="2613"/>
      <c r="K49" s="2613"/>
      <c r="L49" s="2613"/>
      <c r="M49" s="2613"/>
      <c r="N49" s="2613"/>
      <c r="O49" s="2613"/>
      <c r="P49" s="2613"/>
      <c r="Q49" s="2613"/>
      <c r="R49" s="2613"/>
    </row>
  </sheetData>
  <mergeCells count="82">
    <mergeCell ref="M14:N14"/>
    <mergeCell ref="P14:Q14"/>
    <mergeCell ref="A1:R1"/>
    <mergeCell ref="L2:N2"/>
    <mergeCell ref="O2:R2"/>
    <mergeCell ref="L3:N3"/>
    <mergeCell ref="O3:R3"/>
    <mergeCell ref="L5:R5"/>
    <mergeCell ref="A7:R7"/>
    <mergeCell ref="A8:R8"/>
    <mergeCell ref="A10:L10"/>
    <mergeCell ref="M10:P10"/>
    <mergeCell ref="Q10:R10"/>
    <mergeCell ref="A16:R16"/>
    <mergeCell ref="A17:H17"/>
    <mergeCell ref="I17:O17"/>
    <mergeCell ref="A18:F18"/>
    <mergeCell ref="G18:H18"/>
    <mergeCell ref="I18:M18"/>
    <mergeCell ref="N18:O18"/>
    <mergeCell ref="A20:R20"/>
    <mergeCell ref="A21:R21"/>
    <mergeCell ref="J22:L22"/>
    <mergeCell ref="M22:P22"/>
    <mergeCell ref="Q22:R22"/>
    <mergeCell ref="M24:N24"/>
    <mergeCell ref="O24:P24"/>
    <mergeCell ref="Q24:R24"/>
    <mergeCell ref="J25:L25"/>
    <mergeCell ref="M25:P25"/>
    <mergeCell ref="Q25:R25"/>
    <mergeCell ref="K26:L26"/>
    <mergeCell ref="M26:N26"/>
    <mergeCell ref="O26:P26"/>
    <mergeCell ref="Q26:R26"/>
    <mergeCell ref="A27:A30"/>
    <mergeCell ref="B27:I30"/>
    <mergeCell ref="J27:L27"/>
    <mergeCell ref="M27:P27"/>
    <mergeCell ref="Q27:R27"/>
    <mergeCell ref="M28:N28"/>
    <mergeCell ref="A23:A26"/>
    <mergeCell ref="B23:I26"/>
    <mergeCell ref="J23:L23"/>
    <mergeCell ref="M23:P23"/>
    <mergeCell ref="Q23:R23"/>
    <mergeCell ref="O28:P30"/>
    <mergeCell ref="Q28:R28"/>
    <mergeCell ref="J29:L29"/>
    <mergeCell ref="M29:N29"/>
    <mergeCell ref="Q29:R29"/>
    <mergeCell ref="K30:L30"/>
    <mergeCell ref="M30:N30"/>
    <mergeCell ref="Q30:R30"/>
    <mergeCell ref="A36:R36"/>
    <mergeCell ref="A31:A34"/>
    <mergeCell ref="B31:F31"/>
    <mergeCell ref="G31:H31"/>
    <mergeCell ref="J31:O31"/>
    <mergeCell ref="P31:Q31"/>
    <mergeCell ref="B32:F32"/>
    <mergeCell ref="G32:H32"/>
    <mergeCell ref="J32:O32"/>
    <mergeCell ref="P32:Q32"/>
    <mergeCell ref="B33:F33"/>
    <mergeCell ref="G33:H33"/>
    <mergeCell ref="J33:O33"/>
    <mergeCell ref="P33:Q33"/>
    <mergeCell ref="B34:F34"/>
    <mergeCell ref="G34:H34"/>
    <mergeCell ref="A49:R49"/>
    <mergeCell ref="B37:R37"/>
    <mergeCell ref="A38:R38"/>
    <mergeCell ref="A40:R40"/>
    <mergeCell ref="A41:R41"/>
    <mergeCell ref="B42:R42"/>
    <mergeCell ref="B43:R43"/>
    <mergeCell ref="B44:R44"/>
    <mergeCell ref="A45:R45"/>
    <mergeCell ref="A46:R46"/>
    <mergeCell ref="A47:R47"/>
    <mergeCell ref="A48:R48"/>
  </mergeCells>
  <phoneticPr fontId="1"/>
  <pageMargins left="0.7" right="0.7" top="0.75" bottom="0.75" header="0.3" footer="0.3"/>
  <pageSetup paperSize="9" scale="80" orientation="portrait"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16</xdr:col>
                    <xdr:colOff>9525</xdr:colOff>
                    <xdr:row>24</xdr:row>
                    <xdr:rowOff>142875</xdr:rowOff>
                  </from>
                  <to>
                    <xdr:col>16</xdr:col>
                    <xdr:colOff>371475</xdr:colOff>
                    <xdr:row>26</xdr:row>
                    <xdr:rowOff>57150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16</xdr:col>
                    <xdr:colOff>9525</xdr:colOff>
                    <xdr:row>22</xdr:row>
                    <xdr:rowOff>161925</xdr:rowOff>
                  </from>
                  <to>
                    <xdr:col>16</xdr:col>
                    <xdr:colOff>371475</xdr:colOff>
                    <xdr:row>24</xdr:row>
                    <xdr:rowOff>76200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16</xdr:col>
                    <xdr:colOff>9525</xdr:colOff>
                    <xdr:row>28</xdr:row>
                    <xdr:rowOff>142875</xdr:rowOff>
                  </from>
                  <to>
                    <xdr:col>16</xdr:col>
                    <xdr:colOff>371475</xdr:colOff>
                    <xdr:row>30</xdr:row>
                    <xdr:rowOff>57150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16</xdr:col>
                    <xdr:colOff>9525</xdr:colOff>
                    <xdr:row>26</xdr:row>
                    <xdr:rowOff>161925</xdr:rowOff>
                  </from>
                  <to>
                    <xdr:col>16</xdr:col>
                    <xdr:colOff>371475</xdr:colOff>
                    <xdr:row>28</xdr:row>
                    <xdr:rowOff>76200</xdr:rowOff>
                  </to>
                </anchor>
              </controlPr>
            </control>
          </mc:Choice>
        </mc:AlternateContent>
        <mc:AlternateContent xmlns:mc="http://schemas.openxmlformats.org/markup-compatibility/2006">
          <mc:Choice Requires="x14">
            <control shapeId="571401" r:id="rId8" name="Check Box 9">
              <controlPr defaultSize="0" autoFill="0" autoLine="0" autoPict="0">
                <anchor moveWithCells="1">
                  <from>
                    <xdr:col>11</xdr:col>
                    <xdr:colOff>104775</xdr:colOff>
                    <xdr:row>12</xdr:row>
                    <xdr:rowOff>171450</xdr:rowOff>
                  </from>
                  <to>
                    <xdr:col>12</xdr:col>
                    <xdr:colOff>28575</xdr:colOff>
                    <xdr:row>14</xdr:row>
                    <xdr:rowOff>0</xdr:rowOff>
                  </to>
                </anchor>
              </controlPr>
            </control>
          </mc:Choice>
        </mc:AlternateContent>
        <mc:AlternateContent xmlns:mc="http://schemas.openxmlformats.org/markup-compatibility/2006">
          <mc:Choice Requires="x14">
            <control shapeId="571402" r:id="rId9" name="Check Box 10">
              <controlPr defaultSize="0" autoFill="0" autoLine="0" autoPict="0">
                <anchor moveWithCells="1">
                  <from>
                    <xdr:col>14</xdr:col>
                    <xdr:colOff>142875</xdr:colOff>
                    <xdr:row>13</xdr:row>
                    <xdr:rowOff>0</xdr:rowOff>
                  </from>
                  <to>
                    <xdr:col>15</xdr:col>
                    <xdr:colOff>66675</xdr:colOff>
                    <xdr:row>14</xdr:row>
                    <xdr:rowOff>9525</xdr:rowOff>
                  </to>
                </anchor>
              </controlPr>
            </control>
          </mc:Choice>
        </mc:AlternateContent>
        <mc:AlternateContent xmlns:mc="http://schemas.openxmlformats.org/markup-compatibility/2006">
          <mc:Choice Requires="x14">
            <control shapeId="571403" r:id="rId10" name="Check Box 11">
              <controlPr defaultSize="0" autoFill="0" autoLine="0" autoPict="0">
                <anchor moveWithCells="1">
                  <from>
                    <xdr:col>0</xdr:col>
                    <xdr:colOff>95250</xdr:colOff>
                    <xdr:row>36</xdr:row>
                    <xdr:rowOff>219075</xdr:rowOff>
                  </from>
                  <to>
                    <xdr:col>1</xdr:col>
                    <xdr:colOff>76200</xdr:colOff>
                    <xdr:row>36</xdr:row>
                    <xdr:rowOff>581025</xdr:rowOff>
                  </to>
                </anchor>
              </controlPr>
            </control>
          </mc:Choice>
        </mc:AlternateContent>
        <mc:AlternateContent xmlns:mc="http://schemas.openxmlformats.org/markup-compatibility/2006">
          <mc:Choice Requires="x14">
            <control shapeId="571404" r:id="rId11" name="Check Box 12">
              <controlPr defaultSize="0" autoFill="0" autoLine="0" autoPict="0">
                <anchor moveWithCells="1">
                  <from>
                    <xdr:col>0</xdr:col>
                    <xdr:colOff>95250</xdr:colOff>
                    <xdr:row>41</xdr:row>
                    <xdr:rowOff>219075</xdr:rowOff>
                  </from>
                  <to>
                    <xdr:col>1</xdr:col>
                    <xdr:colOff>76200</xdr:colOff>
                    <xdr:row>41</xdr:row>
                    <xdr:rowOff>581025</xdr:rowOff>
                  </to>
                </anchor>
              </controlPr>
            </control>
          </mc:Choice>
        </mc:AlternateContent>
        <mc:AlternateContent xmlns:mc="http://schemas.openxmlformats.org/markup-compatibility/2006">
          <mc:Choice Requires="x14">
            <control shapeId="571405" r:id="rId12" name="Check Box 13">
              <controlPr defaultSize="0" autoFill="0" autoLine="0" autoPict="0">
                <anchor moveWithCells="1">
                  <from>
                    <xdr:col>0</xdr:col>
                    <xdr:colOff>95250</xdr:colOff>
                    <xdr:row>42</xdr:row>
                    <xdr:rowOff>219075</xdr:rowOff>
                  </from>
                  <to>
                    <xdr:col>1</xdr:col>
                    <xdr:colOff>76200</xdr:colOff>
                    <xdr:row>42</xdr:row>
                    <xdr:rowOff>581025</xdr:rowOff>
                  </to>
                </anchor>
              </controlPr>
            </control>
          </mc:Choice>
        </mc:AlternateContent>
        <mc:AlternateContent xmlns:mc="http://schemas.openxmlformats.org/markup-compatibility/2006">
          <mc:Choice Requires="x14">
            <control shapeId="571406" r:id="rId13" name="Check Box 14">
              <controlPr defaultSize="0" autoFill="0" autoLine="0" autoPict="0">
                <anchor moveWithCells="1">
                  <from>
                    <xdr:col>0</xdr:col>
                    <xdr:colOff>95250</xdr:colOff>
                    <xdr:row>43</xdr:row>
                    <xdr:rowOff>219075</xdr:rowOff>
                  </from>
                  <to>
                    <xdr:col>1</xdr:col>
                    <xdr:colOff>76200</xdr:colOff>
                    <xdr:row>43</xdr:row>
                    <xdr:rowOff>581025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Q200"/>
  <sheetViews>
    <sheetView workbookViewId="0">
      <selection activeCell="A4" sqref="A4"/>
    </sheetView>
  </sheetViews>
  <sheetFormatPr defaultRowHeight="18.75"/>
  <cols>
    <col min="2" max="2" width="6" customWidth="1"/>
    <col min="3" max="3" width="5.25" customWidth="1"/>
    <col min="5" max="5" width="54.125" customWidth="1"/>
    <col min="6" max="6" width="4.75" style="605" customWidth="1"/>
    <col min="8" max="8" width="9.75" customWidth="1"/>
    <col min="9" max="9" width="4.75" customWidth="1"/>
  </cols>
  <sheetData>
    <row r="1" spans="1:17">
      <c r="A1" s="600">
        <v>110075</v>
      </c>
      <c r="B1" t="s">
        <v>53</v>
      </c>
      <c r="C1" t="s">
        <v>2474</v>
      </c>
      <c r="D1" t="s">
        <v>2475</v>
      </c>
      <c r="E1" t="s">
        <v>1927</v>
      </c>
      <c r="F1" s="605" t="s">
        <v>4177</v>
      </c>
      <c r="G1" t="s">
        <v>1986</v>
      </c>
      <c r="H1" t="s">
        <v>2550</v>
      </c>
      <c r="I1" t="s">
        <v>23</v>
      </c>
      <c r="J1" t="s">
        <v>2500</v>
      </c>
      <c r="K1" t="s">
        <v>2551</v>
      </c>
      <c r="L1" t="s">
        <v>1987</v>
      </c>
      <c r="M1" t="s">
        <v>2552</v>
      </c>
      <c r="N1" t="s">
        <v>2553</v>
      </c>
      <c r="O1" t="s">
        <v>1928</v>
      </c>
      <c r="P1" t="s">
        <v>334</v>
      </c>
      <c r="Q1" t="s">
        <v>4200</v>
      </c>
    </row>
    <row r="2" spans="1:17">
      <c r="A2" s="600">
        <v>110075</v>
      </c>
      <c r="B2" t="s">
        <v>53</v>
      </c>
      <c r="C2" t="s">
        <v>2474</v>
      </c>
      <c r="D2" t="s">
        <v>2475</v>
      </c>
      <c r="E2" t="s">
        <v>1927</v>
      </c>
      <c r="F2" s="605" t="s">
        <v>4177</v>
      </c>
      <c r="G2" t="s">
        <v>1986</v>
      </c>
      <c r="H2" t="s">
        <v>2550</v>
      </c>
      <c r="I2" t="s">
        <v>23</v>
      </c>
      <c r="J2" t="s">
        <v>2500</v>
      </c>
      <c r="K2" t="s">
        <v>2551</v>
      </c>
      <c r="L2" t="s">
        <v>1987</v>
      </c>
      <c r="M2" t="s">
        <v>2552</v>
      </c>
      <c r="N2" t="s">
        <v>2553</v>
      </c>
      <c r="O2" t="s">
        <v>1928</v>
      </c>
      <c r="P2" t="s">
        <v>334</v>
      </c>
      <c r="Q2" t="s">
        <v>4200</v>
      </c>
    </row>
    <row r="3" spans="1:17">
      <c r="A3" s="600">
        <v>110075</v>
      </c>
      <c r="B3" t="s">
        <v>53</v>
      </c>
      <c r="C3" t="s">
        <v>2474</v>
      </c>
      <c r="D3" t="s">
        <v>2475</v>
      </c>
      <c r="E3" t="s">
        <v>1927</v>
      </c>
      <c r="F3" s="605" t="s">
        <v>4177</v>
      </c>
      <c r="G3" t="s">
        <v>1986</v>
      </c>
      <c r="H3" t="s">
        <v>2550</v>
      </c>
      <c r="I3" t="s">
        <v>23</v>
      </c>
      <c r="J3" t="s">
        <v>2500</v>
      </c>
      <c r="K3" t="s">
        <v>2551</v>
      </c>
      <c r="L3" t="s">
        <v>1987</v>
      </c>
      <c r="M3" t="s">
        <v>2552</v>
      </c>
      <c r="N3" t="s">
        <v>2553</v>
      </c>
      <c r="O3" t="s">
        <v>1928</v>
      </c>
      <c r="P3" t="s">
        <v>334</v>
      </c>
      <c r="Q3" t="s">
        <v>4200</v>
      </c>
    </row>
    <row r="4" spans="1:17">
      <c r="A4" s="600">
        <v>110075</v>
      </c>
      <c r="B4" t="s">
        <v>53</v>
      </c>
      <c r="C4" t="s">
        <v>2474</v>
      </c>
      <c r="D4" t="s">
        <v>2475</v>
      </c>
      <c r="E4" t="s">
        <v>1927</v>
      </c>
      <c r="F4" s="605" t="s">
        <v>4177</v>
      </c>
      <c r="G4" t="s">
        <v>1986</v>
      </c>
      <c r="H4" t="s">
        <v>2550</v>
      </c>
      <c r="I4" t="s">
        <v>23</v>
      </c>
      <c r="J4" t="s">
        <v>2500</v>
      </c>
      <c r="K4" t="s">
        <v>2551</v>
      </c>
      <c r="L4" t="s">
        <v>1987</v>
      </c>
      <c r="M4" t="s">
        <v>2552</v>
      </c>
      <c r="N4" t="s">
        <v>2553</v>
      </c>
      <c r="O4" t="s">
        <v>1928</v>
      </c>
      <c r="P4" t="s">
        <v>334</v>
      </c>
      <c r="Q4" t="s">
        <v>4200</v>
      </c>
    </row>
    <row r="5" spans="1:17">
      <c r="A5" s="600">
        <v>110075</v>
      </c>
      <c r="B5" t="s">
        <v>53</v>
      </c>
      <c r="C5" t="s">
        <v>2474</v>
      </c>
      <c r="D5" t="s">
        <v>2475</v>
      </c>
      <c r="E5" t="s">
        <v>1927</v>
      </c>
      <c r="F5" s="605" t="s">
        <v>4177</v>
      </c>
      <c r="G5" t="s">
        <v>1986</v>
      </c>
      <c r="H5" t="s">
        <v>2550</v>
      </c>
      <c r="I5" t="s">
        <v>23</v>
      </c>
      <c r="J5" t="s">
        <v>2500</v>
      </c>
      <c r="K5" t="s">
        <v>2551</v>
      </c>
      <c r="L5" t="s">
        <v>1987</v>
      </c>
      <c r="M5" t="s">
        <v>2552</v>
      </c>
      <c r="N5" t="s">
        <v>2553</v>
      </c>
      <c r="O5" t="s">
        <v>1928</v>
      </c>
      <c r="P5" t="s">
        <v>334</v>
      </c>
      <c r="Q5" t="s">
        <v>4200</v>
      </c>
    </row>
    <row r="6" spans="1:17">
      <c r="A6" s="600">
        <v>110075</v>
      </c>
      <c r="B6" t="s">
        <v>53</v>
      </c>
      <c r="C6" t="s">
        <v>2474</v>
      </c>
      <c r="D6" t="s">
        <v>2475</v>
      </c>
      <c r="E6" t="s">
        <v>1927</v>
      </c>
      <c r="F6" s="605" t="s">
        <v>4177</v>
      </c>
      <c r="G6" t="s">
        <v>1986</v>
      </c>
      <c r="H6" t="s">
        <v>2550</v>
      </c>
      <c r="I6" t="s">
        <v>23</v>
      </c>
      <c r="J6" t="s">
        <v>2500</v>
      </c>
      <c r="K6" t="s">
        <v>2551</v>
      </c>
      <c r="L6" t="s">
        <v>1987</v>
      </c>
      <c r="M6" t="s">
        <v>2552</v>
      </c>
      <c r="N6" t="s">
        <v>2553</v>
      </c>
      <c r="O6" t="s">
        <v>1928</v>
      </c>
      <c r="P6" t="s">
        <v>334</v>
      </c>
      <c r="Q6" t="s">
        <v>4200</v>
      </c>
    </row>
    <row r="7" spans="1:17">
      <c r="A7" s="600">
        <v>110075</v>
      </c>
      <c r="B7" t="s">
        <v>53</v>
      </c>
      <c r="C7" t="s">
        <v>2474</v>
      </c>
      <c r="D7" t="s">
        <v>2475</v>
      </c>
      <c r="E7" t="s">
        <v>1927</v>
      </c>
      <c r="F7" s="605" t="s">
        <v>4177</v>
      </c>
      <c r="G7" t="s">
        <v>1986</v>
      </c>
      <c r="H7" t="s">
        <v>2550</v>
      </c>
      <c r="I7" t="s">
        <v>23</v>
      </c>
      <c r="J7" t="s">
        <v>2500</v>
      </c>
      <c r="K7" t="s">
        <v>2551</v>
      </c>
      <c r="L7" t="s">
        <v>1987</v>
      </c>
      <c r="M7" t="s">
        <v>2552</v>
      </c>
      <c r="N7" t="s">
        <v>2553</v>
      </c>
      <c r="O7" t="s">
        <v>1928</v>
      </c>
      <c r="P7" t="s">
        <v>334</v>
      </c>
      <c r="Q7" t="s">
        <v>4200</v>
      </c>
    </row>
    <row r="8" spans="1:17">
      <c r="A8" s="600">
        <v>111206</v>
      </c>
      <c r="B8" t="s">
        <v>43</v>
      </c>
      <c r="C8" t="s">
        <v>2474</v>
      </c>
      <c r="D8" t="s">
        <v>2475</v>
      </c>
      <c r="E8" t="s">
        <v>1927</v>
      </c>
      <c r="F8" s="605" t="s">
        <v>4177</v>
      </c>
      <c r="G8" t="s">
        <v>1993</v>
      </c>
      <c r="H8" t="s">
        <v>2554</v>
      </c>
      <c r="I8" t="s">
        <v>23</v>
      </c>
      <c r="J8" t="s">
        <v>2555</v>
      </c>
      <c r="K8" t="s">
        <v>2556</v>
      </c>
      <c r="L8" t="s">
        <v>1994</v>
      </c>
      <c r="M8" t="s">
        <v>2557</v>
      </c>
      <c r="N8" t="s">
        <v>2558</v>
      </c>
      <c r="O8" t="s">
        <v>1928</v>
      </c>
      <c r="P8" t="s">
        <v>298</v>
      </c>
      <c r="Q8" t="s">
        <v>4179</v>
      </c>
    </row>
    <row r="9" spans="1:17">
      <c r="A9" s="600">
        <v>111206</v>
      </c>
      <c r="B9" t="s">
        <v>43</v>
      </c>
      <c r="C9" t="s">
        <v>2474</v>
      </c>
      <c r="D9" t="s">
        <v>2475</v>
      </c>
      <c r="E9" t="s">
        <v>1927</v>
      </c>
      <c r="F9" s="605" t="s">
        <v>4177</v>
      </c>
      <c r="G9" t="s">
        <v>1993</v>
      </c>
      <c r="H9" t="s">
        <v>2554</v>
      </c>
      <c r="I9" t="s">
        <v>23</v>
      </c>
      <c r="J9" t="s">
        <v>2555</v>
      </c>
      <c r="K9" t="s">
        <v>2556</v>
      </c>
      <c r="L9" t="s">
        <v>1994</v>
      </c>
      <c r="M9" t="s">
        <v>2557</v>
      </c>
      <c r="N9" t="s">
        <v>2558</v>
      </c>
      <c r="O9" t="s">
        <v>1928</v>
      </c>
      <c r="P9" t="s">
        <v>298</v>
      </c>
      <c r="Q9" t="s">
        <v>4179</v>
      </c>
    </row>
    <row r="10" spans="1:17">
      <c r="A10" s="600">
        <v>111206</v>
      </c>
      <c r="B10" t="s">
        <v>43</v>
      </c>
      <c r="C10" t="s">
        <v>2474</v>
      </c>
      <c r="D10" t="s">
        <v>2475</v>
      </c>
      <c r="E10" t="s">
        <v>1927</v>
      </c>
      <c r="F10" s="605" t="s">
        <v>4177</v>
      </c>
      <c r="G10" t="s">
        <v>1993</v>
      </c>
      <c r="H10" t="s">
        <v>2554</v>
      </c>
      <c r="I10" t="s">
        <v>23</v>
      </c>
      <c r="J10" t="s">
        <v>2555</v>
      </c>
      <c r="K10" t="s">
        <v>2556</v>
      </c>
      <c r="L10" t="s">
        <v>1994</v>
      </c>
      <c r="M10" t="s">
        <v>2557</v>
      </c>
      <c r="N10" t="s">
        <v>2558</v>
      </c>
      <c r="O10" t="s">
        <v>1928</v>
      </c>
      <c r="P10" t="s">
        <v>298</v>
      </c>
      <c r="Q10" t="s">
        <v>4179</v>
      </c>
    </row>
    <row r="11" spans="1:17">
      <c r="A11" s="600">
        <v>111206</v>
      </c>
      <c r="B11" t="s">
        <v>43</v>
      </c>
      <c r="C11" t="s">
        <v>2474</v>
      </c>
      <c r="D11" t="s">
        <v>2475</v>
      </c>
      <c r="E11" t="s">
        <v>1927</v>
      </c>
      <c r="F11" s="605" t="s">
        <v>4177</v>
      </c>
      <c r="G11" t="s">
        <v>1993</v>
      </c>
      <c r="H11" t="s">
        <v>2554</v>
      </c>
      <c r="I11" t="s">
        <v>23</v>
      </c>
      <c r="J11" t="s">
        <v>2555</v>
      </c>
      <c r="K11" t="s">
        <v>2556</v>
      </c>
      <c r="L11" t="s">
        <v>1994</v>
      </c>
      <c r="M11" t="s">
        <v>2557</v>
      </c>
      <c r="N11" t="s">
        <v>2558</v>
      </c>
      <c r="O11" t="s">
        <v>1928</v>
      </c>
      <c r="P11" t="s">
        <v>298</v>
      </c>
      <c r="Q11" t="s">
        <v>4179</v>
      </c>
    </row>
    <row r="12" spans="1:17">
      <c r="A12" s="600">
        <v>111206</v>
      </c>
      <c r="B12" t="s">
        <v>43</v>
      </c>
      <c r="C12" t="s">
        <v>2474</v>
      </c>
      <c r="D12" t="s">
        <v>2475</v>
      </c>
      <c r="E12" t="s">
        <v>1927</v>
      </c>
      <c r="F12" s="605" t="s">
        <v>4177</v>
      </c>
      <c r="G12" t="s">
        <v>1993</v>
      </c>
      <c r="H12" t="s">
        <v>2554</v>
      </c>
      <c r="I12" t="s">
        <v>23</v>
      </c>
      <c r="J12" t="s">
        <v>2555</v>
      </c>
      <c r="K12" t="s">
        <v>2556</v>
      </c>
      <c r="L12" t="s">
        <v>1994</v>
      </c>
      <c r="M12" t="s">
        <v>2557</v>
      </c>
      <c r="N12" t="s">
        <v>2558</v>
      </c>
      <c r="O12" t="s">
        <v>1928</v>
      </c>
      <c r="P12" t="s">
        <v>298</v>
      </c>
      <c r="Q12" t="s">
        <v>4179</v>
      </c>
    </row>
    <row r="13" spans="1:17">
      <c r="A13" s="600">
        <v>111206</v>
      </c>
      <c r="B13" t="s">
        <v>43</v>
      </c>
      <c r="C13" t="s">
        <v>2474</v>
      </c>
      <c r="D13" t="s">
        <v>2475</v>
      </c>
      <c r="E13" t="s">
        <v>1927</v>
      </c>
      <c r="F13" s="605" t="s">
        <v>4177</v>
      </c>
      <c r="G13" t="s">
        <v>1993</v>
      </c>
      <c r="H13" t="s">
        <v>2554</v>
      </c>
      <c r="I13" t="s">
        <v>23</v>
      </c>
      <c r="J13" t="s">
        <v>2555</v>
      </c>
      <c r="K13" t="s">
        <v>2556</v>
      </c>
      <c r="L13" t="s">
        <v>1994</v>
      </c>
      <c r="M13" t="s">
        <v>2557</v>
      </c>
      <c r="N13" t="s">
        <v>2558</v>
      </c>
      <c r="O13" t="s">
        <v>1928</v>
      </c>
      <c r="P13" t="s">
        <v>298</v>
      </c>
      <c r="Q13" t="s">
        <v>4179</v>
      </c>
    </row>
    <row r="14" spans="1:17">
      <c r="A14" s="600">
        <v>111206</v>
      </c>
      <c r="B14" t="s">
        <v>43</v>
      </c>
      <c r="C14" t="s">
        <v>2474</v>
      </c>
      <c r="D14" t="s">
        <v>2475</v>
      </c>
      <c r="E14" t="s">
        <v>1927</v>
      </c>
      <c r="F14" s="605" t="s">
        <v>4177</v>
      </c>
      <c r="G14" t="s">
        <v>1993</v>
      </c>
      <c r="H14" t="s">
        <v>2554</v>
      </c>
      <c r="I14" t="s">
        <v>23</v>
      </c>
      <c r="J14" t="s">
        <v>2555</v>
      </c>
      <c r="K14" t="s">
        <v>2556</v>
      </c>
      <c r="L14" t="s">
        <v>1994</v>
      </c>
      <c r="M14" t="s">
        <v>2557</v>
      </c>
      <c r="N14" t="s">
        <v>2558</v>
      </c>
      <c r="O14" t="s">
        <v>1928</v>
      </c>
      <c r="P14" t="s">
        <v>298</v>
      </c>
      <c r="Q14" t="s">
        <v>4179</v>
      </c>
    </row>
    <row r="15" spans="1:17">
      <c r="A15" s="600">
        <v>111206</v>
      </c>
      <c r="B15" t="s">
        <v>43</v>
      </c>
      <c r="C15" t="s">
        <v>2474</v>
      </c>
      <c r="D15" t="s">
        <v>2475</v>
      </c>
      <c r="E15" t="s">
        <v>1927</v>
      </c>
      <c r="F15" s="605" t="s">
        <v>4177</v>
      </c>
      <c r="G15" t="s">
        <v>1993</v>
      </c>
      <c r="H15" t="s">
        <v>2554</v>
      </c>
      <c r="I15" t="s">
        <v>23</v>
      </c>
      <c r="J15" t="s">
        <v>2555</v>
      </c>
      <c r="K15" t="s">
        <v>2556</v>
      </c>
      <c r="L15" t="s">
        <v>1994</v>
      </c>
      <c r="M15" t="s">
        <v>2557</v>
      </c>
      <c r="N15" t="s">
        <v>2558</v>
      </c>
      <c r="O15" t="s">
        <v>1928</v>
      </c>
      <c r="P15" t="s">
        <v>298</v>
      </c>
      <c r="Q15" t="s">
        <v>4179</v>
      </c>
    </row>
    <row r="16" spans="1:17">
      <c r="A16" s="600">
        <v>112147</v>
      </c>
      <c r="B16" t="s">
        <v>22</v>
      </c>
      <c r="C16" t="s">
        <v>2474</v>
      </c>
      <c r="D16" t="s">
        <v>2475</v>
      </c>
      <c r="E16" t="s">
        <v>1924</v>
      </c>
      <c r="F16" s="605" t="s">
        <v>4177</v>
      </c>
      <c r="G16" t="s">
        <v>1996</v>
      </c>
      <c r="H16" t="s">
        <v>2559</v>
      </c>
      <c r="I16" t="s">
        <v>23</v>
      </c>
      <c r="J16" t="s">
        <v>2560</v>
      </c>
      <c r="K16" t="s">
        <v>2561</v>
      </c>
      <c r="L16" t="s">
        <v>1997</v>
      </c>
      <c r="M16" t="s">
        <v>2562</v>
      </c>
      <c r="N16" t="s">
        <v>2563</v>
      </c>
      <c r="O16" t="s">
        <v>1925</v>
      </c>
      <c r="P16" t="s">
        <v>248</v>
      </c>
      <c r="Q16" t="s">
        <v>4196</v>
      </c>
    </row>
    <row r="17" spans="1:17">
      <c r="A17" s="600">
        <v>112147</v>
      </c>
      <c r="B17" t="s">
        <v>22</v>
      </c>
      <c r="C17" t="s">
        <v>2474</v>
      </c>
      <c r="D17" t="s">
        <v>2475</v>
      </c>
      <c r="E17" t="s">
        <v>1924</v>
      </c>
      <c r="F17" s="605" t="s">
        <v>4177</v>
      </c>
      <c r="G17" t="s">
        <v>1996</v>
      </c>
      <c r="H17" t="s">
        <v>2559</v>
      </c>
      <c r="I17" t="s">
        <v>23</v>
      </c>
      <c r="J17" t="s">
        <v>2560</v>
      </c>
      <c r="K17" t="s">
        <v>2561</v>
      </c>
      <c r="L17" t="s">
        <v>1997</v>
      </c>
      <c r="M17" t="s">
        <v>2562</v>
      </c>
      <c r="N17" t="s">
        <v>2563</v>
      </c>
      <c r="O17" t="s">
        <v>1925</v>
      </c>
      <c r="P17" t="s">
        <v>248</v>
      </c>
      <c r="Q17" t="s">
        <v>4196</v>
      </c>
    </row>
    <row r="18" spans="1:17">
      <c r="A18" s="600">
        <v>112147</v>
      </c>
      <c r="B18" t="s">
        <v>22</v>
      </c>
      <c r="C18" t="s">
        <v>2474</v>
      </c>
      <c r="D18" t="s">
        <v>2475</v>
      </c>
      <c r="E18" t="s">
        <v>1924</v>
      </c>
      <c r="F18" s="605" t="s">
        <v>4177</v>
      </c>
      <c r="G18" t="s">
        <v>1996</v>
      </c>
      <c r="H18" t="s">
        <v>2559</v>
      </c>
      <c r="I18" t="s">
        <v>23</v>
      </c>
      <c r="J18" t="s">
        <v>2560</v>
      </c>
      <c r="K18" t="s">
        <v>2561</v>
      </c>
      <c r="L18" t="s">
        <v>1997</v>
      </c>
      <c r="M18" t="s">
        <v>2562</v>
      </c>
      <c r="N18" t="s">
        <v>2563</v>
      </c>
      <c r="O18" t="s">
        <v>1925</v>
      </c>
      <c r="P18" t="s">
        <v>248</v>
      </c>
      <c r="Q18" t="s">
        <v>4196</v>
      </c>
    </row>
    <row r="19" spans="1:17">
      <c r="A19" s="600">
        <v>112147</v>
      </c>
      <c r="B19" t="s">
        <v>22</v>
      </c>
      <c r="C19" t="s">
        <v>2474</v>
      </c>
      <c r="D19" t="s">
        <v>2475</v>
      </c>
      <c r="E19" t="s">
        <v>1924</v>
      </c>
      <c r="F19" s="605" t="s">
        <v>4177</v>
      </c>
      <c r="G19" t="s">
        <v>1996</v>
      </c>
      <c r="H19" t="s">
        <v>2559</v>
      </c>
      <c r="I19" t="s">
        <v>23</v>
      </c>
      <c r="J19" t="s">
        <v>2560</v>
      </c>
      <c r="K19" t="s">
        <v>2561</v>
      </c>
      <c r="L19" t="s">
        <v>1997</v>
      </c>
      <c r="M19" t="s">
        <v>2562</v>
      </c>
      <c r="N19" t="s">
        <v>2563</v>
      </c>
      <c r="O19" t="s">
        <v>1925</v>
      </c>
      <c r="P19" t="s">
        <v>248</v>
      </c>
      <c r="Q19" t="s">
        <v>4196</v>
      </c>
    </row>
    <row r="20" spans="1:17">
      <c r="A20" s="600">
        <v>112147</v>
      </c>
      <c r="B20" t="s">
        <v>22</v>
      </c>
      <c r="C20" t="s">
        <v>2474</v>
      </c>
      <c r="D20" t="s">
        <v>2475</v>
      </c>
      <c r="E20" t="s">
        <v>1924</v>
      </c>
      <c r="F20" s="605" t="s">
        <v>4177</v>
      </c>
      <c r="G20" t="s">
        <v>1996</v>
      </c>
      <c r="H20" t="s">
        <v>2559</v>
      </c>
      <c r="I20" t="s">
        <v>23</v>
      </c>
      <c r="J20" t="s">
        <v>2560</v>
      </c>
      <c r="K20" t="s">
        <v>2561</v>
      </c>
      <c r="L20" t="s">
        <v>1997</v>
      </c>
      <c r="M20" t="s">
        <v>2562</v>
      </c>
      <c r="N20" t="s">
        <v>2563</v>
      </c>
      <c r="O20" t="s">
        <v>1925</v>
      </c>
      <c r="P20" t="s">
        <v>248</v>
      </c>
      <c r="Q20" t="s">
        <v>4196</v>
      </c>
    </row>
    <row r="21" spans="1:17">
      <c r="A21" s="600">
        <v>112147</v>
      </c>
      <c r="B21" t="s">
        <v>22</v>
      </c>
      <c r="C21" t="s">
        <v>2474</v>
      </c>
      <c r="D21" t="s">
        <v>2475</v>
      </c>
      <c r="E21" t="s">
        <v>1924</v>
      </c>
      <c r="F21" s="605" t="s">
        <v>4177</v>
      </c>
      <c r="G21" t="s">
        <v>1996</v>
      </c>
      <c r="H21" t="s">
        <v>2559</v>
      </c>
      <c r="I21" t="s">
        <v>23</v>
      </c>
      <c r="J21" t="s">
        <v>2560</v>
      </c>
      <c r="K21" t="s">
        <v>2561</v>
      </c>
      <c r="L21" t="s">
        <v>1997</v>
      </c>
      <c r="M21" t="s">
        <v>2562</v>
      </c>
      <c r="N21" t="s">
        <v>2563</v>
      </c>
      <c r="O21" t="s">
        <v>1925</v>
      </c>
      <c r="P21" t="s">
        <v>248</v>
      </c>
      <c r="Q21" t="s">
        <v>4196</v>
      </c>
    </row>
    <row r="22" spans="1:17">
      <c r="A22" s="600">
        <v>112147</v>
      </c>
      <c r="B22" t="s">
        <v>22</v>
      </c>
      <c r="C22" t="s">
        <v>2474</v>
      </c>
      <c r="D22" t="s">
        <v>2475</v>
      </c>
      <c r="E22" t="s">
        <v>1924</v>
      </c>
      <c r="F22" s="605" t="s">
        <v>4177</v>
      </c>
      <c r="G22" t="s">
        <v>1996</v>
      </c>
      <c r="H22" t="s">
        <v>2559</v>
      </c>
      <c r="I22" t="s">
        <v>23</v>
      </c>
      <c r="J22" t="s">
        <v>2560</v>
      </c>
      <c r="K22" t="s">
        <v>2561</v>
      </c>
      <c r="L22" t="s">
        <v>1997</v>
      </c>
      <c r="M22" t="s">
        <v>2562</v>
      </c>
      <c r="N22" t="s">
        <v>2563</v>
      </c>
      <c r="O22" t="s">
        <v>1925</v>
      </c>
      <c r="P22" t="s">
        <v>248</v>
      </c>
      <c r="Q22" t="s">
        <v>4196</v>
      </c>
    </row>
    <row r="23" spans="1:17">
      <c r="A23" s="600">
        <v>112147</v>
      </c>
      <c r="B23" t="s">
        <v>22</v>
      </c>
      <c r="C23" t="s">
        <v>2474</v>
      </c>
      <c r="D23" t="s">
        <v>2475</v>
      </c>
      <c r="E23" t="s">
        <v>1924</v>
      </c>
      <c r="F23" s="605" t="s">
        <v>4177</v>
      </c>
      <c r="G23" t="s">
        <v>1996</v>
      </c>
      <c r="H23" t="s">
        <v>2559</v>
      </c>
      <c r="I23" t="s">
        <v>23</v>
      </c>
      <c r="J23" t="s">
        <v>2560</v>
      </c>
      <c r="K23" t="s">
        <v>2561</v>
      </c>
      <c r="L23" t="s">
        <v>1997</v>
      </c>
      <c r="M23" t="s">
        <v>2562</v>
      </c>
      <c r="N23" t="s">
        <v>2563</v>
      </c>
      <c r="O23" t="s">
        <v>1925</v>
      </c>
      <c r="P23" t="s">
        <v>248</v>
      </c>
      <c r="Q23" t="s">
        <v>4196</v>
      </c>
    </row>
    <row r="24" spans="1:17">
      <c r="A24" s="600">
        <v>112147</v>
      </c>
      <c r="B24" t="s">
        <v>22</v>
      </c>
      <c r="C24" t="s">
        <v>2474</v>
      </c>
      <c r="D24" t="s">
        <v>2475</v>
      </c>
      <c r="E24" t="s">
        <v>1924</v>
      </c>
      <c r="F24" s="605" t="s">
        <v>4177</v>
      </c>
      <c r="G24" t="s">
        <v>1996</v>
      </c>
      <c r="H24" t="s">
        <v>2559</v>
      </c>
      <c r="I24" t="s">
        <v>23</v>
      </c>
      <c r="J24" t="s">
        <v>2560</v>
      </c>
      <c r="K24" t="s">
        <v>2561</v>
      </c>
      <c r="L24" t="s">
        <v>1997</v>
      </c>
      <c r="M24" t="s">
        <v>2562</v>
      </c>
      <c r="N24" t="s">
        <v>2563</v>
      </c>
      <c r="O24" t="s">
        <v>1925</v>
      </c>
      <c r="P24" t="s">
        <v>248</v>
      </c>
      <c r="Q24" t="s">
        <v>4196</v>
      </c>
    </row>
    <row r="25" spans="1:17">
      <c r="A25" s="600">
        <v>114424</v>
      </c>
      <c r="B25" t="s">
        <v>37</v>
      </c>
      <c r="C25" t="s">
        <v>2474</v>
      </c>
      <c r="D25" t="s">
        <v>2475</v>
      </c>
      <c r="E25" t="s">
        <v>1927</v>
      </c>
      <c r="F25" s="605" t="s">
        <v>4177</v>
      </c>
      <c r="G25" t="s">
        <v>2043</v>
      </c>
      <c r="H25" t="s">
        <v>23</v>
      </c>
      <c r="I25" t="s">
        <v>23</v>
      </c>
      <c r="J25" t="s">
        <v>2564</v>
      </c>
      <c r="K25" t="s">
        <v>2565</v>
      </c>
      <c r="L25" t="s">
        <v>2044</v>
      </c>
      <c r="M25" t="s">
        <v>2566</v>
      </c>
      <c r="N25" t="s">
        <v>2567</v>
      </c>
      <c r="O25" t="s">
        <v>1928</v>
      </c>
      <c r="P25" t="s">
        <v>4203</v>
      </c>
      <c r="Q25" t="s">
        <v>4184</v>
      </c>
    </row>
    <row r="26" spans="1:17">
      <c r="A26" s="600">
        <v>114424</v>
      </c>
      <c r="B26" t="s">
        <v>37</v>
      </c>
      <c r="C26" t="s">
        <v>2474</v>
      </c>
      <c r="D26" t="s">
        <v>2475</v>
      </c>
      <c r="E26" t="s">
        <v>1927</v>
      </c>
      <c r="F26" s="605" t="s">
        <v>4177</v>
      </c>
      <c r="G26" t="s">
        <v>2043</v>
      </c>
      <c r="H26" t="s">
        <v>23</v>
      </c>
      <c r="I26" t="s">
        <v>23</v>
      </c>
      <c r="J26" t="s">
        <v>2564</v>
      </c>
      <c r="K26" t="s">
        <v>2565</v>
      </c>
      <c r="L26" t="s">
        <v>2044</v>
      </c>
      <c r="M26" t="s">
        <v>2566</v>
      </c>
      <c r="N26" t="s">
        <v>2567</v>
      </c>
      <c r="O26" t="s">
        <v>1928</v>
      </c>
      <c r="P26" t="s">
        <v>4203</v>
      </c>
      <c r="Q26" t="s">
        <v>4184</v>
      </c>
    </row>
    <row r="27" spans="1:17">
      <c r="A27" s="600">
        <v>114424</v>
      </c>
      <c r="B27" t="s">
        <v>37</v>
      </c>
      <c r="C27" t="s">
        <v>2474</v>
      </c>
      <c r="D27" t="s">
        <v>2475</v>
      </c>
      <c r="E27" t="s">
        <v>1927</v>
      </c>
      <c r="F27" s="605" t="s">
        <v>4177</v>
      </c>
      <c r="G27" t="s">
        <v>2043</v>
      </c>
      <c r="H27" t="s">
        <v>23</v>
      </c>
      <c r="I27" t="s">
        <v>23</v>
      </c>
      <c r="J27" t="s">
        <v>2564</v>
      </c>
      <c r="K27" t="s">
        <v>2565</v>
      </c>
      <c r="L27" t="s">
        <v>2044</v>
      </c>
      <c r="M27" t="s">
        <v>2566</v>
      </c>
      <c r="N27" t="s">
        <v>2567</v>
      </c>
      <c r="O27" t="s">
        <v>1928</v>
      </c>
      <c r="P27" t="s">
        <v>4203</v>
      </c>
      <c r="Q27" t="s">
        <v>4184</v>
      </c>
    </row>
    <row r="28" spans="1:17">
      <c r="A28" s="600">
        <v>114424</v>
      </c>
      <c r="B28" t="s">
        <v>37</v>
      </c>
      <c r="C28" t="s">
        <v>2474</v>
      </c>
      <c r="D28" t="s">
        <v>2475</v>
      </c>
      <c r="E28" t="s">
        <v>1927</v>
      </c>
      <c r="F28" s="605" t="s">
        <v>4177</v>
      </c>
      <c r="G28" t="s">
        <v>2043</v>
      </c>
      <c r="H28" t="s">
        <v>23</v>
      </c>
      <c r="I28" t="s">
        <v>23</v>
      </c>
      <c r="J28" t="s">
        <v>2564</v>
      </c>
      <c r="K28" t="s">
        <v>2565</v>
      </c>
      <c r="L28" t="s">
        <v>2044</v>
      </c>
      <c r="M28" t="s">
        <v>2566</v>
      </c>
      <c r="N28" t="s">
        <v>2567</v>
      </c>
      <c r="O28" t="s">
        <v>1928</v>
      </c>
      <c r="P28" t="s">
        <v>4203</v>
      </c>
      <c r="Q28" t="s">
        <v>4184</v>
      </c>
    </row>
    <row r="29" spans="1:17">
      <c r="A29" s="600">
        <v>114424</v>
      </c>
      <c r="B29" t="s">
        <v>37</v>
      </c>
      <c r="C29" t="s">
        <v>2474</v>
      </c>
      <c r="D29" t="s">
        <v>2475</v>
      </c>
      <c r="E29" t="s">
        <v>1927</v>
      </c>
      <c r="F29" s="605" t="s">
        <v>4177</v>
      </c>
      <c r="G29" t="s">
        <v>2043</v>
      </c>
      <c r="H29" t="s">
        <v>23</v>
      </c>
      <c r="I29" t="s">
        <v>23</v>
      </c>
      <c r="J29" t="s">
        <v>2564</v>
      </c>
      <c r="K29" t="s">
        <v>2565</v>
      </c>
      <c r="L29" t="s">
        <v>2044</v>
      </c>
      <c r="M29" t="s">
        <v>2566</v>
      </c>
      <c r="N29" t="s">
        <v>2567</v>
      </c>
      <c r="O29" t="s">
        <v>1928</v>
      </c>
      <c r="P29" t="s">
        <v>4203</v>
      </c>
      <c r="Q29" t="s">
        <v>4184</v>
      </c>
    </row>
    <row r="30" spans="1:17">
      <c r="A30" s="600">
        <v>114424</v>
      </c>
      <c r="B30" t="s">
        <v>37</v>
      </c>
      <c r="C30" t="s">
        <v>2474</v>
      </c>
      <c r="D30" t="s">
        <v>2475</v>
      </c>
      <c r="E30" t="s">
        <v>1927</v>
      </c>
      <c r="F30" s="605" t="s">
        <v>4177</v>
      </c>
      <c r="G30" t="s">
        <v>2043</v>
      </c>
      <c r="H30" t="s">
        <v>23</v>
      </c>
      <c r="I30" t="s">
        <v>23</v>
      </c>
      <c r="J30" t="s">
        <v>2564</v>
      </c>
      <c r="K30" t="s">
        <v>2565</v>
      </c>
      <c r="L30" t="s">
        <v>2044</v>
      </c>
      <c r="M30" t="s">
        <v>2566</v>
      </c>
      <c r="N30" t="s">
        <v>2567</v>
      </c>
      <c r="O30" t="s">
        <v>1928</v>
      </c>
      <c r="P30" t="s">
        <v>4203</v>
      </c>
      <c r="Q30" t="s">
        <v>4184</v>
      </c>
    </row>
    <row r="31" spans="1:17">
      <c r="A31" s="600">
        <v>114424</v>
      </c>
      <c r="B31" t="s">
        <v>37</v>
      </c>
      <c r="C31" t="s">
        <v>2474</v>
      </c>
      <c r="D31" t="s">
        <v>2475</v>
      </c>
      <c r="E31" t="s">
        <v>1927</v>
      </c>
      <c r="F31" s="605" t="s">
        <v>4177</v>
      </c>
      <c r="G31" t="s">
        <v>2043</v>
      </c>
      <c r="H31" t="s">
        <v>23</v>
      </c>
      <c r="I31" t="s">
        <v>23</v>
      </c>
      <c r="J31" t="s">
        <v>2564</v>
      </c>
      <c r="K31" t="s">
        <v>2565</v>
      </c>
      <c r="L31" t="s">
        <v>2044</v>
      </c>
      <c r="M31" t="s">
        <v>2566</v>
      </c>
      <c r="N31" t="s">
        <v>2567</v>
      </c>
      <c r="O31" t="s">
        <v>1928</v>
      </c>
      <c r="P31" t="s">
        <v>4203</v>
      </c>
      <c r="Q31" t="s">
        <v>4184</v>
      </c>
    </row>
    <row r="32" spans="1:17">
      <c r="A32" s="600">
        <v>114424</v>
      </c>
      <c r="B32" t="s">
        <v>37</v>
      </c>
      <c r="C32" t="s">
        <v>2474</v>
      </c>
      <c r="D32" t="s">
        <v>2475</v>
      </c>
      <c r="E32" t="s">
        <v>1927</v>
      </c>
      <c r="F32" s="605" t="s">
        <v>4177</v>
      </c>
      <c r="G32" t="s">
        <v>2043</v>
      </c>
      <c r="H32" t="s">
        <v>23</v>
      </c>
      <c r="I32" t="s">
        <v>23</v>
      </c>
      <c r="J32" t="s">
        <v>2564</v>
      </c>
      <c r="K32" t="s">
        <v>2565</v>
      </c>
      <c r="L32" t="s">
        <v>2044</v>
      </c>
      <c r="M32" t="s">
        <v>2566</v>
      </c>
      <c r="N32" t="s">
        <v>2567</v>
      </c>
      <c r="O32" t="s">
        <v>1928</v>
      </c>
      <c r="P32" t="s">
        <v>4203</v>
      </c>
      <c r="Q32" t="s">
        <v>4184</v>
      </c>
    </row>
    <row r="33" spans="1:17">
      <c r="A33" s="600">
        <v>114424</v>
      </c>
      <c r="B33" t="s">
        <v>37</v>
      </c>
      <c r="C33" t="s">
        <v>2474</v>
      </c>
      <c r="D33" t="s">
        <v>2475</v>
      </c>
      <c r="E33" t="s">
        <v>1927</v>
      </c>
      <c r="F33" s="605" t="s">
        <v>4177</v>
      </c>
      <c r="G33" t="s">
        <v>2043</v>
      </c>
      <c r="H33" t="s">
        <v>23</v>
      </c>
      <c r="I33" t="s">
        <v>23</v>
      </c>
      <c r="J33" t="s">
        <v>2564</v>
      </c>
      <c r="K33" t="s">
        <v>2565</v>
      </c>
      <c r="L33" t="s">
        <v>2044</v>
      </c>
      <c r="M33" t="s">
        <v>2566</v>
      </c>
      <c r="N33" t="s">
        <v>2567</v>
      </c>
      <c r="O33" t="s">
        <v>1928</v>
      </c>
      <c r="P33" t="s">
        <v>4203</v>
      </c>
      <c r="Q33" t="s">
        <v>4184</v>
      </c>
    </row>
    <row r="34" spans="1:17">
      <c r="A34" s="600">
        <v>114754</v>
      </c>
      <c r="B34" t="s">
        <v>27</v>
      </c>
      <c r="C34" t="s">
        <v>2474</v>
      </c>
      <c r="D34" t="s">
        <v>2475</v>
      </c>
      <c r="E34" t="s">
        <v>1927</v>
      </c>
      <c r="F34" s="605" t="s">
        <v>4177</v>
      </c>
      <c r="G34" t="s">
        <v>2053</v>
      </c>
      <c r="H34" t="s">
        <v>23</v>
      </c>
      <c r="I34" t="s">
        <v>23</v>
      </c>
      <c r="J34" t="s">
        <v>2477</v>
      </c>
      <c r="K34" t="s">
        <v>2478</v>
      </c>
      <c r="L34" t="s">
        <v>2054</v>
      </c>
      <c r="M34" t="s">
        <v>2479</v>
      </c>
      <c r="N34" t="s">
        <v>2480</v>
      </c>
      <c r="O34" t="s">
        <v>1928</v>
      </c>
      <c r="P34" t="s">
        <v>308</v>
      </c>
      <c r="Q34" t="s">
        <v>4184</v>
      </c>
    </row>
    <row r="35" spans="1:17">
      <c r="A35" s="600">
        <v>114754</v>
      </c>
      <c r="B35" t="s">
        <v>27</v>
      </c>
      <c r="C35" t="s">
        <v>2474</v>
      </c>
      <c r="D35" t="s">
        <v>2475</v>
      </c>
      <c r="E35" t="s">
        <v>1927</v>
      </c>
      <c r="F35" s="605" t="s">
        <v>4177</v>
      </c>
      <c r="G35" t="s">
        <v>2053</v>
      </c>
      <c r="H35" t="s">
        <v>23</v>
      </c>
      <c r="I35" t="s">
        <v>23</v>
      </c>
      <c r="J35" t="s">
        <v>2477</v>
      </c>
      <c r="K35" t="s">
        <v>2478</v>
      </c>
      <c r="L35" t="s">
        <v>2054</v>
      </c>
      <c r="M35" t="s">
        <v>2479</v>
      </c>
      <c r="N35" t="s">
        <v>2480</v>
      </c>
      <c r="O35" t="s">
        <v>1928</v>
      </c>
      <c r="P35" t="s">
        <v>308</v>
      </c>
      <c r="Q35" t="s">
        <v>4184</v>
      </c>
    </row>
    <row r="36" spans="1:17">
      <c r="A36" s="600">
        <v>114754</v>
      </c>
      <c r="B36" t="s">
        <v>27</v>
      </c>
      <c r="C36" t="s">
        <v>2474</v>
      </c>
      <c r="D36" t="s">
        <v>2475</v>
      </c>
      <c r="E36" t="s">
        <v>1927</v>
      </c>
      <c r="F36" s="605" t="s">
        <v>4177</v>
      </c>
      <c r="G36" t="s">
        <v>2053</v>
      </c>
      <c r="H36" t="s">
        <v>23</v>
      </c>
      <c r="I36" t="s">
        <v>23</v>
      </c>
      <c r="J36" t="s">
        <v>2477</v>
      </c>
      <c r="K36" t="s">
        <v>2478</v>
      </c>
      <c r="L36" t="s">
        <v>2054</v>
      </c>
      <c r="M36" t="s">
        <v>2479</v>
      </c>
      <c r="N36" t="s">
        <v>2480</v>
      </c>
      <c r="O36" t="s">
        <v>1928</v>
      </c>
      <c r="P36" t="s">
        <v>308</v>
      </c>
      <c r="Q36" t="s">
        <v>4184</v>
      </c>
    </row>
    <row r="37" spans="1:17">
      <c r="A37" s="600">
        <v>114754</v>
      </c>
      <c r="B37" t="s">
        <v>27</v>
      </c>
      <c r="C37" t="s">
        <v>2474</v>
      </c>
      <c r="D37" t="s">
        <v>2475</v>
      </c>
      <c r="E37" t="s">
        <v>1927</v>
      </c>
      <c r="F37" s="605" t="s">
        <v>4177</v>
      </c>
      <c r="G37" t="s">
        <v>2053</v>
      </c>
      <c r="H37" t="s">
        <v>23</v>
      </c>
      <c r="I37" t="s">
        <v>23</v>
      </c>
      <c r="J37" t="s">
        <v>2477</v>
      </c>
      <c r="K37" t="s">
        <v>2478</v>
      </c>
      <c r="L37" t="s">
        <v>2054</v>
      </c>
      <c r="M37" t="s">
        <v>2479</v>
      </c>
      <c r="N37" t="s">
        <v>2480</v>
      </c>
      <c r="O37" t="s">
        <v>1928</v>
      </c>
      <c r="P37" t="s">
        <v>308</v>
      </c>
      <c r="Q37" t="s">
        <v>4184</v>
      </c>
    </row>
    <row r="38" spans="1:17">
      <c r="A38" s="600">
        <v>114754</v>
      </c>
      <c r="B38" t="s">
        <v>27</v>
      </c>
      <c r="C38" t="s">
        <v>2474</v>
      </c>
      <c r="D38" t="s">
        <v>2475</v>
      </c>
      <c r="E38" t="s">
        <v>1927</v>
      </c>
      <c r="F38" s="605" t="s">
        <v>4177</v>
      </c>
      <c r="G38" t="s">
        <v>2053</v>
      </c>
      <c r="H38" t="s">
        <v>23</v>
      </c>
      <c r="I38" t="s">
        <v>23</v>
      </c>
      <c r="J38" t="s">
        <v>2477</v>
      </c>
      <c r="K38" t="s">
        <v>2478</v>
      </c>
      <c r="L38" t="s">
        <v>2054</v>
      </c>
      <c r="M38" t="s">
        <v>2479</v>
      </c>
      <c r="N38" t="s">
        <v>2480</v>
      </c>
      <c r="O38" t="s">
        <v>1928</v>
      </c>
      <c r="P38" t="s">
        <v>308</v>
      </c>
      <c r="Q38" t="s">
        <v>4184</v>
      </c>
    </row>
    <row r="39" spans="1:17">
      <c r="A39" s="600">
        <v>210586</v>
      </c>
      <c r="B39" t="s">
        <v>34</v>
      </c>
      <c r="C39" t="s">
        <v>2474</v>
      </c>
      <c r="D39" t="s">
        <v>2475</v>
      </c>
      <c r="E39" t="s">
        <v>1924</v>
      </c>
      <c r="F39" s="605" t="s">
        <v>4177</v>
      </c>
      <c r="G39" t="s">
        <v>2172</v>
      </c>
      <c r="H39" t="s">
        <v>2568</v>
      </c>
      <c r="I39" t="s">
        <v>23</v>
      </c>
      <c r="J39" t="s">
        <v>2569</v>
      </c>
      <c r="K39" t="s">
        <v>2570</v>
      </c>
      <c r="L39" t="s">
        <v>2173</v>
      </c>
      <c r="M39" t="s">
        <v>2571</v>
      </c>
      <c r="N39" t="s">
        <v>2572</v>
      </c>
      <c r="O39" t="s">
        <v>1925</v>
      </c>
      <c r="P39" t="s">
        <v>268</v>
      </c>
      <c r="Q39" t="s">
        <v>4184</v>
      </c>
    </row>
    <row r="40" spans="1:17">
      <c r="A40" s="600">
        <v>210586</v>
      </c>
      <c r="B40" t="s">
        <v>34</v>
      </c>
      <c r="C40" t="s">
        <v>2474</v>
      </c>
      <c r="D40" t="s">
        <v>2475</v>
      </c>
      <c r="E40" t="s">
        <v>1924</v>
      </c>
      <c r="F40" s="605" t="s">
        <v>4177</v>
      </c>
      <c r="G40" t="s">
        <v>2172</v>
      </c>
      <c r="H40" t="s">
        <v>2568</v>
      </c>
      <c r="I40" t="s">
        <v>23</v>
      </c>
      <c r="J40" t="s">
        <v>2569</v>
      </c>
      <c r="K40" t="s">
        <v>2570</v>
      </c>
      <c r="L40" t="s">
        <v>2173</v>
      </c>
      <c r="M40" t="s">
        <v>2571</v>
      </c>
      <c r="N40" t="s">
        <v>2572</v>
      </c>
      <c r="O40" t="s">
        <v>1925</v>
      </c>
      <c r="P40" t="s">
        <v>268</v>
      </c>
      <c r="Q40" t="s">
        <v>4184</v>
      </c>
    </row>
    <row r="41" spans="1:17">
      <c r="A41" s="600">
        <v>210586</v>
      </c>
      <c r="B41" t="s">
        <v>34</v>
      </c>
      <c r="C41" t="s">
        <v>2474</v>
      </c>
      <c r="D41" t="s">
        <v>2475</v>
      </c>
      <c r="E41" t="s">
        <v>1924</v>
      </c>
      <c r="F41" s="605" t="s">
        <v>4177</v>
      </c>
      <c r="G41" t="s">
        <v>2172</v>
      </c>
      <c r="H41" t="s">
        <v>2568</v>
      </c>
      <c r="I41" t="s">
        <v>23</v>
      </c>
      <c r="J41" t="s">
        <v>2569</v>
      </c>
      <c r="K41" t="s">
        <v>2570</v>
      </c>
      <c r="L41" t="s">
        <v>2173</v>
      </c>
      <c r="M41" t="s">
        <v>2571</v>
      </c>
      <c r="N41" t="s">
        <v>2572</v>
      </c>
      <c r="O41" t="s">
        <v>1925</v>
      </c>
      <c r="P41" t="s">
        <v>268</v>
      </c>
      <c r="Q41" t="s">
        <v>4184</v>
      </c>
    </row>
    <row r="42" spans="1:17">
      <c r="A42" s="600">
        <v>210586</v>
      </c>
      <c r="B42" t="s">
        <v>34</v>
      </c>
      <c r="C42" t="s">
        <v>2474</v>
      </c>
      <c r="D42" t="s">
        <v>2475</v>
      </c>
      <c r="E42" t="s">
        <v>1924</v>
      </c>
      <c r="F42" s="605" t="s">
        <v>4177</v>
      </c>
      <c r="G42" t="s">
        <v>2172</v>
      </c>
      <c r="H42" t="s">
        <v>2568</v>
      </c>
      <c r="I42" t="s">
        <v>23</v>
      </c>
      <c r="J42" t="s">
        <v>2569</v>
      </c>
      <c r="K42" t="s">
        <v>2570</v>
      </c>
      <c r="L42" t="s">
        <v>2173</v>
      </c>
      <c r="M42" t="s">
        <v>2571</v>
      </c>
      <c r="N42" t="s">
        <v>2572</v>
      </c>
      <c r="O42" t="s">
        <v>1925</v>
      </c>
      <c r="P42" t="s">
        <v>268</v>
      </c>
      <c r="Q42" t="s">
        <v>4184</v>
      </c>
    </row>
    <row r="43" spans="1:17">
      <c r="A43" s="600">
        <v>210586</v>
      </c>
      <c r="B43" t="s">
        <v>34</v>
      </c>
      <c r="C43" t="s">
        <v>2474</v>
      </c>
      <c r="D43" t="s">
        <v>2475</v>
      </c>
      <c r="E43" t="s">
        <v>1924</v>
      </c>
      <c r="F43" s="605" t="s">
        <v>4177</v>
      </c>
      <c r="G43" t="s">
        <v>2172</v>
      </c>
      <c r="H43" t="s">
        <v>2568</v>
      </c>
      <c r="I43" t="s">
        <v>23</v>
      </c>
      <c r="J43" t="s">
        <v>2569</v>
      </c>
      <c r="K43" t="s">
        <v>2570</v>
      </c>
      <c r="L43" t="s">
        <v>2173</v>
      </c>
      <c r="M43" t="s">
        <v>2571</v>
      </c>
      <c r="N43" t="s">
        <v>2572</v>
      </c>
      <c r="O43" t="s">
        <v>1925</v>
      </c>
      <c r="P43" t="s">
        <v>268</v>
      </c>
      <c r="Q43" t="s">
        <v>4184</v>
      </c>
    </row>
    <row r="44" spans="1:17">
      <c r="A44" s="600">
        <v>210685</v>
      </c>
      <c r="B44" t="s">
        <v>22</v>
      </c>
      <c r="C44" t="s">
        <v>2474</v>
      </c>
      <c r="D44" t="s">
        <v>2475</v>
      </c>
      <c r="E44" t="s">
        <v>1927</v>
      </c>
      <c r="F44" s="605" t="s">
        <v>4177</v>
      </c>
      <c r="G44" t="s">
        <v>2174</v>
      </c>
      <c r="H44" t="s">
        <v>23</v>
      </c>
      <c r="I44" t="s">
        <v>23</v>
      </c>
      <c r="J44" t="s">
        <v>2573</v>
      </c>
      <c r="K44" t="s">
        <v>2574</v>
      </c>
      <c r="L44" t="s">
        <v>2175</v>
      </c>
      <c r="M44" t="s">
        <v>2575</v>
      </c>
      <c r="N44" t="s">
        <v>2576</v>
      </c>
      <c r="O44" t="s">
        <v>1928</v>
      </c>
      <c r="P44" t="s">
        <v>4204</v>
      </c>
      <c r="Q44" t="s">
        <v>4196</v>
      </c>
    </row>
    <row r="45" spans="1:17">
      <c r="A45" s="600">
        <v>210685</v>
      </c>
      <c r="B45" t="s">
        <v>22</v>
      </c>
      <c r="C45" t="s">
        <v>2474</v>
      </c>
      <c r="D45" t="s">
        <v>2475</v>
      </c>
      <c r="E45" t="s">
        <v>1927</v>
      </c>
      <c r="F45" s="605" t="s">
        <v>4177</v>
      </c>
      <c r="G45" t="s">
        <v>2174</v>
      </c>
      <c r="H45" t="s">
        <v>23</v>
      </c>
      <c r="I45" t="s">
        <v>23</v>
      </c>
      <c r="J45" t="s">
        <v>2573</v>
      </c>
      <c r="K45" t="s">
        <v>2574</v>
      </c>
      <c r="L45" t="s">
        <v>2175</v>
      </c>
      <c r="M45" t="s">
        <v>2575</v>
      </c>
      <c r="N45" t="s">
        <v>2576</v>
      </c>
      <c r="O45" t="s">
        <v>1928</v>
      </c>
      <c r="P45" t="s">
        <v>4204</v>
      </c>
      <c r="Q45" t="s">
        <v>4196</v>
      </c>
    </row>
    <row r="46" spans="1:17">
      <c r="A46" s="600">
        <v>210685</v>
      </c>
      <c r="B46" t="s">
        <v>22</v>
      </c>
      <c r="C46" t="s">
        <v>2474</v>
      </c>
      <c r="D46" t="s">
        <v>2475</v>
      </c>
      <c r="E46" t="s">
        <v>1927</v>
      </c>
      <c r="F46" s="605" t="s">
        <v>4177</v>
      </c>
      <c r="G46" t="s">
        <v>2174</v>
      </c>
      <c r="H46" t="s">
        <v>23</v>
      </c>
      <c r="I46" t="s">
        <v>23</v>
      </c>
      <c r="J46" t="s">
        <v>2573</v>
      </c>
      <c r="K46" t="s">
        <v>2574</v>
      </c>
      <c r="L46" t="s">
        <v>2175</v>
      </c>
      <c r="M46" t="s">
        <v>2575</v>
      </c>
      <c r="N46" t="s">
        <v>2576</v>
      </c>
      <c r="O46" t="s">
        <v>1928</v>
      </c>
      <c r="P46" t="s">
        <v>4204</v>
      </c>
      <c r="Q46" t="s">
        <v>4196</v>
      </c>
    </row>
    <row r="47" spans="1:17">
      <c r="A47" s="600">
        <v>210685</v>
      </c>
      <c r="B47" t="s">
        <v>22</v>
      </c>
      <c r="C47" t="s">
        <v>2474</v>
      </c>
      <c r="D47" t="s">
        <v>2475</v>
      </c>
      <c r="E47" t="s">
        <v>1927</v>
      </c>
      <c r="F47" s="605" t="s">
        <v>4177</v>
      </c>
      <c r="G47" t="s">
        <v>2174</v>
      </c>
      <c r="H47" t="s">
        <v>23</v>
      </c>
      <c r="I47" t="s">
        <v>23</v>
      </c>
      <c r="J47" t="s">
        <v>2573</v>
      </c>
      <c r="K47" t="s">
        <v>2574</v>
      </c>
      <c r="L47" t="s">
        <v>2175</v>
      </c>
      <c r="M47" t="s">
        <v>2575</v>
      </c>
      <c r="N47" t="s">
        <v>2576</v>
      </c>
      <c r="O47" t="s">
        <v>1928</v>
      </c>
      <c r="P47" t="s">
        <v>4204</v>
      </c>
      <c r="Q47" t="s">
        <v>4196</v>
      </c>
    </row>
    <row r="48" spans="1:17">
      <c r="A48" s="600">
        <v>210685</v>
      </c>
      <c r="B48" t="s">
        <v>22</v>
      </c>
      <c r="C48" t="s">
        <v>2474</v>
      </c>
      <c r="D48" t="s">
        <v>2475</v>
      </c>
      <c r="E48" t="s">
        <v>1927</v>
      </c>
      <c r="F48" s="605" t="s">
        <v>4177</v>
      </c>
      <c r="G48" t="s">
        <v>2174</v>
      </c>
      <c r="H48" t="s">
        <v>23</v>
      </c>
      <c r="I48" t="s">
        <v>23</v>
      </c>
      <c r="J48" t="s">
        <v>2573</v>
      </c>
      <c r="K48" t="s">
        <v>2574</v>
      </c>
      <c r="L48" t="s">
        <v>2175</v>
      </c>
      <c r="M48" t="s">
        <v>2575</v>
      </c>
      <c r="N48" t="s">
        <v>2576</v>
      </c>
      <c r="O48" t="s">
        <v>1928</v>
      </c>
      <c r="P48" t="s">
        <v>4204</v>
      </c>
      <c r="Q48" t="s">
        <v>4196</v>
      </c>
    </row>
    <row r="49" spans="1:17">
      <c r="A49" s="600">
        <v>210685</v>
      </c>
      <c r="B49" t="s">
        <v>22</v>
      </c>
      <c r="C49" t="s">
        <v>2474</v>
      </c>
      <c r="D49" t="s">
        <v>2475</v>
      </c>
      <c r="E49" t="s">
        <v>1927</v>
      </c>
      <c r="F49" s="605" t="s">
        <v>4177</v>
      </c>
      <c r="G49" t="s">
        <v>2174</v>
      </c>
      <c r="H49" t="s">
        <v>23</v>
      </c>
      <c r="I49" t="s">
        <v>23</v>
      </c>
      <c r="J49" t="s">
        <v>2573</v>
      </c>
      <c r="K49" t="s">
        <v>2574</v>
      </c>
      <c r="L49" t="s">
        <v>2175</v>
      </c>
      <c r="M49" t="s">
        <v>2575</v>
      </c>
      <c r="N49" t="s">
        <v>2576</v>
      </c>
      <c r="O49" t="s">
        <v>1928</v>
      </c>
      <c r="P49" t="s">
        <v>4204</v>
      </c>
      <c r="Q49" t="s">
        <v>4196</v>
      </c>
    </row>
    <row r="50" spans="1:17">
      <c r="A50" s="600">
        <v>210685</v>
      </c>
      <c r="B50" t="s">
        <v>22</v>
      </c>
      <c r="C50" t="s">
        <v>2474</v>
      </c>
      <c r="D50" t="s">
        <v>2475</v>
      </c>
      <c r="E50" t="s">
        <v>1927</v>
      </c>
      <c r="F50" s="605" t="s">
        <v>4177</v>
      </c>
      <c r="G50" t="s">
        <v>2174</v>
      </c>
      <c r="H50" t="s">
        <v>23</v>
      </c>
      <c r="I50" t="s">
        <v>23</v>
      </c>
      <c r="J50" t="s">
        <v>2573</v>
      </c>
      <c r="K50" t="s">
        <v>2574</v>
      </c>
      <c r="L50" t="s">
        <v>2175</v>
      </c>
      <c r="M50" t="s">
        <v>2575</v>
      </c>
      <c r="N50" t="s">
        <v>2576</v>
      </c>
      <c r="O50" t="s">
        <v>1928</v>
      </c>
      <c r="P50" t="s">
        <v>4204</v>
      </c>
      <c r="Q50" t="s">
        <v>4196</v>
      </c>
    </row>
    <row r="51" spans="1:17">
      <c r="A51" s="600">
        <v>210834</v>
      </c>
      <c r="B51" t="s">
        <v>29</v>
      </c>
      <c r="C51" t="s">
        <v>2474</v>
      </c>
      <c r="D51" t="s">
        <v>2475</v>
      </c>
      <c r="E51" t="s">
        <v>1927</v>
      </c>
      <c r="F51" s="605" t="s">
        <v>4177</v>
      </c>
      <c r="G51" t="s">
        <v>2181</v>
      </c>
      <c r="H51" t="s">
        <v>23</v>
      </c>
      <c r="I51" t="s">
        <v>23</v>
      </c>
      <c r="J51" t="s">
        <v>2577</v>
      </c>
      <c r="K51" t="s">
        <v>2578</v>
      </c>
      <c r="L51" t="s">
        <v>2182</v>
      </c>
      <c r="M51" t="s">
        <v>2579</v>
      </c>
      <c r="N51" t="s">
        <v>2580</v>
      </c>
      <c r="O51" t="s">
        <v>1928</v>
      </c>
      <c r="P51" t="s">
        <v>4205</v>
      </c>
      <c r="Q51" t="s">
        <v>4184</v>
      </c>
    </row>
    <row r="52" spans="1:17">
      <c r="A52" s="600">
        <v>210834</v>
      </c>
      <c r="B52" t="s">
        <v>29</v>
      </c>
      <c r="C52" t="s">
        <v>2474</v>
      </c>
      <c r="D52" t="s">
        <v>2475</v>
      </c>
      <c r="E52" t="s">
        <v>1927</v>
      </c>
      <c r="F52" s="605" t="s">
        <v>4177</v>
      </c>
      <c r="G52" t="s">
        <v>2181</v>
      </c>
      <c r="H52" t="s">
        <v>23</v>
      </c>
      <c r="I52" t="s">
        <v>23</v>
      </c>
      <c r="J52" t="s">
        <v>2577</v>
      </c>
      <c r="K52" t="s">
        <v>2578</v>
      </c>
      <c r="L52" t="s">
        <v>2182</v>
      </c>
      <c r="M52" t="s">
        <v>2579</v>
      </c>
      <c r="N52" t="s">
        <v>2580</v>
      </c>
      <c r="O52" t="s">
        <v>1928</v>
      </c>
      <c r="P52" t="s">
        <v>4205</v>
      </c>
      <c r="Q52" t="s">
        <v>4184</v>
      </c>
    </row>
    <row r="53" spans="1:17">
      <c r="A53" s="600">
        <v>210834</v>
      </c>
      <c r="B53" t="s">
        <v>29</v>
      </c>
      <c r="C53" t="s">
        <v>2474</v>
      </c>
      <c r="D53" t="s">
        <v>2475</v>
      </c>
      <c r="E53" t="s">
        <v>1927</v>
      </c>
      <c r="F53" s="605" t="s">
        <v>4177</v>
      </c>
      <c r="G53" t="s">
        <v>2181</v>
      </c>
      <c r="H53" t="s">
        <v>23</v>
      </c>
      <c r="I53" t="s">
        <v>23</v>
      </c>
      <c r="J53" t="s">
        <v>2577</v>
      </c>
      <c r="K53" t="s">
        <v>2578</v>
      </c>
      <c r="L53" t="s">
        <v>2182</v>
      </c>
      <c r="M53" t="s">
        <v>2579</v>
      </c>
      <c r="N53" t="s">
        <v>2580</v>
      </c>
      <c r="O53" t="s">
        <v>1928</v>
      </c>
      <c r="P53" t="s">
        <v>4205</v>
      </c>
      <c r="Q53" t="s">
        <v>4184</v>
      </c>
    </row>
    <row r="54" spans="1:17">
      <c r="A54" s="600">
        <v>210834</v>
      </c>
      <c r="B54" t="s">
        <v>29</v>
      </c>
      <c r="C54" t="s">
        <v>2474</v>
      </c>
      <c r="D54" t="s">
        <v>2475</v>
      </c>
      <c r="E54" t="s">
        <v>1927</v>
      </c>
      <c r="F54" s="605" t="s">
        <v>4177</v>
      </c>
      <c r="G54" t="s">
        <v>2181</v>
      </c>
      <c r="H54" t="s">
        <v>23</v>
      </c>
      <c r="I54" t="s">
        <v>23</v>
      </c>
      <c r="J54" t="s">
        <v>2577</v>
      </c>
      <c r="K54" t="s">
        <v>2578</v>
      </c>
      <c r="L54" t="s">
        <v>2182</v>
      </c>
      <c r="M54" t="s">
        <v>2579</v>
      </c>
      <c r="N54" t="s">
        <v>2580</v>
      </c>
      <c r="O54" t="s">
        <v>1928</v>
      </c>
      <c r="P54" t="s">
        <v>4205</v>
      </c>
      <c r="Q54" t="s">
        <v>4184</v>
      </c>
    </row>
    <row r="55" spans="1:17">
      <c r="A55" s="600">
        <v>210834</v>
      </c>
      <c r="B55" t="s">
        <v>29</v>
      </c>
      <c r="C55" t="s">
        <v>2474</v>
      </c>
      <c r="D55" t="s">
        <v>2475</v>
      </c>
      <c r="E55" t="s">
        <v>1927</v>
      </c>
      <c r="F55" s="605" t="s">
        <v>4177</v>
      </c>
      <c r="G55" t="s">
        <v>2181</v>
      </c>
      <c r="H55" t="s">
        <v>23</v>
      </c>
      <c r="I55" t="s">
        <v>23</v>
      </c>
      <c r="J55" t="s">
        <v>2577</v>
      </c>
      <c r="K55" t="s">
        <v>2578</v>
      </c>
      <c r="L55" t="s">
        <v>2182</v>
      </c>
      <c r="M55" t="s">
        <v>2579</v>
      </c>
      <c r="N55" t="s">
        <v>2580</v>
      </c>
      <c r="O55" t="s">
        <v>1928</v>
      </c>
      <c r="P55" t="s">
        <v>4205</v>
      </c>
      <c r="Q55" t="s">
        <v>4184</v>
      </c>
    </row>
    <row r="56" spans="1:17">
      <c r="A56" s="600">
        <v>210834</v>
      </c>
      <c r="B56" t="s">
        <v>29</v>
      </c>
      <c r="C56" t="s">
        <v>2474</v>
      </c>
      <c r="D56" t="s">
        <v>2475</v>
      </c>
      <c r="E56" t="s">
        <v>1927</v>
      </c>
      <c r="F56" s="605" t="s">
        <v>4177</v>
      </c>
      <c r="G56" t="s">
        <v>2181</v>
      </c>
      <c r="H56" t="s">
        <v>23</v>
      </c>
      <c r="I56" t="s">
        <v>23</v>
      </c>
      <c r="J56" t="s">
        <v>2577</v>
      </c>
      <c r="K56" t="s">
        <v>2578</v>
      </c>
      <c r="L56" t="s">
        <v>2182</v>
      </c>
      <c r="M56" t="s">
        <v>2579</v>
      </c>
      <c r="N56" t="s">
        <v>2580</v>
      </c>
      <c r="O56" t="s">
        <v>1928</v>
      </c>
      <c r="P56" t="s">
        <v>4205</v>
      </c>
      <c r="Q56" t="s">
        <v>4184</v>
      </c>
    </row>
    <row r="57" spans="1:17">
      <c r="A57" s="600">
        <v>210834</v>
      </c>
      <c r="B57" t="s">
        <v>29</v>
      </c>
      <c r="C57" t="s">
        <v>2474</v>
      </c>
      <c r="D57" t="s">
        <v>2475</v>
      </c>
      <c r="E57" t="s">
        <v>1927</v>
      </c>
      <c r="F57" s="605" t="s">
        <v>4177</v>
      </c>
      <c r="G57" t="s">
        <v>2181</v>
      </c>
      <c r="H57" t="s">
        <v>23</v>
      </c>
      <c r="I57" t="s">
        <v>23</v>
      </c>
      <c r="J57" t="s">
        <v>2577</v>
      </c>
      <c r="K57" t="s">
        <v>2578</v>
      </c>
      <c r="L57" t="s">
        <v>2182</v>
      </c>
      <c r="M57" t="s">
        <v>2579</v>
      </c>
      <c r="N57" t="s">
        <v>2580</v>
      </c>
      <c r="O57" t="s">
        <v>1928</v>
      </c>
      <c r="P57" t="s">
        <v>4205</v>
      </c>
      <c r="Q57" t="s">
        <v>4184</v>
      </c>
    </row>
    <row r="58" spans="1:17">
      <c r="A58" s="600">
        <v>311277</v>
      </c>
      <c r="B58" t="s">
        <v>49</v>
      </c>
      <c r="C58" t="s">
        <v>2474</v>
      </c>
      <c r="D58" t="s">
        <v>2475</v>
      </c>
      <c r="E58" t="s">
        <v>1927</v>
      </c>
      <c r="F58" s="605" t="s">
        <v>4177</v>
      </c>
      <c r="G58" t="s">
        <v>2231</v>
      </c>
      <c r="H58" t="s">
        <v>23</v>
      </c>
      <c r="I58" t="s">
        <v>23</v>
      </c>
      <c r="J58" t="s">
        <v>2581</v>
      </c>
      <c r="K58" t="s">
        <v>2582</v>
      </c>
      <c r="L58" t="s">
        <v>2232</v>
      </c>
      <c r="M58" t="s">
        <v>2583</v>
      </c>
      <c r="N58" t="s">
        <v>2584</v>
      </c>
      <c r="O58" t="s">
        <v>1928</v>
      </c>
      <c r="P58" t="s">
        <v>296</v>
      </c>
      <c r="Q58" t="s">
        <v>4179</v>
      </c>
    </row>
    <row r="59" spans="1:17">
      <c r="A59" s="600">
        <v>311277</v>
      </c>
      <c r="B59" t="s">
        <v>49</v>
      </c>
      <c r="C59" t="s">
        <v>2474</v>
      </c>
      <c r="D59" t="s">
        <v>2475</v>
      </c>
      <c r="E59" t="s">
        <v>1927</v>
      </c>
      <c r="F59" s="605" t="s">
        <v>4177</v>
      </c>
      <c r="G59" t="s">
        <v>2231</v>
      </c>
      <c r="H59" t="s">
        <v>23</v>
      </c>
      <c r="I59" t="s">
        <v>23</v>
      </c>
      <c r="J59" t="s">
        <v>2581</v>
      </c>
      <c r="K59" t="s">
        <v>2582</v>
      </c>
      <c r="L59" t="s">
        <v>2232</v>
      </c>
      <c r="M59" t="s">
        <v>2583</v>
      </c>
      <c r="N59" t="s">
        <v>2584</v>
      </c>
      <c r="O59" t="s">
        <v>1928</v>
      </c>
      <c r="P59" t="s">
        <v>296</v>
      </c>
      <c r="Q59" t="s">
        <v>4179</v>
      </c>
    </row>
    <row r="60" spans="1:17">
      <c r="A60" s="600">
        <v>311277</v>
      </c>
      <c r="B60" t="s">
        <v>49</v>
      </c>
      <c r="C60" t="s">
        <v>2474</v>
      </c>
      <c r="D60" t="s">
        <v>2475</v>
      </c>
      <c r="E60" t="s">
        <v>1927</v>
      </c>
      <c r="F60" s="605" t="s">
        <v>4177</v>
      </c>
      <c r="G60" t="s">
        <v>2231</v>
      </c>
      <c r="H60" t="s">
        <v>23</v>
      </c>
      <c r="I60" t="s">
        <v>23</v>
      </c>
      <c r="J60" t="s">
        <v>2581</v>
      </c>
      <c r="K60" t="s">
        <v>2582</v>
      </c>
      <c r="L60" t="s">
        <v>2232</v>
      </c>
      <c r="M60" t="s">
        <v>2583</v>
      </c>
      <c r="N60" t="s">
        <v>2584</v>
      </c>
      <c r="O60" t="s">
        <v>1928</v>
      </c>
      <c r="P60" t="s">
        <v>296</v>
      </c>
      <c r="Q60" t="s">
        <v>4179</v>
      </c>
    </row>
    <row r="61" spans="1:17">
      <c r="A61" s="600">
        <v>311277</v>
      </c>
      <c r="B61" t="s">
        <v>49</v>
      </c>
      <c r="C61" t="s">
        <v>2474</v>
      </c>
      <c r="D61" t="s">
        <v>2475</v>
      </c>
      <c r="E61" t="s">
        <v>1927</v>
      </c>
      <c r="F61" s="605" t="s">
        <v>4177</v>
      </c>
      <c r="G61" t="s">
        <v>2231</v>
      </c>
      <c r="H61" t="s">
        <v>23</v>
      </c>
      <c r="I61" t="s">
        <v>23</v>
      </c>
      <c r="J61" t="s">
        <v>2581</v>
      </c>
      <c r="K61" t="s">
        <v>2582</v>
      </c>
      <c r="L61" t="s">
        <v>2232</v>
      </c>
      <c r="M61" t="s">
        <v>2583</v>
      </c>
      <c r="N61" t="s">
        <v>2584</v>
      </c>
      <c r="O61" t="s">
        <v>1928</v>
      </c>
      <c r="P61" t="s">
        <v>296</v>
      </c>
      <c r="Q61" t="s">
        <v>4179</v>
      </c>
    </row>
    <row r="62" spans="1:17">
      <c r="A62" s="600">
        <v>311277</v>
      </c>
      <c r="B62" t="s">
        <v>49</v>
      </c>
      <c r="C62" t="s">
        <v>2474</v>
      </c>
      <c r="D62" t="s">
        <v>2475</v>
      </c>
      <c r="E62" t="s">
        <v>1927</v>
      </c>
      <c r="F62" s="605" t="s">
        <v>4177</v>
      </c>
      <c r="G62" t="s">
        <v>2231</v>
      </c>
      <c r="H62" t="s">
        <v>23</v>
      </c>
      <c r="I62" t="s">
        <v>23</v>
      </c>
      <c r="J62" t="s">
        <v>2581</v>
      </c>
      <c r="K62" t="s">
        <v>2582</v>
      </c>
      <c r="L62" t="s">
        <v>2232</v>
      </c>
      <c r="M62" t="s">
        <v>2583</v>
      </c>
      <c r="N62" t="s">
        <v>2584</v>
      </c>
      <c r="O62" t="s">
        <v>1928</v>
      </c>
      <c r="P62" t="s">
        <v>296</v>
      </c>
      <c r="Q62" t="s">
        <v>4179</v>
      </c>
    </row>
    <row r="63" spans="1:17">
      <c r="A63" s="600">
        <v>311277</v>
      </c>
      <c r="B63" t="s">
        <v>49</v>
      </c>
      <c r="C63" t="s">
        <v>2474</v>
      </c>
      <c r="D63" t="s">
        <v>2475</v>
      </c>
      <c r="E63" t="s">
        <v>1927</v>
      </c>
      <c r="F63" s="605" t="s">
        <v>4177</v>
      </c>
      <c r="G63" t="s">
        <v>2231</v>
      </c>
      <c r="H63" t="s">
        <v>23</v>
      </c>
      <c r="I63" t="s">
        <v>23</v>
      </c>
      <c r="J63" t="s">
        <v>2581</v>
      </c>
      <c r="K63" t="s">
        <v>2582</v>
      </c>
      <c r="L63" t="s">
        <v>2232</v>
      </c>
      <c r="M63" t="s">
        <v>2583</v>
      </c>
      <c r="N63" t="s">
        <v>2584</v>
      </c>
      <c r="O63" t="s">
        <v>1928</v>
      </c>
      <c r="P63" t="s">
        <v>296</v>
      </c>
      <c r="Q63" t="s">
        <v>4179</v>
      </c>
    </row>
    <row r="64" spans="1:17">
      <c r="A64" s="600">
        <v>311277</v>
      </c>
      <c r="B64" t="s">
        <v>49</v>
      </c>
      <c r="C64" t="s">
        <v>2474</v>
      </c>
      <c r="D64" t="s">
        <v>2475</v>
      </c>
      <c r="E64" t="s">
        <v>1927</v>
      </c>
      <c r="F64" s="605" t="s">
        <v>4177</v>
      </c>
      <c r="G64" t="s">
        <v>2231</v>
      </c>
      <c r="H64" t="s">
        <v>23</v>
      </c>
      <c r="I64" t="s">
        <v>23</v>
      </c>
      <c r="J64" t="s">
        <v>2581</v>
      </c>
      <c r="K64" t="s">
        <v>2582</v>
      </c>
      <c r="L64" t="s">
        <v>2232</v>
      </c>
      <c r="M64" t="s">
        <v>2583</v>
      </c>
      <c r="N64" t="s">
        <v>2584</v>
      </c>
      <c r="O64" t="s">
        <v>1928</v>
      </c>
      <c r="P64" t="s">
        <v>296</v>
      </c>
      <c r="Q64" t="s">
        <v>4179</v>
      </c>
    </row>
    <row r="65" spans="1:17">
      <c r="A65" s="600">
        <v>311277</v>
      </c>
      <c r="B65" t="s">
        <v>49</v>
      </c>
      <c r="C65" t="s">
        <v>2474</v>
      </c>
      <c r="D65" t="s">
        <v>2475</v>
      </c>
      <c r="E65" t="s">
        <v>1927</v>
      </c>
      <c r="F65" s="605" t="s">
        <v>4177</v>
      </c>
      <c r="G65" t="s">
        <v>2231</v>
      </c>
      <c r="H65" t="s">
        <v>23</v>
      </c>
      <c r="I65" t="s">
        <v>23</v>
      </c>
      <c r="J65" t="s">
        <v>2581</v>
      </c>
      <c r="K65" t="s">
        <v>2582</v>
      </c>
      <c r="L65" t="s">
        <v>2232</v>
      </c>
      <c r="M65" t="s">
        <v>2583</v>
      </c>
      <c r="N65" t="s">
        <v>2584</v>
      </c>
      <c r="O65" t="s">
        <v>1928</v>
      </c>
      <c r="P65" t="s">
        <v>296</v>
      </c>
      <c r="Q65" t="s">
        <v>4179</v>
      </c>
    </row>
    <row r="66" spans="1:17">
      <c r="A66" s="600">
        <v>311277</v>
      </c>
      <c r="B66" t="s">
        <v>49</v>
      </c>
      <c r="C66" t="s">
        <v>2474</v>
      </c>
      <c r="D66" t="s">
        <v>2475</v>
      </c>
      <c r="E66" t="s">
        <v>1927</v>
      </c>
      <c r="F66" s="605" t="s">
        <v>4177</v>
      </c>
      <c r="G66" t="s">
        <v>2231</v>
      </c>
      <c r="H66" t="s">
        <v>23</v>
      </c>
      <c r="I66" t="s">
        <v>23</v>
      </c>
      <c r="J66" t="s">
        <v>2581</v>
      </c>
      <c r="K66" t="s">
        <v>2582</v>
      </c>
      <c r="L66" t="s">
        <v>2232</v>
      </c>
      <c r="M66" t="s">
        <v>2583</v>
      </c>
      <c r="N66" t="s">
        <v>2584</v>
      </c>
      <c r="O66" t="s">
        <v>1928</v>
      </c>
      <c r="P66" t="s">
        <v>296</v>
      </c>
      <c r="Q66" t="s">
        <v>4179</v>
      </c>
    </row>
    <row r="67" spans="1:17">
      <c r="A67" s="600">
        <v>311343</v>
      </c>
      <c r="B67" t="s">
        <v>32</v>
      </c>
      <c r="C67" t="s">
        <v>2474</v>
      </c>
      <c r="D67" t="s">
        <v>2475</v>
      </c>
      <c r="E67" t="s">
        <v>1924</v>
      </c>
      <c r="F67" s="605" t="s">
        <v>4177</v>
      </c>
      <c r="G67" t="s">
        <v>2233</v>
      </c>
      <c r="H67" t="s">
        <v>23</v>
      </c>
      <c r="I67" t="s">
        <v>23</v>
      </c>
      <c r="J67" t="s">
        <v>2585</v>
      </c>
      <c r="K67" t="s">
        <v>2586</v>
      </c>
      <c r="L67" t="s">
        <v>2234</v>
      </c>
      <c r="M67" t="s">
        <v>2587</v>
      </c>
      <c r="N67" t="s">
        <v>2588</v>
      </c>
      <c r="O67" t="s">
        <v>1925</v>
      </c>
      <c r="P67" t="s">
        <v>2752</v>
      </c>
      <c r="Q67" t="s">
        <v>4184</v>
      </c>
    </row>
    <row r="68" spans="1:17">
      <c r="A68" s="600">
        <v>311343</v>
      </c>
      <c r="B68" t="s">
        <v>32</v>
      </c>
      <c r="C68" t="s">
        <v>2474</v>
      </c>
      <c r="D68" t="s">
        <v>2475</v>
      </c>
      <c r="E68" t="s">
        <v>1924</v>
      </c>
      <c r="F68" s="605" t="s">
        <v>4177</v>
      </c>
      <c r="G68" t="s">
        <v>2233</v>
      </c>
      <c r="H68" t="s">
        <v>23</v>
      </c>
      <c r="I68" t="s">
        <v>23</v>
      </c>
      <c r="J68" t="s">
        <v>2585</v>
      </c>
      <c r="K68" t="s">
        <v>2586</v>
      </c>
      <c r="L68" t="s">
        <v>2234</v>
      </c>
      <c r="M68" t="s">
        <v>2587</v>
      </c>
      <c r="N68" t="s">
        <v>2588</v>
      </c>
      <c r="O68" t="s">
        <v>1925</v>
      </c>
      <c r="P68" t="s">
        <v>2752</v>
      </c>
      <c r="Q68" t="s">
        <v>4184</v>
      </c>
    </row>
    <row r="69" spans="1:17">
      <c r="A69" s="600">
        <v>311343</v>
      </c>
      <c r="B69" t="s">
        <v>32</v>
      </c>
      <c r="C69" t="s">
        <v>2474</v>
      </c>
      <c r="D69" t="s">
        <v>2475</v>
      </c>
      <c r="E69" t="s">
        <v>1924</v>
      </c>
      <c r="F69" s="605" t="s">
        <v>4177</v>
      </c>
      <c r="G69" t="s">
        <v>2233</v>
      </c>
      <c r="H69" t="s">
        <v>23</v>
      </c>
      <c r="I69" t="s">
        <v>23</v>
      </c>
      <c r="J69" t="s">
        <v>2585</v>
      </c>
      <c r="K69" t="s">
        <v>2586</v>
      </c>
      <c r="L69" t="s">
        <v>2234</v>
      </c>
      <c r="M69" t="s">
        <v>2587</v>
      </c>
      <c r="N69" t="s">
        <v>2588</v>
      </c>
      <c r="O69" t="s">
        <v>1925</v>
      </c>
      <c r="P69" t="s">
        <v>2752</v>
      </c>
      <c r="Q69" t="s">
        <v>4184</v>
      </c>
    </row>
    <row r="70" spans="1:17">
      <c r="A70" s="600">
        <v>311343</v>
      </c>
      <c r="B70" t="s">
        <v>32</v>
      </c>
      <c r="C70" t="s">
        <v>2474</v>
      </c>
      <c r="D70" t="s">
        <v>2475</v>
      </c>
      <c r="E70" t="s">
        <v>1924</v>
      </c>
      <c r="F70" s="605" t="s">
        <v>4177</v>
      </c>
      <c r="G70" t="s">
        <v>2233</v>
      </c>
      <c r="H70" t="s">
        <v>23</v>
      </c>
      <c r="I70" t="s">
        <v>23</v>
      </c>
      <c r="J70" t="s">
        <v>2585</v>
      </c>
      <c r="K70" t="s">
        <v>2586</v>
      </c>
      <c r="L70" t="s">
        <v>2234</v>
      </c>
      <c r="M70" t="s">
        <v>2587</v>
      </c>
      <c r="N70" t="s">
        <v>2588</v>
      </c>
      <c r="O70" t="s">
        <v>1925</v>
      </c>
      <c r="P70" t="s">
        <v>2752</v>
      </c>
      <c r="Q70" t="s">
        <v>4184</v>
      </c>
    </row>
    <row r="71" spans="1:17">
      <c r="A71" s="600">
        <v>311343</v>
      </c>
      <c r="B71" t="s">
        <v>32</v>
      </c>
      <c r="C71" t="s">
        <v>2474</v>
      </c>
      <c r="D71" t="s">
        <v>2475</v>
      </c>
      <c r="E71" t="s">
        <v>1924</v>
      </c>
      <c r="F71" s="605" t="s">
        <v>4177</v>
      </c>
      <c r="G71" t="s">
        <v>2233</v>
      </c>
      <c r="H71" t="s">
        <v>23</v>
      </c>
      <c r="I71" t="s">
        <v>23</v>
      </c>
      <c r="J71" t="s">
        <v>2585</v>
      </c>
      <c r="K71" t="s">
        <v>2586</v>
      </c>
      <c r="L71" t="s">
        <v>2234</v>
      </c>
      <c r="M71" t="s">
        <v>2587</v>
      </c>
      <c r="N71" t="s">
        <v>2588</v>
      </c>
      <c r="O71" t="s">
        <v>1925</v>
      </c>
      <c r="P71" t="s">
        <v>2752</v>
      </c>
      <c r="Q71" t="s">
        <v>4184</v>
      </c>
    </row>
    <row r="72" spans="1:17">
      <c r="A72" s="600">
        <v>311343</v>
      </c>
      <c r="B72" t="s">
        <v>32</v>
      </c>
      <c r="C72" t="s">
        <v>2474</v>
      </c>
      <c r="D72" t="s">
        <v>2475</v>
      </c>
      <c r="E72" t="s">
        <v>1924</v>
      </c>
      <c r="F72" s="605" t="s">
        <v>4177</v>
      </c>
      <c r="G72" t="s">
        <v>2233</v>
      </c>
      <c r="H72" t="s">
        <v>23</v>
      </c>
      <c r="I72" t="s">
        <v>23</v>
      </c>
      <c r="J72" t="s">
        <v>2585</v>
      </c>
      <c r="K72" t="s">
        <v>2586</v>
      </c>
      <c r="L72" t="s">
        <v>2234</v>
      </c>
      <c r="M72" t="s">
        <v>2587</v>
      </c>
      <c r="N72" t="s">
        <v>2588</v>
      </c>
      <c r="O72" t="s">
        <v>1925</v>
      </c>
      <c r="P72" t="s">
        <v>2752</v>
      </c>
      <c r="Q72" t="s">
        <v>4184</v>
      </c>
    </row>
    <row r="73" spans="1:17">
      <c r="A73" s="600">
        <v>311343</v>
      </c>
      <c r="B73" t="s">
        <v>32</v>
      </c>
      <c r="C73" t="s">
        <v>2474</v>
      </c>
      <c r="D73" t="s">
        <v>2475</v>
      </c>
      <c r="E73" t="s">
        <v>1924</v>
      </c>
      <c r="F73" s="605" t="s">
        <v>4177</v>
      </c>
      <c r="G73" t="s">
        <v>2233</v>
      </c>
      <c r="H73" t="s">
        <v>23</v>
      </c>
      <c r="I73" t="s">
        <v>23</v>
      </c>
      <c r="J73" t="s">
        <v>2585</v>
      </c>
      <c r="K73" t="s">
        <v>2586</v>
      </c>
      <c r="L73" t="s">
        <v>2234</v>
      </c>
      <c r="M73" t="s">
        <v>2587</v>
      </c>
      <c r="N73" t="s">
        <v>2588</v>
      </c>
      <c r="O73" t="s">
        <v>1925</v>
      </c>
      <c r="P73" t="s">
        <v>2752</v>
      </c>
      <c r="Q73" t="s">
        <v>4184</v>
      </c>
    </row>
    <row r="74" spans="1:17">
      <c r="A74" s="600">
        <v>311384</v>
      </c>
      <c r="B74" t="s">
        <v>32</v>
      </c>
      <c r="C74" t="s">
        <v>2474</v>
      </c>
      <c r="D74" t="s">
        <v>2475</v>
      </c>
      <c r="E74" t="s">
        <v>1927</v>
      </c>
      <c r="F74" s="605" t="s">
        <v>4177</v>
      </c>
      <c r="G74" t="s">
        <v>2239</v>
      </c>
      <c r="H74" t="s">
        <v>2590</v>
      </c>
      <c r="I74" t="s">
        <v>23</v>
      </c>
      <c r="J74" t="s">
        <v>2591</v>
      </c>
      <c r="K74" t="s">
        <v>2592</v>
      </c>
      <c r="L74" t="s">
        <v>2240</v>
      </c>
      <c r="M74" t="s">
        <v>2593</v>
      </c>
      <c r="N74" t="s">
        <v>2594</v>
      </c>
      <c r="O74" t="s">
        <v>1928</v>
      </c>
      <c r="P74" t="s">
        <v>4206</v>
      </c>
      <c r="Q74" t="s">
        <v>4184</v>
      </c>
    </row>
    <row r="75" spans="1:17">
      <c r="A75" s="600">
        <v>311384</v>
      </c>
      <c r="B75" t="s">
        <v>32</v>
      </c>
      <c r="C75" t="s">
        <v>2474</v>
      </c>
      <c r="D75" t="s">
        <v>2475</v>
      </c>
      <c r="E75" t="s">
        <v>1927</v>
      </c>
      <c r="F75" s="605" t="s">
        <v>4177</v>
      </c>
      <c r="G75" t="s">
        <v>2239</v>
      </c>
      <c r="H75" t="s">
        <v>2590</v>
      </c>
      <c r="I75" t="s">
        <v>23</v>
      </c>
      <c r="J75" t="s">
        <v>2591</v>
      </c>
      <c r="K75" t="s">
        <v>2592</v>
      </c>
      <c r="L75" t="s">
        <v>2240</v>
      </c>
      <c r="M75" t="s">
        <v>2593</v>
      </c>
      <c r="N75" t="s">
        <v>2594</v>
      </c>
      <c r="O75" t="s">
        <v>1928</v>
      </c>
      <c r="P75" t="s">
        <v>4206</v>
      </c>
      <c r="Q75" t="s">
        <v>4184</v>
      </c>
    </row>
    <row r="76" spans="1:17">
      <c r="A76" s="600">
        <v>311384</v>
      </c>
      <c r="B76" t="s">
        <v>32</v>
      </c>
      <c r="C76" t="s">
        <v>2474</v>
      </c>
      <c r="D76" t="s">
        <v>2475</v>
      </c>
      <c r="E76" t="s">
        <v>1927</v>
      </c>
      <c r="F76" s="605" t="s">
        <v>4177</v>
      </c>
      <c r="G76" t="s">
        <v>2239</v>
      </c>
      <c r="H76" t="s">
        <v>2590</v>
      </c>
      <c r="I76" t="s">
        <v>23</v>
      </c>
      <c r="J76" t="s">
        <v>2591</v>
      </c>
      <c r="K76" t="s">
        <v>2592</v>
      </c>
      <c r="L76" t="s">
        <v>2240</v>
      </c>
      <c r="M76" t="s">
        <v>2593</v>
      </c>
      <c r="N76" t="s">
        <v>2594</v>
      </c>
      <c r="O76" t="s">
        <v>1928</v>
      </c>
      <c r="P76" t="s">
        <v>4206</v>
      </c>
      <c r="Q76" t="s">
        <v>4184</v>
      </c>
    </row>
    <row r="77" spans="1:17">
      <c r="A77" s="600">
        <v>311384</v>
      </c>
      <c r="B77" t="s">
        <v>32</v>
      </c>
      <c r="C77" t="s">
        <v>2474</v>
      </c>
      <c r="D77" t="s">
        <v>2475</v>
      </c>
      <c r="E77" t="s">
        <v>1927</v>
      </c>
      <c r="F77" s="605" t="s">
        <v>4177</v>
      </c>
      <c r="G77" t="s">
        <v>2239</v>
      </c>
      <c r="H77" t="s">
        <v>2590</v>
      </c>
      <c r="I77" t="s">
        <v>23</v>
      </c>
      <c r="J77" t="s">
        <v>2591</v>
      </c>
      <c r="K77" t="s">
        <v>2592</v>
      </c>
      <c r="L77" t="s">
        <v>2240</v>
      </c>
      <c r="M77" t="s">
        <v>2593</v>
      </c>
      <c r="N77" t="s">
        <v>2594</v>
      </c>
      <c r="O77" t="s">
        <v>1928</v>
      </c>
      <c r="P77" t="s">
        <v>4206</v>
      </c>
      <c r="Q77" t="s">
        <v>4184</v>
      </c>
    </row>
    <row r="78" spans="1:17">
      <c r="A78" s="600">
        <v>311384</v>
      </c>
      <c r="B78" t="s">
        <v>32</v>
      </c>
      <c r="C78" t="s">
        <v>2474</v>
      </c>
      <c r="D78" t="s">
        <v>2475</v>
      </c>
      <c r="E78" t="s">
        <v>1927</v>
      </c>
      <c r="F78" s="605" t="s">
        <v>4177</v>
      </c>
      <c r="G78" t="s">
        <v>2239</v>
      </c>
      <c r="H78" t="s">
        <v>2590</v>
      </c>
      <c r="I78" t="s">
        <v>23</v>
      </c>
      <c r="J78" t="s">
        <v>2591</v>
      </c>
      <c r="K78" t="s">
        <v>2592</v>
      </c>
      <c r="L78" t="s">
        <v>2240</v>
      </c>
      <c r="M78" t="s">
        <v>2593</v>
      </c>
      <c r="N78" t="s">
        <v>2594</v>
      </c>
      <c r="O78" t="s">
        <v>1928</v>
      </c>
      <c r="P78" t="s">
        <v>4206</v>
      </c>
      <c r="Q78" t="s">
        <v>4184</v>
      </c>
    </row>
    <row r="79" spans="1:17">
      <c r="A79" s="600">
        <v>311384</v>
      </c>
      <c r="B79" t="s">
        <v>32</v>
      </c>
      <c r="C79" t="s">
        <v>2474</v>
      </c>
      <c r="D79" t="s">
        <v>2475</v>
      </c>
      <c r="E79" t="s">
        <v>1927</v>
      </c>
      <c r="F79" s="605" t="s">
        <v>4177</v>
      </c>
      <c r="G79" t="s">
        <v>2239</v>
      </c>
      <c r="H79" t="s">
        <v>2590</v>
      </c>
      <c r="I79" t="s">
        <v>23</v>
      </c>
      <c r="J79" t="s">
        <v>2591</v>
      </c>
      <c r="K79" t="s">
        <v>2592</v>
      </c>
      <c r="L79" t="s">
        <v>2240</v>
      </c>
      <c r="M79" t="s">
        <v>2593</v>
      </c>
      <c r="N79" t="s">
        <v>2594</v>
      </c>
      <c r="O79" t="s">
        <v>1928</v>
      </c>
      <c r="P79" t="s">
        <v>4206</v>
      </c>
      <c r="Q79" t="s">
        <v>4184</v>
      </c>
    </row>
    <row r="80" spans="1:17">
      <c r="A80" s="600">
        <v>311384</v>
      </c>
      <c r="B80" t="s">
        <v>32</v>
      </c>
      <c r="C80" t="s">
        <v>2474</v>
      </c>
      <c r="D80" t="s">
        <v>2475</v>
      </c>
      <c r="E80" t="s">
        <v>1927</v>
      </c>
      <c r="F80" s="605" t="s">
        <v>4177</v>
      </c>
      <c r="G80" t="s">
        <v>2239</v>
      </c>
      <c r="H80" t="s">
        <v>2590</v>
      </c>
      <c r="I80" t="s">
        <v>23</v>
      </c>
      <c r="J80" t="s">
        <v>2591</v>
      </c>
      <c r="K80" t="s">
        <v>2592</v>
      </c>
      <c r="L80" t="s">
        <v>2240</v>
      </c>
      <c r="M80" t="s">
        <v>2593</v>
      </c>
      <c r="N80" t="s">
        <v>2594</v>
      </c>
      <c r="O80" t="s">
        <v>1928</v>
      </c>
      <c r="P80" t="s">
        <v>4206</v>
      </c>
      <c r="Q80" t="s">
        <v>4184</v>
      </c>
    </row>
    <row r="81" spans="1:17">
      <c r="A81" s="600">
        <v>311384</v>
      </c>
      <c r="B81" t="s">
        <v>32</v>
      </c>
      <c r="C81" t="s">
        <v>2474</v>
      </c>
      <c r="D81" t="s">
        <v>2475</v>
      </c>
      <c r="E81" t="s">
        <v>1927</v>
      </c>
      <c r="F81" s="605" t="s">
        <v>4177</v>
      </c>
      <c r="G81" t="s">
        <v>2239</v>
      </c>
      <c r="H81" t="s">
        <v>2590</v>
      </c>
      <c r="I81" t="s">
        <v>23</v>
      </c>
      <c r="J81" t="s">
        <v>2591</v>
      </c>
      <c r="K81" t="s">
        <v>2592</v>
      </c>
      <c r="L81" t="s">
        <v>2240</v>
      </c>
      <c r="M81" t="s">
        <v>2593</v>
      </c>
      <c r="N81" t="s">
        <v>2594</v>
      </c>
      <c r="O81" t="s">
        <v>1928</v>
      </c>
      <c r="P81" t="s">
        <v>4206</v>
      </c>
      <c r="Q81" t="s">
        <v>4184</v>
      </c>
    </row>
    <row r="82" spans="1:17">
      <c r="A82" s="600">
        <v>311384</v>
      </c>
      <c r="B82" t="s">
        <v>32</v>
      </c>
      <c r="C82" t="s">
        <v>2474</v>
      </c>
      <c r="D82" t="s">
        <v>2475</v>
      </c>
      <c r="E82" t="s">
        <v>1927</v>
      </c>
      <c r="F82" s="605" t="s">
        <v>4177</v>
      </c>
      <c r="G82" t="s">
        <v>2239</v>
      </c>
      <c r="H82" t="s">
        <v>2590</v>
      </c>
      <c r="I82" t="s">
        <v>23</v>
      </c>
      <c r="J82" t="s">
        <v>2591</v>
      </c>
      <c r="K82" t="s">
        <v>2592</v>
      </c>
      <c r="L82" t="s">
        <v>2240</v>
      </c>
      <c r="M82" t="s">
        <v>2593</v>
      </c>
      <c r="N82" t="s">
        <v>2594</v>
      </c>
      <c r="O82" t="s">
        <v>1928</v>
      </c>
      <c r="P82" t="s">
        <v>4206</v>
      </c>
      <c r="Q82" t="s">
        <v>4184</v>
      </c>
    </row>
    <row r="83" spans="1:17">
      <c r="A83" s="600">
        <v>311384</v>
      </c>
      <c r="B83" t="s">
        <v>32</v>
      </c>
      <c r="C83" t="s">
        <v>2474</v>
      </c>
      <c r="D83" t="s">
        <v>2475</v>
      </c>
      <c r="E83" t="s">
        <v>1927</v>
      </c>
      <c r="F83" s="605" t="s">
        <v>4177</v>
      </c>
      <c r="G83" t="s">
        <v>2239</v>
      </c>
      <c r="H83" t="s">
        <v>2590</v>
      </c>
      <c r="I83" t="s">
        <v>23</v>
      </c>
      <c r="J83" t="s">
        <v>2591</v>
      </c>
      <c r="K83" t="s">
        <v>2592</v>
      </c>
      <c r="L83" t="s">
        <v>2240</v>
      </c>
      <c r="M83" t="s">
        <v>2593</v>
      </c>
      <c r="N83" t="s">
        <v>2594</v>
      </c>
      <c r="O83" t="s">
        <v>1928</v>
      </c>
      <c r="P83" t="s">
        <v>4206</v>
      </c>
      <c r="Q83" t="s">
        <v>4184</v>
      </c>
    </row>
    <row r="84" spans="1:17">
      <c r="A84" s="600">
        <v>311384</v>
      </c>
      <c r="B84" t="s">
        <v>32</v>
      </c>
      <c r="C84" t="s">
        <v>2474</v>
      </c>
      <c r="D84" t="s">
        <v>2475</v>
      </c>
      <c r="E84" t="s">
        <v>1927</v>
      </c>
      <c r="F84" s="605" t="s">
        <v>4177</v>
      </c>
      <c r="G84" t="s">
        <v>2239</v>
      </c>
      <c r="H84" t="s">
        <v>2590</v>
      </c>
      <c r="I84" t="s">
        <v>23</v>
      </c>
      <c r="J84" t="s">
        <v>2591</v>
      </c>
      <c r="K84" t="s">
        <v>2592</v>
      </c>
      <c r="L84" t="s">
        <v>2240</v>
      </c>
      <c r="M84" t="s">
        <v>2593</v>
      </c>
      <c r="N84" t="s">
        <v>2594</v>
      </c>
      <c r="O84" t="s">
        <v>1928</v>
      </c>
      <c r="P84" t="s">
        <v>4206</v>
      </c>
      <c r="Q84" t="s">
        <v>4184</v>
      </c>
    </row>
    <row r="85" spans="1:17">
      <c r="A85" s="600">
        <v>311384</v>
      </c>
      <c r="B85" t="s">
        <v>32</v>
      </c>
      <c r="C85" t="s">
        <v>2474</v>
      </c>
      <c r="D85" t="s">
        <v>2475</v>
      </c>
      <c r="E85" t="s">
        <v>1927</v>
      </c>
      <c r="F85" s="605" t="s">
        <v>4177</v>
      </c>
      <c r="G85" t="s">
        <v>2239</v>
      </c>
      <c r="H85" t="s">
        <v>2590</v>
      </c>
      <c r="I85" t="s">
        <v>23</v>
      </c>
      <c r="J85" t="s">
        <v>2591</v>
      </c>
      <c r="K85" t="s">
        <v>2592</v>
      </c>
      <c r="L85" t="s">
        <v>2240</v>
      </c>
      <c r="M85" t="s">
        <v>2593</v>
      </c>
      <c r="N85" t="s">
        <v>2594</v>
      </c>
      <c r="O85" t="s">
        <v>1928</v>
      </c>
      <c r="P85" t="s">
        <v>4206</v>
      </c>
      <c r="Q85" t="s">
        <v>4184</v>
      </c>
    </row>
    <row r="86" spans="1:17">
      <c r="A86" s="600">
        <v>311384</v>
      </c>
      <c r="B86" t="s">
        <v>32</v>
      </c>
      <c r="C86" t="s">
        <v>2474</v>
      </c>
      <c r="D86" t="s">
        <v>2475</v>
      </c>
      <c r="E86" t="s">
        <v>1927</v>
      </c>
      <c r="F86" s="605" t="s">
        <v>4177</v>
      </c>
      <c r="G86" t="s">
        <v>2239</v>
      </c>
      <c r="H86" t="s">
        <v>2590</v>
      </c>
      <c r="I86" t="s">
        <v>23</v>
      </c>
      <c r="J86" t="s">
        <v>2591</v>
      </c>
      <c r="K86" t="s">
        <v>2592</v>
      </c>
      <c r="L86" t="s">
        <v>2240</v>
      </c>
      <c r="M86" t="s">
        <v>2593</v>
      </c>
      <c r="N86" t="s">
        <v>2594</v>
      </c>
      <c r="O86" t="s">
        <v>1928</v>
      </c>
      <c r="P86" t="s">
        <v>4206</v>
      </c>
      <c r="Q86" t="s">
        <v>4184</v>
      </c>
    </row>
    <row r="87" spans="1:17">
      <c r="A87" s="600">
        <v>311384</v>
      </c>
      <c r="B87" t="s">
        <v>32</v>
      </c>
      <c r="C87" t="s">
        <v>2474</v>
      </c>
      <c r="D87" t="s">
        <v>2475</v>
      </c>
      <c r="E87" t="s">
        <v>1927</v>
      </c>
      <c r="F87" s="605" t="s">
        <v>4177</v>
      </c>
      <c r="G87" t="s">
        <v>2239</v>
      </c>
      <c r="H87" t="s">
        <v>2590</v>
      </c>
      <c r="I87" t="s">
        <v>23</v>
      </c>
      <c r="J87" t="s">
        <v>2591</v>
      </c>
      <c r="K87" t="s">
        <v>2592</v>
      </c>
      <c r="L87" t="s">
        <v>2240</v>
      </c>
      <c r="M87" t="s">
        <v>2593</v>
      </c>
      <c r="N87" t="s">
        <v>2594</v>
      </c>
      <c r="O87" t="s">
        <v>1928</v>
      </c>
      <c r="P87" t="s">
        <v>4206</v>
      </c>
      <c r="Q87" t="s">
        <v>4184</v>
      </c>
    </row>
    <row r="88" spans="1:17">
      <c r="A88" s="600">
        <v>311384</v>
      </c>
      <c r="B88" t="s">
        <v>32</v>
      </c>
      <c r="C88" t="s">
        <v>2474</v>
      </c>
      <c r="D88" t="s">
        <v>2475</v>
      </c>
      <c r="E88" t="s">
        <v>1927</v>
      </c>
      <c r="F88" s="605" t="s">
        <v>4177</v>
      </c>
      <c r="G88" t="s">
        <v>2239</v>
      </c>
      <c r="H88" t="s">
        <v>2590</v>
      </c>
      <c r="I88" t="s">
        <v>23</v>
      </c>
      <c r="J88" t="s">
        <v>2591</v>
      </c>
      <c r="K88" t="s">
        <v>2592</v>
      </c>
      <c r="L88" t="s">
        <v>2240</v>
      </c>
      <c r="M88" t="s">
        <v>2593</v>
      </c>
      <c r="N88" t="s">
        <v>2594</v>
      </c>
      <c r="O88" t="s">
        <v>1928</v>
      </c>
      <c r="P88" t="s">
        <v>4206</v>
      </c>
      <c r="Q88" t="s">
        <v>4184</v>
      </c>
    </row>
    <row r="89" spans="1:17">
      <c r="A89" s="600">
        <v>410194</v>
      </c>
      <c r="B89" t="s">
        <v>45</v>
      </c>
      <c r="C89" t="s">
        <v>2474</v>
      </c>
      <c r="D89" t="s">
        <v>2475</v>
      </c>
      <c r="E89" t="s">
        <v>1927</v>
      </c>
      <c r="F89" s="605" t="s">
        <v>4177</v>
      </c>
      <c r="G89" t="s">
        <v>2259</v>
      </c>
      <c r="H89" t="s">
        <v>2595</v>
      </c>
      <c r="I89" t="s">
        <v>23</v>
      </c>
      <c r="J89" t="s">
        <v>2596</v>
      </c>
      <c r="K89" t="s">
        <v>2597</v>
      </c>
      <c r="L89" t="s">
        <v>2260</v>
      </c>
      <c r="M89" t="s">
        <v>2598</v>
      </c>
      <c r="N89" t="s">
        <v>2599</v>
      </c>
      <c r="O89" t="s">
        <v>1928</v>
      </c>
      <c r="P89" t="s">
        <v>4207</v>
      </c>
      <c r="Q89" t="s">
        <v>4179</v>
      </c>
    </row>
    <row r="90" spans="1:17">
      <c r="A90" s="600">
        <v>410194</v>
      </c>
      <c r="B90" t="s">
        <v>45</v>
      </c>
      <c r="C90" t="s">
        <v>2474</v>
      </c>
      <c r="D90" t="s">
        <v>2475</v>
      </c>
      <c r="E90" t="s">
        <v>1927</v>
      </c>
      <c r="F90" s="605" t="s">
        <v>4177</v>
      </c>
      <c r="G90" t="s">
        <v>2259</v>
      </c>
      <c r="H90" t="s">
        <v>2595</v>
      </c>
      <c r="I90" t="s">
        <v>23</v>
      </c>
      <c r="J90" t="s">
        <v>2596</v>
      </c>
      <c r="K90" t="s">
        <v>2597</v>
      </c>
      <c r="L90" t="s">
        <v>2260</v>
      </c>
      <c r="M90" t="s">
        <v>2598</v>
      </c>
      <c r="N90" t="s">
        <v>2599</v>
      </c>
      <c r="O90" t="s">
        <v>1928</v>
      </c>
      <c r="P90" t="s">
        <v>4207</v>
      </c>
      <c r="Q90" t="s">
        <v>4179</v>
      </c>
    </row>
    <row r="91" spans="1:17">
      <c r="A91" s="600">
        <v>410194</v>
      </c>
      <c r="B91" t="s">
        <v>45</v>
      </c>
      <c r="C91" t="s">
        <v>2474</v>
      </c>
      <c r="D91" t="s">
        <v>2475</v>
      </c>
      <c r="E91" t="s">
        <v>1927</v>
      </c>
      <c r="F91" s="605" t="s">
        <v>4177</v>
      </c>
      <c r="G91" t="s">
        <v>2259</v>
      </c>
      <c r="H91" t="s">
        <v>2595</v>
      </c>
      <c r="I91" t="s">
        <v>23</v>
      </c>
      <c r="J91" t="s">
        <v>2596</v>
      </c>
      <c r="K91" t="s">
        <v>2597</v>
      </c>
      <c r="L91" t="s">
        <v>2260</v>
      </c>
      <c r="M91" t="s">
        <v>2598</v>
      </c>
      <c r="N91" t="s">
        <v>2599</v>
      </c>
      <c r="O91" t="s">
        <v>1928</v>
      </c>
      <c r="P91" t="s">
        <v>4207</v>
      </c>
      <c r="Q91" t="s">
        <v>4179</v>
      </c>
    </row>
    <row r="92" spans="1:17">
      <c r="A92" s="600">
        <v>410194</v>
      </c>
      <c r="B92" t="s">
        <v>45</v>
      </c>
      <c r="C92" t="s">
        <v>2474</v>
      </c>
      <c r="D92" t="s">
        <v>2475</v>
      </c>
      <c r="E92" t="s">
        <v>1927</v>
      </c>
      <c r="F92" s="605" t="s">
        <v>4177</v>
      </c>
      <c r="G92" t="s">
        <v>2259</v>
      </c>
      <c r="H92" t="s">
        <v>2595</v>
      </c>
      <c r="I92" t="s">
        <v>23</v>
      </c>
      <c r="J92" t="s">
        <v>2596</v>
      </c>
      <c r="K92" t="s">
        <v>2597</v>
      </c>
      <c r="L92" t="s">
        <v>2260</v>
      </c>
      <c r="M92" t="s">
        <v>2598</v>
      </c>
      <c r="N92" t="s">
        <v>2599</v>
      </c>
      <c r="O92" t="s">
        <v>1928</v>
      </c>
      <c r="P92" t="s">
        <v>4207</v>
      </c>
      <c r="Q92" t="s">
        <v>4179</v>
      </c>
    </row>
    <row r="93" spans="1:17">
      <c r="A93" s="600">
        <v>410194</v>
      </c>
      <c r="B93" t="s">
        <v>45</v>
      </c>
      <c r="C93" t="s">
        <v>2474</v>
      </c>
      <c r="D93" t="s">
        <v>2475</v>
      </c>
      <c r="E93" t="s">
        <v>1927</v>
      </c>
      <c r="F93" s="605" t="s">
        <v>4177</v>
      </c>
      <c r="G93" t="s">
        <v>2259</v>
      </c>
      <c r="H93" t="s">
        <v>2595</v>
      </c>
      <c r="I93" t="s">
        <v>23</v>
      </c>
      <c r="J93" t="s">
        <v>2596</v>
      </c>
      <c r="K93" t="s">
        <v>2597</v>
      </c>
      <c r="L93" t="s">
        <v>2260</v>
      </c>
      <c r="M93" t="s">
        <v>2598</v>
      </c>
      <c r="N93" t="s">
        <v>2599</v>
      </c>
      <c r="O93" t="s">
        <v>1928</v>
      </c>
      <c r="P93" t="s">
        <v>4207</v>
      </c>
      <c r="Q93" t="s">
        <v>4179</v>
      </c>
    </row>
    <row r="94" spans="1:17">
      <c r="A94" s="600">
        <v>410194</v>
      </c>
      <c r="B94" t="s">
        <v>45</v>
      </c>
      <c r="C94" t="s">
        <v>2474</v>
      </c>
      <c r="D94" t="s">
        <v>2475</v>
      </c>
      <c r="E94" t="s">
        <v>1927</v>
      </c>
      <c r="F94" s="605" t="s">
        <v>4177</v>
      </c>
      <c r="G94" t="s">
        <v>2259</v>
      </c>
      <c r="H94" t="s">
        <v>2595</v>
      </c>
      <c r="I94" t="s">
        <v>23</v>
      </c>
      <c r="J94" t="s">
        <v>2596</v>
      </c>
      <c r="K94" t="s">
        <v>2597</v>
      </c>
      <c r="L94" t="s">
        <v>2260</v>
      </c>
      <c r="M94" t="s">
        <v>2598</v>
      </c>
      <c r="N94" t="s">
        <v>2599</v>
      </c>
      <c r="O94" t="s">
        <v>1928</v>
      </c>
      <c r="P94" t="s">
        <v>4207</v>
      </c>
      <c r="Q94" t="s">
        <v>4179</v>
      </c>
    </row>
    <row r="95" spans="1:17">
      <c r="A95" s="600">
        <v>410194</v>
      </c>
      <c r="B95" t="s">
        <v>45</v>
      </c>
      <c r="C95" t="s">
        <v>2474</v>
      </c>
      <c r="D95" t="s">
        <v>2475</v>
      </c>
      <c r="E95" t="s">
        <v>1927</v>
      </c>
      <c r="F95" s="605" t="s">
        <v>4177</v>
      </c>
      <c r="G95" t="s">
        <v>2259</v>
      </c>
      <c r="H95" t="s">
        <v>2595</v>
      </c>
      <c r="I95" t="s">
        <v>23</v>
      </c>
      <c r="J95" t="s">
        <v>2596</v>
      </c>
      <c r="K95" t="s">
        <v>2597</v>
      </c>
      <c r="L95" t="s">
        <v>2260</v>
      </c>
      <c r="M95" t="s">
        <v>2598</v>
      </c>
      <c r="N95" t="s">
        <v>2599</v>
      </c>
      <c r="O95" t="s">
        <v>1928</v>
      </c>
      <c r="P95" t="s">
        <v>4207</v>
      </c>
      <c r="Q95" t="s">
        <v>4179</v>
      </c>
    </row>
    <row r="96" spans="1:17">
      <c r="A96" s="600">
        <v>410194</v>
      </c>
      <c r="B96" t="s">
        <v>45</v>
      </c>
      <c r="C96" t="s">
        <v>2474</v>
      </c>
      <c r="D96" t="s">
        <v>2475</v>
      </c>
      <c r="E96" t="s">
        <v>1927</v>
      </c>
      <c r="F96" s="605" t="s">
        <v>4177</v>
      </c>
      <c r="G96" t="s">
        <v>2259</v>
      </c>
      <c r="H96" t="s">
        <v>2595</v>
      </c>
      <c r="I96" t="s">
        <v>23</v>
      </c>
      <c r="J96" t="s">
        <v>2596</v>
      </c>
      <c r="K96" t="s">
        <v>2597</v>
      </c>
      <c r="L96" t="s">
        <v>2260</v>
      </c>
      <c r="M96" t="s">
        <v>2598</v>
      </c>
      <c r="N96" t="s">
        <v>2599</v>
      </c>
      <c r="O96" t="s">
        <v>1928</v>
      </c>
      <c r="P96" t="s">
        <v>4207</v>
      </c>
      <c r="Q96" t="s">
        <v>4179</v>
      </c>
    </row>
    <row r="97" spans="1:17">
      <c r="A97" s="600">
        <v>410194</v>
      </c>
      <c r="B97" t="s">
        <v>45</v>
      </c>
      <c r="C97" t="s">
        <v>2474</v>
      </c>
      <c r="D97" t="s">
        <v>2475</v>
      </c>
      <c r="E97" t="s">
        <v>1927</v>
      </c>
      <c r="F97" s="605" t="s">
        <v>4177</v>
      </c>
      <c r="G97" t="s">
        <v>2259</v>
      </c>
      <c r="H97" t="s">
        <v>2595</v>
      </c>
      <c r="I97" t="s">
        <v>23</v>
      </c>
      <c r="J97" t="s">
        <v>2596</v>
      </c>
      <c r="K97" t="s">
        <v>2597</v>
      </c>
      <c r="L97" t="s">
        <v>2260</v>
      </c>
      <c r="M97" t="s">
        <v>2598</v>
      </c>
      <c r="N97" t="s">
        <v>2599</v>
      </c>
      <c r="O97" t="s">
        <v>1928</v>
      </c>
      <c r="P97" t="s">
        <v>4207</v>
      </c>
      <c r="Q97" t="s">
        <v>4179</v>
      </c>
    </row>
    <row r="98" spans="1:17">
      <c r="A98" s="600">
        <v>411119</v>
      </c>
      <c r="B98" t="s">
        <v>29</v>
      </c>
      <c r="C98" t="s">
        <v>2474</v>
      </c>
      <c r="D98" t="s">
        <v>2475</v>
      </c>
      <c r="E98" t="s">
        <v>1924</v>
      </c>
      <c r="F98" s="605" t="s">
        <v>4177</v>
      </c>
      <c r="G98" t="s">
        <v>2273</v>
      </c>
      <c r="H98" t="s">
        <v>23</v>
      </c>
      <c r="I98" t="s">
        <v>23</v>
      </c>
      <c r="J98" t="s">
        <v>2600</v>
      </c>
      <c r="K98" t="s">
        <v>2601</v>
      </c>
      <c r="L98" t="s">
        <v>2274</v>
      </c>
      <c r="M98" t="s">
        <v>2602</v>
      </c>
      <c r="N98" t="s">
        <v>2603</v>
      </c>
      <c r="O98" t="s">
        <v>1925</v>
      </c>
      <c r="P98" t="s">
        <v>363</v>
      </c>
      <c r="Q98" t="s">
        <v>4184</v>
      </c>
    </row>
    <row r="99" spans="1:17">
      <c r="A99" s="600">
        <v>411119</v>
      </c>
      <c r="B99" t="s">
        <v>29</v>
      </c>
      <c r="C99" t="s">
        <v>2474</v>
      </c>
      <c r="D99" t="s">
        <v>2475</v>
      </c>
      <c r="E99" t="s">
        <v>1924</v>
      </c>
      <c r="F99" s="605" t="s">
        <v>4177</v>
      </c>
      <c r="G99" t="s">
        <v>2273</v>
      </c>
      <c r="H99" t="s">
        <v>23</v>
      </c>
      <c r="I99" t="s">
        <v>23</v>
      </c>
      <c r="J99" t="s">
        <v>2600</v>
      </c>
      <c r="K99" t="s">
        <v>2601</v>
      </c>
      <c r="L99" t="s">
        <v>2274</v>
      </c>
      <c r="M99" t="s">
        <v>2602</v>
      </c>
      <c r="N99" t="s">
        <v>2603</v>
      </c>
      <c r="O99" t="s">
        <v>1925</v>
      </c>
      <c r="P99" t="s">
        <v>363</v>
      </c>
      <c r="Q99" t="s">
        <v>4184</v>
      </c>
    </row>
    <row r="100" spans="1:17">
      <c r="A100" s="600">
        <v>411119</v>
      </c>
      <c r="B100" t="s">
        <v>29</v>
      </c>
      <c r="C100" t="s">
        <v>2474</v>
      </c>
      <c r="D100" t="s">
        <v>2475</v>
      </c>
      <c r="E100" t="s">
        <v>1924</v>
      </c>
      <c r="F100" s="605" t="s">
        <v>4177</v>
      </c>
      <c r="G100" t="s">
        <v>2273</v>
      </c>
      <c r="H100" t="s">
        <v>23</v>
      </c>
      <c r="I100" t="s">
        <v>23</v>
      </c>
      <c r="J100" t="s">
        <v>2600</v>
      </c>
      <c r="K100" t="s">
        <v>2601</v>
      </c>
      <c r="L100" t="s">
        <v>2274</v>
      </c>
      <c r="M100" t="s">
        <v>2602</v>
      </c>
      <c r="N100" t="s">
        <v>2603</v>
      </c>
      <c r="O100" t="s">
        <v>1925</v>
      </c>
      <c r="P100" t="s">
        <v>363</v>
      </c>
      <c r="Q100" t="s">
        <v>4184</v>
      </c>
    </row>
    <row r="101" spans="1:17">
      <c r="A101" s="600">
        <v>411119</v>
      </c>
      <c r="B101" t="s">
        <v>29</v>
      </c>
      <c r="C101" t="s">
        <v>2474</v>
      </c>
      <c r="D101" t="s">
        <v>2475</v>
      </c>
      <c r="E101" t="s">
        <v>1924</v>
      </c>
      <c r="F101" s="605" t="s">
        <v>4177</v>
      </c>
      <c r="G101" t="s">
        <v>2273</v>
      </c>
      <c r="H101" t="s">
        <v>23</v>
      </c>
      <c r="I101" t="s">
        <v>23</v>
      </c>
      <c r="J101" t="s">
        <v>2600</v>
      </c>
      <c r="K101" t="s">
        <v>2601</v>
      </c>
      <c r="L101" t="s">
        <v>2274</v>
      </c>
      <c r="M101" t="s">
        <v>2602</v>
      </c>
      <c r="N101" t="s">
        <v>2603</v>
      </c>
      <c r="O101" t="s">
        <v>1925</v>
      </c>
      <c r="P101" t="s">
        <v>363</v>
      </c>
      <c r="Q101" t="s">
        <v>4184</v>
      </c>
    </row>
    <row r="102" spans="1:17">
      <c r="A102" s="600">
        <v>411119</v>
      </c>
      <c r="B102" t="s">
        <v>29</v>
      </c>
      <c r="C102" t="s">
        <v>2474</v>
      </c>
      <c r="D102" t="s">
        <v>2475</v>
      </c>
      <c r="E102" t="s">
        <v>1924</v>
      </c>
      <c r="F102" s="605" t="s">
        <v>4177</v>
      </c>
      <c r="G102" t="s">
        <v>2273</v>
      </c>
      <c r="H102" t="s">
        <v>23</v>
      </c>
      <c r="I102" t="s">
        <v>23</v>
      </c>
      <c r="J102" t="s">
        <v>2600</v>
      </c>
      <c r="K102" t="s">
        <v>2601</v>
      </c>
      <c r="L102" t="s">
        <v>2274</v>
      </c>
      <c r="M102" t="s">
        <v>2602</v>
      </c>
      <c r="N102" t="s">
        <v>2603</v>
      </c>
      <c r="O102" t="s">
        <v>1925</v>
      </c>
      <c r="P102" t="s">
        <v>363</v>
      </c>
      <c r="Q102" t="s">
        <v>4184</v>
      </c>
    </row>
    <row r="103" spans="1:17">
      <c r="A103" s="600">
        <v>510548</v>
      </c>
      <c r="B103" t="s">
        <v>45</v>
      </c>
      <c r="C103" t="s">
        <v>2474</v>
      </c>
      <c r="D103" t="s">
        <v>2475</v>
      </c>
      <c r="E103" t="s">
        <v>1924</v>
      </c>
      <c r="F103" s="605" t="s">
        <v>4177</v>
      </c>
      <c r="G103" t="s">
        <v>2281</v>
      </c>
      <c r="H103" t="s">
        <v>23</v>
      </c>
      <c r="I103" t="s">
        <v>23</v>
      </c>
      <c r="J103" t="s">
        <v>4208</v>
      </c>
      <c r="K103" t="s">
        <v>2604</v>
      </c>
      <c r="L103" t="s">
        <v>2282</v>
      </c>
      <c r="M103" t="s">
        <v>2605</v>
      </c>
      <c r="N103" t="s">
        <v>2606</v>
      </c>
      <c r="O103" t="s">
        <v>1925</v>
      </c>
      <c r="P103" t="s">
        <v>275</v>
      </c>
      <c r="Q103" t="s">
        <v>4179</v>
      </c>
    </row>
    <row r="104" spans="1:17">
      <c r="A104" s="600">
        <v>510548</v>
      </c>
      <c r="B104" t="s">
        <v>45</v>
      </c>
      <c r="C104" t="s">
        <v>2474</v>
      </c>
      <c r="D104" t="s">
        <v>2475</v>
      </c>
      <c r="E104" t="s">
        <v>1924</v>
      </c>
      <c r="F104" s="605" t="s">
        <v>4177</v>
      </c>
      <c r="G104" t="s">
        <v>2281</v>
      </c>
      <c r="H104" t="s">
        <v>23</v>
      </c>
      <c r="I104" t="s">
        <v>23</v>
      </c>
      <c r="J104" t="s">
        <v>4208</v>
      </c>
      <c r="K104" t="s">
        <v>2604</v>
      </c>
      <c r="L104" t="s">
        <v>2282</v>
      </c>
      <c r="M104" t="s">
        <v>2605</v>
      </c>
      <c r="N104" t="s">
        <v>2606</v>
      </c>
      <c r="O104" t="s">
        <v>1925</v>
      </c>
      <c r="P104" t="s">
        <v>275</v>
      </c>
      <c r="Q104" t="s">
        <v>4179</v>
      </c>
    </row>
    <row r="105" spans="1:17">
      <c r="A105" s="600">
        <v>510548</v>
      </c>
      <c r="B105" t="s">
        <v>45</v>
      </c>
      <c r="C105" t="s">
        <v>2474</v>
      </c>
      <c r="D105" t="s">
        <v>2475</v>
      </c>
      <c r="E105" t="s">
        <v>1924</v>
      </c>
      <c r="F105" s="605" t="s">
        <v>4177</v>
      </c>
      <c r="G105" t="s">
        <v>2281</v>
      </c>
      <c r="H105" t="s">
        <v>23</v>
      </c>
      <c r="I105" t="s">
        <v>23</v>
      </c>
      <c r="J105" t="s">
        <v>4208</v>
      </c>
      <c r="K105" t="s">
        <v>2604</v>
      </c>
      <c r="L105" t="s">
        <v>2282</v>
      </c>
      <c r="M105" t="s">
        <v>2605</v>
      </c>
      <c r="N105" t="s">
        <v>2606</v>
      </c>
      <c r="O105" t="s">
        <v>1925</v>
      </c>
      <c r="P105" t="s">
        <v>275</v>
      </c>
      <c r="Q105" t="s">
        <v>4179</v>
      </c>
    </row>
    <row r="106" spans="1:17">
      <c r="A106" s="600">
        <v>510548</v>
      </c>
      <c r="B106" t="s">
        <v>45</v>
      </c>
      <c r="C106" t="s">
        <v>2474</v>
      </c>
      <c r="D106" t="s">
        <v>2475</v>
      </c>
      <c r="E106" t="s">
        <v>1924</v>
      </c>
      <c r="F106" s="605" t="s">
        <v>4177</v>
      </c>
      <c r="G106" t="s">
        <v>2281</v>
      </c>
      <c r="H106" t="s">
        <v>23</v>
      </c>
      <c r="I106" t="s">
        <v>23</v>
      </c>
      <c r="J106" t="s">
        <v>4208</v>
      </c>
      <c r="K106" t="s">
        <v>2604</v>
      </c>
      <c r="L106" t="s">
        <v>2282</v>
      </c>
      <c r="M106" t="s">
        <v>2605</v>
      </c>
      <c r="N106" t="s">
        <v>2606</v>
      </c>
      <c r="O106" t="s">
        <v>1925</v>
      </c>
      <c r="P106" t="s">
        <v>275</v>
      </c>
      <c r="Q106" t="s">
        <v>4179</v>
      </c>
    </row>
    <row r="107" spans="1:17">
      <c r="A107" s="600">
        <v>510548</v>
      </c>
      <c r="B107" t="s">
        <v>45</v>
      </c>
      <c r="C107" t="s">
        <v>2474</v>
      </c>
      <c r="D107" t="s">
        <v>2475</v>
      </c>
      <c r="E107" t="s">
        <v>1924</v>
      </c>
      <c r="F107" s="605" t="s">
        <v>4177</v>
      </c>
      <c r="G107" t="s">
        <v>2281</v>
      </c>
      <c r="H107" t="s">
        <v>23</v>
      </c>
      <c r="I107" t="s">
        <v>23</v>
      </c>
      <c r="J107" t="s">
        <v>4208</v>
      </c>
      <c r="K107" t="s">
        <v>2604</v>
      </c>
      <c r="L107" t="s">
        <v>2282</v>
      </c>
      <c r="M107" t="s">
        <v>2605</v>
      </c>
      <c r="N107" t="s">
        <v>2606</v>
      </c>
      <c r="O107" t="s">
        <v>1925</v>
      </c>
      <c r="P107" t="s">
        <v>275</v>
      </c>
      <c r="Q107" t="s">
        <v>4179</v>
      </c>
    </row>
    <row r="108" spans="1:17">
      <c r="A108" s="600">
        <v>510548</v>
      </c>
      <c r="B108" t="s">
        <v>45</v>
      </c>
      <c r="C108" t="s">
        <v>2474</v>
      </c>
      <c r="D108" t="s">
        <v>2475</v>
      </c>
      <c r="E108" t="s">
        <v>1924</v>
      </c>
      <c r="F108" s="605" t="s">
        <v>4177</v>
      </c>
      <c r="G108" t="s">
        <v>2281</v>
      </c>
      <c r="H108" t="s">
        <v>23</v>
      </c>
      <c r="I108" t="s">
        <v>23</v>
      </c>
      <c r="J108" t="s">
        <v>4208</v>
      </c>
      <c r="K108" t="s">
        <v>2604</v>
      </c>
      <c r="L108" t="s">
        <v>2282</v>
      </c>
      <c r="M108" t="s">
        <v>2605</v>
      </c>
      <c r="N108" t="s">
        <v>2606</v>
      </c>
      <c r="O108" t="s">
        <v>1925</v>
      </c>
      <c r="P108" t="s">
        <v>275</v>
      </c>
      <c r="Q108" t="s">
        <v>4179</v>
      </c>
    </row>
    <row r="109" spans="1:17">
      <c r="A109" s="600">
        <v>510548</v>
      </c>
      <c r="B109" t="s">
        <v>45</v>
      </c>
      <c r="C109" t="s">
        <v>2474</v>
      </c>
      <c r="D109" t="s">
        <v>2475</v>
      </c>
      <c r="E109" t="s">
        <v>1924</v>
      </c>
      <c r="F109" s="605" t="s">
        <v>4177</v>
      </c>
      <c r="G109" t="s">
        <v>2281</v>
      </c>
      <c r="H109" t="s">
        <v>23</v>
      </c>
      <c r="I109" t="s">
        <v>23</v>
      </c>
      <c r="J109" t="s">
        <v>4208</v>
      </c>
      <c r="K109" t="s">
        <v>2604</v>
      </c>
      <c r="L109" t="s">
        <v>2282</v>
      </c>
      <c r="M109" t="s">
        <v>2605</v>
      </c>
      <c r="N109" t="s">
        <v>2606</v>
      </c>
      <c r="O109" t="s">
        <v>1925</v>
      </c>
      <c r="P109" t="s">
        <v>275</v>
      </c>
      <c r="Q109" t="s">
        <v>4179</v>
      </c>
    </row>
    <row r="110" spans="1:17">
      <c r="A110" s="600">
        <v>510605</v>
      </c>
      <c r="B110" t="s">
        <v>47</v>
      </c>
      <c r="C110" t="s">
        <v>2474</v>
      </c>
      <c r="D110" t="s">
        <v>2475</v>
      </c>
      <c r="E110" t="s">
        <v>1927</v>
      </c>
      <c r="F110" s="605" t="s">
        <v>4177</v>
      </c>
      <c r="G110" t="s">
        <v>2283</v>
      </c>
      <c r="H110" t="s">
        <v>2608</v>
      </c>
      <c r="I110" t="s">
        <v>23</v>
      </c>
      <c r="J110" t="s">
        <v>2609</v>
      </c>
      <c r="K110" t="s">
        <v>2610</v>
      </c>
      <c r="L110" t="s">
        <v>2284</v>
      </c>
      <c r="M110" t="s">
        <v>2611</v>
      </c>
      <c r="N110" t="s">
        <v>2612</v>
      </c>
      <c r="O110" t="s">
        <v>1928</v>
      </c>
      <c r="P110" t="s">
        <v>4209</v>
      </c>
      <c r="Q110" t="s">
        <v>4179</v>
      </c>
    </row>
    <row r="111" spans="1:17">
      <c r="A111" s="600">
        <v>510605</v>
      </c>
      <c r="B111" t="s">
        <v>47</v>
      </c>
      <c r="C111" t="s">
        <v>2474</v>
      </c>
      <c r="D111" t="s">
        <v>2475</v>
      </c>
      <c r="E111" t="s">
        <v>1927</v>
      </c>
      <c r="F111" s="605" t="s">
        <v>4177</v>
      </c>
      <c r="G111" t="s">
        <v>2283</v>
      </c>
      <c r="H111" t="s">
        <v>2608</v>
      </c>
      <c r="I111" t="s">
        <v>23</v>
      </c>
      <c r="J111" t="s">
        <v>2609</v>
      </c>
      <c r="K111" t="s">
        <v>2610</v>
      </c>
      <c r="L111" t="s">
        <v>2284</v>
      </c>
      <c r="M111" t="s">
        <v>2611</v>
      </c>
      <c r="N111" t="s">
        <v>2612</v>
      </c>
      <c r="O111" t="s">
        <v>1928</v>
      </c>
      <c r="P111" t="s">
        <v>4209</v>
      </c>
      <c r="Q111" t="s">
        <v>4179</v>
      </c>
    </row>
    <row r="112" spans="1:17">
      <c r="A112" s="600">
        <v>510605</v>
      </c>
      <c r="B112" t="s">
        <v>47</v>
      </c>
      <c r="C112" t="s">
        <v>2474</v>
      </c>
      <c r="D112" t="s">
        <v>2475</v>
      </c>
      <c r="E112" t="s">
        <v>1927</v>
      </c>
      <c r="F112" s="605" t="s">
        <v>4177</v>
      </c>
      <c r="G112" t="s">
        <v>2283</v>
      </c>
      <c r="H112" t="s">
        <v>2608</v>
      </c>
      <c r="I112" t="s">
        <v>23</v>
      </c>
      <c r="J112" t="s">
        <v>2609</v>
      </c>
      <c r="K112" t="s">
        <v>2610</v>
      </c>
      <c r="L112" t="s">
        <v>2284</v>
      </c>
      <c r="M112" t="s">
        <v>2611</v>
      </c>
      <c r="N112" t="s">
        <v>2612</v>
      </c>
      <c r="O112" t="s">
        <v>1928</v>
      </c>
      <c r="P112" t="s">
        <v>4209</v>
      </c>
      <c r="Q112" t="s">
        <v>4179</v>
      </c>
    </row>
    <row r="113" spans="1:17">
      <c r="A113" s="600">
        <v>510605</v>
      </c>
      <c r="B113" t="s">
        <v>47</v>
      </c>
      <c r="C113" t="s">
        <v>2474</v>
      </c>
      <c r="D113" t="s">
        <v>2475</v>
      </c>
      <c r="E113" t="s">
        <v>1927</v>
      </c>
      <c r="F113" s="605" t="s">
        <v>4177</v>
      </c>
      <c r="G113" t="s">
        <v>2283</v>
      </c>
      <c r="H113" t="s">
        <v>2608</v>
      </c>
      <c r="I113" t="s">
        <v>23</v>
      </c>
      <c r="J113" t="s">
        <v>2609</v>
      </c>
      <c r="K113" t="s">
        <v>2610</v>
      </c>
      <c r="L113" t="s">
        <v>2284</v>
      </c>
      <c r="M113" t="s">
        <v>2611</v>
      </c>
      <c r="N113" t="s">
        <v>2612</v>
      </c>
      <c r="O113" t="s">
        <v>1928</v>
      </c>
      <c r="P113" t="s">
        <v>4209</v>
      </c>
      <c r="Q113" t="s">
        <v>4179</v>
      </c>
    </row>
    <row r="114" spans="1:17">
      <c r="A114" s="600">
        <v>510605</v>
      </c>
      <c r="B114" t="s">
        <v>47</v>
      </c>
      <c r="C114" t="s">
        <v>2474</v>
      </c>
      <c r="D114" t="s">
        <v>2475</v>
      </c>
      <c r="E114" t="s">
        <v>1927</v>
      </c>
      <c r="F114" s="605" t="s">
        <v>4177</v>
      </c>
      <c r="G114" t="s">
        <v>2283</v>
      </c>
      <c r="H114" t="s">
        <v>2608</v>
      </c>
      <c r="I114" t="s">
        <v>23</v>
      </c>
      <c r="J114" t="s">
        <v>2609</v>
      </c>
      <c r="K114" t="s">
        <v>2610</v>
      </c>
      <c r="L114" t="s">
        <v>2284</v>
      </c>
      <c r="M114" t="s">
        <v>2611</v>
      </c>
      <c r="N114" t="s">
        <v>2612</v>
      </c>
      <c r="O114" t="s">
        <v>1928</v>
      </c>
      <c r="P114" t="s">
        <v>4209</v>
      </c>
      <c r="Q114" t="s">
        <v>4179</v>
      </c>
    </row>
    <row r="115" spans="1:17">
      <c r="A115" s="600">
        <v>510605</v>
      </c>
      <c r="B115" t="s">
        <v>47</v>
      </c>
      <c r="C115" t="s">
        <v>2474</v>
      </c>
      <c r="D115" t="s">
        <v>2475</v>
      </c>
      <c r="E115" t="s">
        <v>1927</v>
      </c>
      <c r="F115" s="605" t="s">
        <v>4177</v>
      </c>
      <c r="G115" t="s">
        <v>2283</v>
      </c>
      <c r="H115" t="s">
        <v>2608</v>
      </c>
      <c r="I115" t="s">
        <v>23</v>
      </c>
      <c r="J115" t="s">
        <v>2609</v>
      </c>
      <c r="K115" t="s">
        <v>2610</v>
      </c>
      <c r="L115" t="s">
        <v>2284</v>
      </c>
      <c r="M115" t="s">
        <v>2611</v>
      </c>
      <c r="N115" t="s">
        <v>2612</v>
      </c>
      <c r="O115" t="s">
        <v>1928</v>
      </c>
      <c r="P115" t="s">
        <v>4209</v>
      </c>
      <c r="Q115" t="s">
        <v>4179</v>
      </c>
    </row>
    <row r="116" spans="1:17">
      <c r="A116" s="600">
        <v>510605</v>
      </c>
      <c r="B116" t="s">
        <v>47</v>
      </c>
      <c r="C116" t="s">
        <v>2474</v>
      </c>
      <c r="D116" t="s">
        <v>2475</v>
      </c>
      <c r="E116" t="s">
        <v>1927</v>
      </c>
      <c r="F116" s="605" t="s">
        <v>4177</v>
      </c>
      <c r="G116" t="s">
        <v>2283</v>
      </c>
      <c r="H116" t="s">
        <v>2608</v>
      </c>
      <c r="I116" t="s">
        <v>23</v>
      </c>
      <c r="J116" t="s">
        <v>2609</v>
      </c>
      <c r="K116" t="s">
        <v>2610</v>
      </c>
      <c r="L116" t="s">
        <v>2284</v>
      </c>
      <c r="M116" t="s">
        <v>2611</v>
      </c>
      <c r="N116" t="s">
        <v>2612</v>
      </c>
      <c r="O116" t="s">
        <v>1928</v>
      </c>
      <c r="P116" t="s">
        <v>4209</v>
      </c>
      <c r="Q116" t="s">
        <v>4179</v>
      </c>
    </row>
    <row r="117" spans="1:17">
      <c r="A117" s="600">
        <v>510605</v>
      </c>
      <c r="B117" t="s">
        <v>47</v>
      </c>
      <c r="C117" t="s">
        <v>2474</v>
      </c>
      <c r="D117" t="s">
        <v>2475</v>
      </c>
      <c r="E117" t="s">
        <v>1927</v>
      </c>
      <c r="F117" s="605" t="s">
        <v>4177</v>
      </c>
      <c r="G117" t="s">
        <v>2283</v>
      </c>
      <c r="H117" t="s">
        <v>2608</v>
      </c>
      <c r="I117" t="s">
        <v>23</v>
      </c>
      <c r="J117" t="s">
        <v>2609</v>
      </c>
      <c r="K117" t="s">
        <v>2610</v>
      </c>
      <c r="L117" t="s">
        <v>2284</v>
      </c>
      <c r="M117" t="s">
        <v>2611</v>
      </c>
      <c r="N117" t="s">
        <v>2612</v>
      </c>
      <c r="O117" t="s">
        <v>1928</v>
      </c>
      <c r="P117" t="s">
        <v>4209</v>
      </c>
      <c r="Q117" t="s">
        <v>4179</v>
      </c>
    </row>
    <row r="118" spans="1:17">
      <c r="A118" s="600">
        <v>510605</v>
      </c>
      <c r="B118" t="s">
        <v>47</v>
      </c>
      <c r="C118" t="s">
        <v>2474</v>
      </c>
      <c r="D118" t="s">
        <v>2475</v>
      </c>
      <c r="E118" t="s">
        <v>1927</v>
      </c>
      <c r="F118" s="605" t="s">
        <v>4177</v>
      </c>
      <c r="G118" t="s">
        <v>2283</v>
      </c>
      <c r="H118" t="s">
        <v>2608</v>
      </c>
      <c r="I118" t="s">
        <v>23</v>
      </c>
      <c r="J118" t="s">
        <v>2609</v>
      </c>
      <c r="K118" t="s">
        <v>2610</v>
      </c>
      <c r="L118" t="s">
        <v>2284</v>
      </c>
      <c r="M118" t="s">
        <v>2611</v>
      </c>
      <c r="N118" t="s">
        <v>2612</v>
      </c>
      <c r="O118" t="s">
        <v>1928</v>
      </c>
      <c r="P118" t="s">
        <v>4209</v>
      </c>
      <c r="Q118" t="s">
        <v>4179</v>
      </c>
    </row>
    <row r="119" spans="1:17">
      <c r="A119" s="600">
        <v>510605</v>
      </c>
      <c r="B119" t="s">
        <v>47</v>
      </c>
      <c r="C119" t="s">
        <v>2474</v>
      </c>
      <c r="D119" t="s">
        <v>2475</v>
      </c>
      <c r="E119" t="s">
        <v>1927</v>
      </c>
      <c r="F119" s="605" t="s">
        <v>4177</v>
      </c>
      <c r="G119" t="s">
        <v>2283</v>
      </c>
      <c r="H119" t="s">
        <v>2608</v>
      </c>
      <c r="I119" t="s">
        <v>23</v>
      </c>
      <c r="J119" t="s">
        <v>2609</v>
      </c>
      <c r="K119" t="s">
        <v>2610</v>
      </c>
      <c r="L119" t="s">
        <v>2284</v>
      </c>
      <c r="M119" t="s">
        <v>2611</v>
      </c>
      <c r="N119" t="s">
        <v>2612</v>
      </c>
      <c r="O119" t="s">
        <v>1928</v>
      </c>
      <c r="P119" t="s">
        <v>4209</v>
      </c>
      <c r="Q119" t="s">
        <v>4179</v>
      </c>
    </row>
    <row r="120" spans="1:17">
      <c r="A120" s="600">
        <v>510605</v>
      </c>
      <c r="B120" t="s">
        <v>47</v>
      </c>
      <c r="C120" t="s">
        <v>2474</v>
      </c>
      <c r="D120" t="s">
        <v>2475</v>
      </c>
      <c r="E120" t="s">
        <v>1927</v>
      </c>
      <c r="F120" s="605" t="s">
        <v>4177</v>
      </c>
      <c r="G120" t="s">
        <v>2283</v>
      </c>
      <c r="H120" t="s">
        <v>2608</v>
      </c>
      <c r="I120" t="s">
        <v>23</v>
      </c>
      <c r="J120" t="s">
        <v>2609</v>
      </c>
      <c r="K120" t="s">
        <v>2610</v>
      </c>
      <c r="L120" t="s">
        <v>2284</v>
      </c>
      <c r="M120" t="s">
        <v>2611</v>
      </c>
      <c r="N120" t="s">
        <v>2612</v>
      </c>
      <c r="O120" t="s">
        <v>1928</v>
      </c>
      <c r="P120" t="s">
        <v>4209</v>
      </c>
      <c r="Q120" t="s">
        <v>4179</v>
      </c>
    </row>
    <row r="121" spans="1:17">
      <c r="A121" s="600">
        <v>510605</v>
      </c>
      <c r="B121" t="s">
        <v>47</v>
      </c>
      <c r="C121" t="s">
        <v>2474</v>
      </c>
      <c r="D121" t="s">
        <v>2475</v>
      </c>
      <c r="E121" t="s">
        <v>1927</v>
      </c>
      <c r="F121" s="605" t="s">
        <v>4177</v>
      </c>
      <c r="G121" t="s">
        <v>2283</v>
      </c>
      <c r="H121" t="s">
        <v>2608</v>
      </c>
      <c r="I121" t="s">
        <v>23</v>
      </c>
      <c r="J121" t="s">
        <v>2609</v>
      </c>
      <c r="K121" t="s">
        <v>2610</v>
      </c>
      <c r="L121" t="s">
        <v>2284</v>
      </c>
      <c r="M121" t="s">
        <v>2611</v>
      </c>
      <c r="N121" t="s">
        <v>2612</v>
      </c>
      <c r="O121" t="s">
        <v>1928</v>
      </c>
      <c r="P121" t="s">
        <v>4209</v>
      </c>
      <c r="Q121" t="s">
        <v>4179</v>
      </c>
    </row>
    <row r="122" spans="1:17">
      <c r="A122" s="600">
        <v>510605</v>
      </c>
      <c r="B122" t="s">
        <v>47</v>
      </c>
      <c r="C122" t="s">
        <v>2474</v>
      </c>
      <c r="D122" t="s">
        <v>2475</v>
      </c>
      <c r="E122" t="s">
        <v>1927</v>
      </c>
      <c r="F122" s="605" t="s">
        <v>4177</v>
      </c>
      <c r="G122" t="s">
        <v>2283</v>
      </c>
      <c r="H122" t="s">
        <v>2608</v>
      </c>
      <c r="I122" t="s">
        <v>23</v>
      </c>
      <c r="J122" t="s">
        <v>2609</v>
      </c>
      <c r="K122" t="s">
        <v>2610</v>
      </c>
      <c r="L122" t="s">
        <v>2284</v>
      </c>
      <c r="M122" t="s">
        <v>2611</v>
      </c>
      <c r="N122" t="s">
        <v>2612</v>
      </c>
      <c r="O122" t="s">
        <v>1928</v>
      </c>
      <c r="P122" t="s">
        <v>4209</v>
      </c>
      <c r="Q122" t="s">
        <v>4179</v>
      </c>
    </row>
    <row r="123" spans="1:17">
      <c r="A123" s="600">
        <v>510605</v>
      </c>
      <c r="B123" t="s">
        <v>47</v>
      </c>
      <c r="C123" t="s">
        <v>2474</v>
      </c>
      <c r="D123" t="s">
        <v>2475</v>
      </c>
      <c r="E123" t="s">
        <v>1927</v>
      </c>
      <c r="F123" s="605" t="s">
        <v>4177</v>
      </c>
      <c r="G123" t="s">
        <v>2283</v>
      </c>
      <c r="H123" t="s">
        <v>2608</v>
      </c>
      <c r="I123" t="s">
        <v>23</v>
      </c>
      <c r="J123" t="s">
        <v>2609</v>
      </c>
      <c r="K123" t="s">
        <v>2610</v>
      </c>
      <c r="L123" t="s">
        <v>2284</v>
      </c>
      <c r="M123" t="s">
        <v>2611</v>
      </c>
      <c r="N123" t="s">
        <v>2612</v>
      </c>
      <c r="O123" t="s">
        <v>1928</v>
      </c>
      <c r="P123" t="s">
        <v>4209</v>
      </c>
      <c r="Q123" t="s">
        <v>4179</v>
      </c>
    </row>
    <row r="124" spans="1:17">
      <c r="A124" s="600">
        <v>510605</v>
      </c>
      <c r="B124" t="s">
        <v>47</v>
      </c>
      <c r="C124" t="s">
        <v>2474</v>
      </c>
      <c r="D124" t="s">
        <v>2475</v>
      </c>
      <c r="E124" t="s">
        <v>1927</v>
      </c>
      <c r="F124" s="605" t="s">
        <v>4177</v>
      </c>
      <c r="G124" t="s">
        <v>2283</v>
      </c>
      <c r="H124" t="s">
        <v>2608</v>
      </c>
      <c r="I124" t="s">
        <v>23</v>
      </c>
      <c r="J124" t="s">
        <v>2609</v>
      </c>
      <c r="K124" t="s">
        <v>2610</v>
      </c>
      <c r="L124" t="s">
        <v>2284</v>
      </c>
      <c r="M124" t="s">
        <v>2611</v>
      </c>
      <c r="N124" t="s">
        <v>2612</v>
      </c>
      <c r="O124" t="s">
        <v>1928</v>
      </c>
      <c r="P124" t="s">
        <v>4209</v>
      </c>
      <c r="Q124" t="s">
        <v>4179</v>
      </c>
    </row>
    <row r="125" spans="1:17">
      <c r="A125" s="600">
        <v>510662</v>
      </c>
      <c r="B125" t="s">
        <v>22</v>
      </c>
      <c r="C125" t="s">
        <v>2474</v>
      </c>
      <c r="D125" t="s">
        <v>2475</v>
      </c>
      <c r="E125" t="s">
        <v>2613</v>
      </c>
      <c r="F125" s="605" t="s">
        <v>4177</v>
      </c>
      <c r="G125" t="s">
        <v>2287</v>
      </c>
      <c r="H125" t="s">
        <v>23</v>
      </c>
      <c r="I125" t="s">
        <v>23</v>
      </c>
      <c r="J125" t="s">
        <v>2614</v>
      </c>
      <c r="K125" t="s">
        <v>2615</v>
      </c>
      <c r="L125" t="s">
        <v>2288</v>
      </c>
      <c r="M125" t="s">
        <v>2616</v>
      </c>
      <c r="N125" t="s">
        <v>2650</v>
      </c>
      <c r="O125" t="s">
        <v>2617</v>
      </c>
      <c r="P125" t="s">
        <v>58</v>
      </c>
      <c r="Q125" t="s">
        <v>4179</v>
      </c>
    </row>
    <row r="126" spans="1:17">
      <c r="A126" s="600">
        <v>510662</v>
      </c>
      <c r="B126" t="s">
        <v>22</v>
      </c>
      <c r="C126" t="s">
        <v>2474</v>
      </c>
      <c r="D126" t="s">
        <v>2475</v>
      </c>
      <c r="E126" t="s">
        <v>2613</v>
      </c>
      <c r="F126" s="605" t="s">
        <v>4177</v>
      </c>
      <c r="G126" t="s">
        <v>2287</v>
      </c>
      <c r="H126" t="s">
        <v>23</v>
      </c>
      <c r="I126" t="s">
        <v>23</v>
      </c>
      <c r="J126" t="s">
        <v>2614</v>
      </c>
      <c r="K126" t="s">
        <v>2615</v>
      </c>
      <c r="L126" t="s">
        <v>2288</v>
      </c>
      <c r="M126" t="s">
        <v>2616</v>
      </c>
      <c r="N126" t="s">
        <v>2650</v>
      </c>
      <c r="O126" t="s">
        <v>2617</v>
      </c>
      <c r="P126" t="s">
        <v>58</v>
      </c>
      <c r="Q126" t="s">
        <v>4179</v>
      </c>
    </row>
    <row r="127" spans="1:17">
      <c r="A127" s="600">
        <v>510662</v>
      </c>
      <c r="B127" t="s">
        <v>22</v>
      </c>
      <c r="C127" t="s">
        <v>2474</v>
      </c>
      <c r="D127" t="s">
        <v>2475</v>
      </c>
      <c r="E127" t="s">
        <v>2613</v>
      </c>
      <c r="F127" s="605" t="s">
        <v>4177</v>
      </c>
      <c r="G127" t="s">
        <v>2287</v>
      </c>
      <c r="H127" t="s">
        <v>23</v>
      </c>
      <c r="I127" t="s">
        <v>23</v>
      </c>
      <c r="J127" t="s">
        <v>2614</v>
      </c>
      <c r="K127" t="s">
        <v>2615</v>
      </c>
      <c r="L127" t="s">
        <v>2288</v>
      </c>
      <c r="M127" t="s">
        <v>2616</v>
      </c>
      <c r="N127" t="s">
        <v>2650</v>
      </c>
      <c r="O127" t="s">
        <v>2617</v>
      </c>
      <c r="P127" t="s">
        <v>58</v>
      </c>
      <c r="Q127" t="s">
        <v>4179</v>
      </c>
    </row>
    <row r="128" spans="1:17">
      <c r="A128" s="600">
        <v>510662</v>
      </c>
      <c r="B128" t="s">
        <v>22</v>
      </c>
      <c r="C128" t="s">
        <v>2474</v>
      </c>
      <c r="D128" t="s">
        <v>2475</v>
      </c>
      <c r="E128" t="s">
        <v>2613</v>
      </c>
      <c r="F128" s="605" t="s">
        <v>4177</v>
      </c>
      <c r="G128" t="s">
        <v>2287</v>
      </c>
      <c r="H128" t="s">
        <v>23</v>
      </c>
      <c r="I128" t="s">
        <v>23</v>
      </c>
      <c r="J128" t="s">
        <v>2614</v>
      </c>
      <c r="K128" t="s">
        <v>2615</v>
      </c>
      <c r="L128" t="s">
        <v>2288</v>
      </c>
      <c r="M128" t="s">
        <v>2616</v>
      </c>
      <c r="N128" t="s">
        <v>2650</v>
      </c>
      <c r="O128" t="s">
        <v>2617</v>
      </c>
      <c r="P128" t="s">
        <v>58</v>
      </c>
      <c r="Q128" t="s">
        <v>4179</v>
      </c>
    </row>
    <row r="129" spans="1:17">
      <c r="A129" s="600">
        <v>510662</v>
      </c>
      <c r="B129" t="s">
        <v>22</v>
      </c>
      <c r="C129" t="s">
        <v>2474</v>
      </c>
      <c r="D129" t="s">
        <v>2475</v>
      </c>
      <c r="E129" t="s">
        <v>2613</v>
      </c>
      <c r="F129" s="605" t="s">
        <v>4177</v>
      </c>
      <c r="G129" t="s">
        <v>2287</v>
      </c>
      <c r="H129" t="s">
        <v>23</v>
      </c>
      <c r="I129" t="s">
        <v>23</v>
      </c>
      <c r="J129" t="s">
        <v>2614</v>
      </c>
      <c r="K129" t="s">
        <v>2615</v>
      </c>
      <c r="L129" t="s">
        <v>2288</v>
      </c>
      <c r="M129" t="s">
        <v>2616</v>
      </c>
      <c r="N129" t="s">
        <v>2650</v>
      </c>
      <c r="O129" t="s">
        <v>2617</v>
      </c>
      <c r="P129" t="s">
        <v>58</v>
      </c>
      <c r="Q129" t="s">
        <v>4179</v>
      </c>
    </row>
    <row r="130" spans="1:17">
      <c r="A130" s="600">
        <v>510662</v>
      </c>
      <c r="B130" t="s">
        <v>22</v>
      </c>
      <c r="C130" t="s">
        <v>2474</v>
      </c>
      <c r="D130" t="s">
        <v>2475</v>
      </c>
      <c r="E130" t="s">
        <v>2613</v>
      </c>
      <c r="F130" s="605" t="s">
        <v>4177</v>
      </c>
      <c r="G130" t="s">
        <v>2287</v>
      </c>
      <c r="H130" t="s">
        <v>23</v>
      </c>
      <c r="I130" t="s">
        <v>23</v>
      </c>
      <c r="J130" t="s">
        <v>2614</v>
      </c>
      <c r="K130" t="s">
        <v>2615</v>
      </c>
      <c r="L130" t="s">
        <v>2288</v>
      </c>
      <c r="M130" t="s">
        <v>2616</v>
      </c>
      <c r="N130" t="s">
        <v>2650</v>
      </c>
      <c r="O130" t="s">
        <v>2617</v>
      </c>
      <c r="P130" t="s">
        <v>58</v>
      </c>
      <c r="Q130" t="s">
        <v>4179</v>
      </c>
    </row>
    <row r="131" spans="1:17">
      <c r="A131" s="600">
        <v>510688</v>
      </c>
      <c r="B131" t="s">
        <v>27</v>
      </c>
      <c r="C131" t="s">
        <v>2474</v>
      </c>
      <c r="D131" t="s">
        <v>2475</v>
      </c>
      <c r="E131" t="s">
        <v>1924</v>
      </c>
      <c r="F131" s="605" t="s">
        <v>4177</v>
      </c>
      <c r="G131" t="s">
        <v>2289</v>
      </c>
      <c r="H131" t="s">
        <v>23</v>
      </c>
      <c r="I131" t="s">
        <v>23</v>
      </c>
      <c r="J131" t="s">
        <v>2618</v>
      </c>
      <c r="K131" t="s">
        <v>2619</v>
      </c>
      <c r="L131" t="s">
        <v>2290</v>
      </c>
      <c r="M131" t="s">
        <v>2620</v>
      </c>
      <c r="N131" t="s">
        <v>2621</v>
      </c>
      <c r="O131" t="s">
        <v>1925</v>
      </c>
      <c r="P131" t="s">
        <v>1960</v>
      </c>
      <c r="Q131" t="s">
        <v>4184</v>
      </c>
    </row>
    <row r="132" spans="1:17">
      <c r="A132" s="600">
        <v>510688</v>
      </c>
      <c r="B132" t="s">
        <v>27</v>
      </c>
      <c r="C132" t="s">
        <v>2474</v>
      </c>
      <c r="D132" t="s">
        <v>2475</v>
      </c>
      <c r="E132" t="s">
        <v>1924</v>
      </c>
      <c r="F132" s="605" t="s">
        <v>4177</v>
      </c>
      <c r="G132" t="s">
        <v>2289</v>
      </c>
      <c r="H132" t="s">
        <v>23</v>
      </c>
      <c r="I132" t="s">
        <v>23</v>
      </c>
      <c r="J132" t="s">
        <v>2618</v>
      </c>
      <c r="K132" t="s">
        <v>2619</v>
      </c>
      <c r="L132" t="s">
        <v>2290</v>
      </c>
      <c r="M132" t="s">
        <v>2620</v>
      </c>
      <c r="N132" t="s">
        <v>2621</v>
      </c>
      <c r="O132" t="s">
        <v>1925</v>
      </c>
      <c r="P132" t="s">
        <v>1960</v>
      </c>
      <c r="Q132" t="s">
        <v>4184</v>
      </c>
    </row>
    <row r="133" spans="1:17">
      <c r="A133" s="600">
        <v>510688</v>
      </c>
      <c r="B133" t="s">
        <v>27</v>
      </c>
      <c r="C133" t="s">
        <v>2474</v>
      </c>
      <c r="D133" t="s">
        <v>2475</v>
      </c>
      <c r="E133" t="s">
        <v>1924</v>
      </c>
      <c r="F133" s="605" t="s">
        <v>4177</v>
      </c>
      <c r="G133" t="s">
        <v>2289</v>
      </c>
      <c r="H133" t="s">
        <v>23</v>
      </c>
      <c r="I133" t="s">
        <v>23</v>
      </c>
      <c r="J133" t="s">
        <v>2618</v>
      </c>
      <c r="K133" t="s">
        <v>2619</v>
      </c>
      <c r="L133" t="s">
        <v>2290</v>
      </c>
      <c r="M133" t="s">
        <v>2620</v>
      </c>
      <c r="N133" t="s">
        <v>2621</v>
      </c>
      <c r="O133" t="s">
        <v>1925</v>
      </c>
      <c r="P133" t="s">
        <v>1960</v>
      </c>
      <c r="Q133" t="s">
        <v>4184</v>
      </c>
    </row>
    <row r="134" spans="1:17">
      <c r="A134" s="600">
        <v>510688</v>
      </c>
      <c r="B134" t="s">
        <v>27</v>
      </c>
      <c r="C134" t="s">
        <v>2474</v>
      </c>
      <c r="D134" t="s">
        <v>2475</v>
      </c>
      <c r="E134" t="s">
        <v>1924</v>
      </c>
      <c r="F134" s="605" t="s">
        <v>4177</v>
      </c>
      <c r="G134" t="s">
        <v>2289</v>
      </c>
      <c r="H134" t="s">
        <v>23</v>
      </c>
      <c r="I134" t="s">
        <v>23</v>
      </c>
      <c r="J134" t="s">
        <v>2618</v>
      </c>
      <c r="K134" t="s">
        <v>2619</v>
      </c>
      <c r="L134" t="s">
        <v>2290</v>
      </c>
      <c r="M134" t="s">
        <v>2620</v>
      </c>
      <c r="N134" t="s">
        <v>2621</v>
      </c>
      <c r="O134" t="s">
        <v>1925</v>
      </c>
      <c r="P134" t="s">
        <v>1960</v>
      </c>
      <c r="Q134" t="s">
        <v>4184</v>
      </c>
    </row>
    <row r="135" spans="1:17">
      <c r="A135" s="600">
        <v>510688</v>
      </c>
      <c r="B135" t="s">
        <v>27</v>
      </c>
      <c r="C135" t="s">
        <v>2474</v>
      </c>
      <c r="D135" t="s">
        <v>2475</v>
      </c>
      <c r="E135" t="s">
        <v>1924</v>
      </c>
      <c r="F135" s="605" t="s">
        <v>4177</v>
      </c>
      <c r="G135" t="s">
        <v>2289</v>
      </c>
      <c r="H135" t="s">
        <v>23</v>
      </c>
      <c r="I135" t="s">
        <v>23</v>
      </c>
      <c r="J135" t="s">
        <v>2618</v>
      </c>
      <c r="K135" t="s">
        <v>2619</v>
      </c>
      <c r="L135" t="s">
        <v>2290</v>
      </c>
      <c r="M135" t="s">
        <v>2620</v>
      </c>
      <c r="N135" t="s">
        <v>2621</v>
      </c>
      <c r="O135" t="s">
        <v>1925</v>
      </c>
      <c r="P135" t="s">
        <v>1960</v>
      </c>
      <c r="Q135" t="s">
        <v>4184</v>
      </c>
    </row>
    <row r="136" spans="1:17">
      <c r="A136" s="600">
        <v>510688</v>
      </c>
      <c r="B136" t="s">
        <v>27</v>
      </c>
      <c r="C136" t="s">
        <v>2474</v>
      </c>
      <c r="D136" t="s">
        <v>2475</v>
      </c>
      <c r="E136" t="s">
        <v>1924</v>
      </c>
      <c r="F136" s="605" t="s">
        <v>4177</v>
      </c>
      <c r="G136" t="s">
        <v>2289</v>
      </c>
      <c r="H136" t="s">
        <v>23</v>
      </c>
      <c r="I136" t="s">
        <v>23</v>
      </c>
      <c r="J136" t="s">
        <v>2618</v>
      </c>
      <c r="K136" t="s">
        <v>2619</v>
      </c>
      <c r="L136" t="s">
        <v>2290</v>
      </c>
      <c r="M136" t="s">
        <v>2620</v>
      </c>
      <c r="N136" t="s">
        <v>2621</v>
      </c>
      <c r="O136" t="s">
        <v>1925</v>
      </c>
      <c r="P136" t="s">
        <v>1960</v>
      </c>
      <c r="Q136" t="s">
        <v>4184</v>
      </c>
    </row>
    <row r="137" spans="1:17">
      <c r="A137" s="600">
        <v>510688</v>
      </c>
      <c r="B137" t="s">
        <v>27</v>
      </c>
      <c r="C137" t="s">
        <v>2474</v>
      </c>
      <c r="D137" t="s">
        <v>2475</v>
      </c>
      <c r="E137" t="s">
        <v>1924</v>
      </c>
      <c r="F137" s="605" t="s">
        <v>4177</v>
      </c>
      <c r="G137" t="s">
        <v>2289</v>
      </c>
      <c r="H137" t="s">
        <v>23</v>
      </c>
      <c r="I137" t="s">
        <v>23</v>
      </c>
      <c r="J137" t="s">
        <v>2618</v>
      </c>
      <c r="K137" t="s">
        <v>2619</v>
      </c>
      <c r="L137" t="s">
        <v>2290</v>
      </c>
      <c r="M137" t="s">
        <v>2620</v>
      </c>
      <c r="N137" t="s">
        <v>2621</v>
      </c>
      <c r="O137" t="s">
        <v>1925</v>
      </c>
      <c r="P137" t="s">
        <v>1960</v>
      </c>
      <c r="Q137" t="s">
        <v>4184</v>
      </c>
    </row>
    <row r="138" spans="1:17">
      <c r="A138" s="600">
        <v>610520</v>
      </c>
      <c r="B138" t="s">
        <v>47</v>
      </c>
      <c r="C138" t="s">
        <v>2474</v>
      </c>
      <c r="D138" t="s">
        <v>2475</v>
      </c>
      <c r="E138" t="s">
        <v>1924</v>
      </c>
      <c r="F138" s="605" t="s">
        <v>4177</v>
      </c>
      <c r="G138" t="s">
        <v>2317</v>
      </c>
      <c r="H138" t="s">
        <v>23</v>
      </c>
      <c r="I138" t="s">
        <v>23</v>
      </c>
      <c r="J138" t="s">
        <v>2622</v>
      </c>
      <c r="K138" t="s">
        <v>2623</v>
      </c>
      <c r="L138" t="s">
        <v>2318</v>
      </c>
      <c r="M138" t="s">
        <v>2624</v>
      </c>
      <c r="N138" t="s">
        <v>2625</v>
      </c>
      <c r="O138" t="s">
        <v>1925</v>
      </c>
      <c r="P138" t="s">
        <v>273</v>
      </c>
      <c r="Q138" t="s">
        <v>4179</v>
      </c>
    </row>
    <row r="139" spans="1:17">
      <c r="A139" s="600">
        <v>610520</v>
      </c>
      <c r="B139" t="s">
        <v>47</v>
      </c>
      <c r="C139" t="s">
        <v>2474</v>
      </c>
      <c r="D139" t="s">
        <v>2475</v>
      </c>
      <c r="E139" t="s">
        <v>1924</v>
      </c>
      <c r="F139" s="605" t="s">
        <v>4177</v>
      </c>
      <c r="G139" t="s">
        <v>2317</v>
      </c>
      <c r="H139" t="s">
        <v>23</v>
      </c>
      <c r="I139" t="s">
        <v>23</v>
      </c>
      <c r="J139" t="s">
        <v>2622</v>
      </c>
      <c r="K139" t="s">
        <v>2623</v>
      </c>
      <c r="L139" t="s">
        <v>2318</v>
      </c>
      <c r="M139" t="s">
        <v>2624</v>
      </c>
      <c r="N139" t="s">
        <v>2625</v>
      </c>
      <c r="O139" t="s">
        <v>1925</v>
      </c>
      <c r="P139" t="s">
        <v>273</v>
      </c>
      <c r="Q139" t="s">
        <v>4179</v>
      </c>
    </row>
    <row r="140" spans="1:17">
      <c r="A140" s="600">
        <v>610520</v>
      </c>
      <c r="B140" t="s">
        <v>47</v>
      </c>
      <c r="C140" t="s">
        <v>2474</v>
      </c>
      <c r="D140" t="s">
        <v>2475</v>
      </c>
      <c r="E140" t="s">
        <v>1924</v>
      </c>
      <c r="F140" s="605" t="s">
        <v>4177</v>
      </c>
      <c r="G140" t="s">
        <v>2317</v>
      </c>
      <c r="H140" t="s">
        <v>23</v>
      </c>
      <c r="I140" t="s">
        <v>23</v>
      </c>
      <c r="J140" t="s">
        <v>2622</v>
      </c>
      <c r="K140" t="s">
        <v>2623</v>
      </c>
      <c r="L140" t="s">
        <v>2318</v>
      </c>
      <c r="M140" t="s">
        <v>2624</v>
      </c>
      <c r="N140" t="s">
        <v>2625</v>
      </c>
      <c r="O140" t="s">
        <v>1925</v>
      </c>
      <c r="P140" t="s">
        <v>273</v>
      </c>
      <c r="Q140" t="s">
        <v>4179</v>
      </c>
    </row>
    <row r="141" spans="1:17">
      <c r="A141" s="600">
        <v>610520</v>
      </c>
      <c r="B141" t="s">
        <v>47</v>
      </c>
      <c r="C141" t="s">
        <v>2474</v>
      </c>
      <c r="D141" t="s">
        <v>2475</v>
      </c>
      <c r="E141" t="s">
        <v>1924</v>
      </c>
      <c r="F141" s="605" t="s">
        <v>4177</v>
      </c>
      <c r="G141" t="s">
        <v>2317</v>
      </c>
      <c r="H141" t="s">
        <v>23</v>
      </c>
      <c r="I141" t="s">
        <v>23</v>
      </c>
      <c r="J141" t="s">
        <v>2622</v>
      </c>
      <c r="K141" t="s">
        <v>2623</v>
      </c>
      <c r="L141" t="s">
        <v>2318</v>
      </c>
      <c r="M141" t="s">
        <v>2624</v>
      </c>
      <c r="N141" t="s">
        <v>2625</v>
      </c>
      <c r="O141" t="s">
        <v>1925</v>
      </c>
      <c r="P141" t="s">
        <v>273</v>
      </c>
      <c r="Q141" t="s">
        <v>4179</v>
      </c>
    </row>
    <row r="142" spans="1:17">
      <c r="A142" s="600">
        <v>610520</v>
      </c>
      <c r="B142" t="s">
        <v>47</v>
      </c>
      <c r="C142" t="s">
        <v>2474</v>
      </c>
      <c r="D142" t="s">
        <v>2475</v>
      </c>
      <c r="E142" t="s">
        <v>1924</v>
      </c>
      <c r="F142" s="605" t="s">
        <v>4177</v>
      </c>
      <c r="G142" t="s">
        <v>2317</v>
      </c>
      <c r="H142" t="s">
        <v>23</v>
      </c>
      <c r="I142" t="s">
        <v>23</v>
      </c>
      <c r="J142" t="s">
        <v>2622</v>
      </c>
      <c r="K142" t="s">
        <v>2623</v>
      </c>
      <c r="L142" t="s">
        <v>2318</v>
      </c>
      <c r="M142" t="s">
        <v>2624</v>
      </c>
      <c r="N142" t="s">
        <v>2625</v>
      </c>
      <c r="O142" t="s">
        <v>1925</v>
      </c>
      <c r="P142" t="s">
        <v>273</v>
      </c>
      <c r="Q142" t="s">
        <v>4179</v>
      </c>
    </row>
    <row r="143" spans="1:17">
      <c r="A143" s="600">
        <v>710809</v>
      </c>
      <c r="B143" t="s">
        <v>34</v>
      </c>
      <c r="C143" t="s">
        <v>2474</v>
      </c>
      <c r="D143" t="s">
        <v>2475</v>
      </c>
      <c r="E143" t="s">
        <v>1927</v>
      </c>
      <c r="F143" s="605" t="s">
        <v>4177</v>
      </c>
      <c r="G143" t="s">
        <v>2332</v>
      </c>
      <c r="H143" t="s">
        <v>2626</v>
      </c>
      <c r="I143" t="s">
        <v>23</v>
      </c>
      <c r="J143" t="s">
        <v>2627</v>
      </c>
      <c r="K143" t="s">
        <v>2628</v>
      </c>
      <c r="L143" t="s">
        <v>2333</v>
      </c>
      <c r="M143" t="s">
        <v>2629</v>
      </c>
      <c r="N143" t="s">
        <v>2630</v>
      </c>
      <c r="O143" t="s">
        <v>1928</v>
      </c>
      <c r="P143" t="s">
        <v>4210</v>
      </c>
      <c r="Q143" t="s">
        <v>4184</v>
      </c>
    </row>
    <row r="144" spans="1:17">
      <c r="A144" s="600">
        <v>710809</v>
      </c>
      <c r="B144" t="s">
        <v>34</v>
      </c>
      <c r="C144" t="s">
        <v>2474</v>
      </c>
      <c r="D144" t="s">
        <v>2475</v>
      </c>
      <c r="E144" t="s">
        <v>1927</v>
      </c>
      <c r="F144" s="605" t="s">
        <v>4177</v>
      </c>
      <c r="G144" t="s">
        <v>2332</v>
      </c>
      <c r="H144" t="s">
        <v>2626</v>
      </c>
      <c r="I144" t="s">
        <v>23</v>
      </c>
      <c r="J144" t="s">
        <v>2627</v>
      </c>
      <c r="K144" t="s">
        <v>2628</v>
      </c>
      <c r="L144" t="s">
        <v>2333</v>
      </c>
      <c r="M144" t="s">
        <v>2629</v>
      </c>
      <c r="N144" t="s">
        <v>2630</v>
      </c>
      <c r="O144" t="s">
        <v>1928</v>
      </c>
      <c r="P144" t="s">
        <v>4210</v>
      </c>
      <c r="Q144" t="s">
        <v>4184</v>
      </c>
    </row>
    <row r="145" spans="1:17">
      <c r="A145" s="600">
        <v>710809</v>
      </c>
      <c r="B145" t="s">
        <v>34</v>
      </c>
      <c r="C145" t="s">
        <v>2474</v>
      </c>
      <c r="D145" t="s">
        <v>2475</v>
      </c>
      <c r="E145" t="s">
        <v>1927</v>
      </c>
      <c r="F145" s="605" t="s">
        <v>4177</v>
      </c>
      <c r="G145" t="s">
        <v>2332</v>
      </c>
      <c r="H145" t="s">
        <v>2626</v>
      </c>
      <c r="I145" t="s">
        <v>23</v>
      </c>
      <c r="J145" t="s">
        <v>2627</v>
      </c>
      <c r="K145" t="s">
        <v>2628</v>
      </c>
      <c r="L145" t="s">
        <v>2333</v>
      </c>
      <c r="M145" t="s">
        <v>2629</v>
      </c>
      <c r="N145" t="s">
        <v>2630</v>
      </c>
      <c r="O145" t="s">
        <v>1928</v>
      </c>
      <c r="P145" t="s">
        <v>4210</v>
      </c>
      <c r="Q145" t="s">
        <v>4184</v>
      </c>
    </row>
    <row r="146" spans="1:17">
      <c r="A146" s="600">
        <v>710809</v>
      </c>
      <c r="B146" t="s">
        <v>34</v>
      </c>
      <c r="C146" t="s">
        <v>2474</v>
      </c>
      <c r="D146" t="s">
        <v>2475</v>
      </c>
      <c r="E146" t="s">
        <v>1927</v>
      </c>
      <c r="F146" s="605" t="s">
        <v>4177</v>
      </c>
      <c r="G146" t="s">
        <v>2332</v>
      </c>
      <c r="H146" t="s">
        <v>2626</v>
      </c>
      <c r="I146" t="s">
        <v>23</v>
      </c>
      <c r="J146" t="s">
        <v>2627</v>
      </c>
      <c r="K146" t="s">
        <v>2628</v>
      </c>
      <c r="L146" t="s">
        <v>2333</v>
      </c>
      <c r="M146" t="s">
        <v>2629</v>
      </c>
      <c r="N146" t="s">
        <v>2630</v>
      </c>
      <c r="O146" t="s">
        <v>1928</v>
      </c>
      <c r="P146" t="s">
        <v>4210</v>
      </c>
      <c r="Q146" t="s">
        <v>4184</v>
      </c>
    </row>
    <row r="147" spans="1:17">
      <c r="A147" s="600">
        <v>710809</v>
      </c>
      <c r="B147" t="s">
        <v>34</v>
      </c>
      <c r="C147" t="s">
        <v>2474</v>
      </c>
      <c r="D147" t="s">
        <v>2475</v>
      </c>
      <c r="E147" t="s">
        <v>1927</v>
      </c>
      <c r="F147" s="605" t="s">
        <v>4177</v>
      </c>
      <c r="G147" t="s">
        <v>2332</v>
      </c>
      <c r="H147" t="s">
        <v>2626</v>
      </c>
      <c r="I147" t="s">
        <v>23</v>
      </c>
      <c r="J147" t="s">
        <v>2627</v>
      </c>
      <c r="K147" t="s">
        <v>2628</v>
      </c>
      <c r="L147" t="s">
        <v>2333</v>
      </c>
      <c r="M147" t="s">
        <v>2629</v>
      </c>
      <c r="N147" t="s">
        <v>2630</v>
      </c>
      <c r="O147" t="s">
        <v>1928</v>
      </c>
      <c r="P147" t="s">
        <v>4210</v>
      </c>
      <c r="Q147" t="s">
        <v>4184</v>
      </c>
    </row>
    <row r="148" spans="1:17">
      <c r="A148" s="600">
        <v>710809</v>
      </c>
      <c r="B148" t="s">
        <v>34</v>
      </c>
      <c r="C148" t="s">
        <v>2474</v>
      </c>
      <c r="D148" t="s">
        <v>2475</v>
      </c>
      <c r="E148" t="s">
        <v>1927</v>
      </c>
      <c r="F148" s="605" t="s">
        <v>4177</v>
      </c>
      <c r="G148" t="s">
        <v>2332</v>
      </c>
      <c r="H148" t="s">
        <v>2626</v>
      </c>
      <c r="I148" t="s">
        <v>23</v>
      </c>
      <c r="J148" t="s">
        <v>2627</v>
      </c>
      <c r="K148" t="s">
        <v>2628</v>
      </c>
      <c r="L148" t="s">
        <v>2333</v>
      </c>
      <c r="M148" t="s">
        <v>2629</v>
      </c>
      <c r="N148" t="s">
        <v>2630</v>
      </c>
      <c r="O148" t="s">
        <v>1928</v>
      </c>
      <c r="P148" t="s">
        <v>4210</v>
      </c>
      <c r="Q148" t="s">
        <v>4184</v>
      </c>
    </row>
    <row r="149" spans="1:17">
      <c r="A149" s="600">
        <v>710809</v>
      </c>
      <c r="B149" t="s">
        <v>34</v>
      </c>
      <c r="C149" t="s">
        <v>2474</v>
      </c>
      <c r="D149" t="s">
        <v>2475</v>
      </c>
      <c r="E149" t="s">
        <v>1927</v>
      </c>
      <c r="F149" s="605" t="s">
        <v>4177</v>
      </c>
      <c r="G149" t="s">
        <v>2332</v>
      </c>
      <c r="H149" t="s">
        <v>2626</v>
      </c>
      <c r="I149" t="s">
        <v>23</v>
      </c>
      <c r="J149" t="s">
        <v>2627</v>
      </c>
      <c r="K149" t="s">
        <v>2628</v>
      </c>
      <c r="L149" t="s">
        <v>2333</v>
      </c>
      <c r="M149" t="s">
        <v>2629</v>
      </c>
      <c r="N149" t="s">
        <v>2630</v>
      </c>
      <c r="O149" t="s">
        <v>1928</v>
      </c>
      <c r="P149" t="s">
        <v>4210</v>
      </c>
      <c r="Q149" t="s">
        <v>4184</v>
      </c>
    </row>
    <row r="150" spans="1:17">
      <c r="A150" s="600">
        <v>811342</v>
      </c>
      <c r="B150" t="s">
        <v>43</v>
      </c>
      <c r="C150" t="s">
        <v>2474</v>
      </c>
      <c r="D150" t="s">
        <v>2475</v>
      </c>
      <c r="E150" t="s">
        <v>1924</v>
      </c>
      <c r="F150" s="605" t="s">
        <v>4177</v>
      </c>
      <c r="G150" t="s">
        <v>2359</v>
      </c>
      <c r="H150" t="s">
        <v>23</v>
      </c>
      <c r="I150" t="s">
        <v>23</v>
      </c>
      <c r="J150" t="s">
        <v>2689</v>
      </c>
      <c r="K150" t="s">
        <v>2690</v>
      </c>
      <c r="L150" t="s">
        <v>2360</v>
      </c>
      <c r="M150" t="s">
        <v>2691</v>
      </c>
      <c r="N150" t="s">
        <v>2692</v>
      </c>
      <c r="O150" t="s">
        <v>1925</v>
      </c>
      <c r="P150" t="s">
        <v>279</v>
      </c>
      <c r="Q150" t="s">
        <v>4179</v>
      </c>
    </row>
    <row r="151" spans="1:17">
      <c r="A151" s="600">
        <v>811342</v>
      </c>
      <c r="B151" t="s">
        <v>43</v>
      </c>
      <c r="C151" t="s">
        <v>2474</v>
      </c>
      <c r="D151" t="s">
        <v>2475</v>
      </c>
      <c r="E151" t="s">
        <v>1924</v>
      </c>
      <c r="F151" s="605" t="s">
        <v>4177</v>
      </c>
      <c r="G151" t="s">
        <v>2359</v>
      </c>
      <c r="H151" t="s">
        <v>23</v>
      </c>
      <c r="I151" t="s">
        <v>23</v>
      </c>
      <c r="J151" t="s">
        <v>2689</v>
      </c>
      <c r="K151" t="s">
        <v>2690</v>
      </c>
      <c r="L151" t="s">
        <v>2360</v>
      </c>
      <c r="M151" t="s">
        <v>2691</v>
      </c>
      <c r="N151" t="s">
        <v>2692</v>
      </c>
      <c r="O151" t="s">
        <v>1925</v>
      </c>
      <c r="P151" t="s">
        <v>279</v>
      </c>
      <c r="Q151" t="s">
        <v>4179</v>
      </c>
    </row>
    <row r="152" spans="1:17">
      <c r="A152" s="600">
        <v>811342</v>
      </c>
      <c r="B152" t="s">
        <v>43</v>
      </c>
      <c r="C152" t="s">
        <v>2474</v>
      </c>
      <c r="D152" t="s">
        <v>2475</v>
      </c>
      <c r="E152" t="s">
        <v>1924</v>
      </c>
      <c r="F152" s="605" t="s">
        <v>4177</v>
      </c>
      <c r="G152" t="s">
        <v>2359</v>
      </c>
      <c r="H152" t="s">
        <v>23</v>
      </c>
      <c r="I152" t="s">
        <v>23</v>
      </c>
      <c r="J152" t="s">
        <v>2689</v>
      </c>
      <c r="K152" t="s">
        <v>2690</v>
      </c>
      <c r="L152" t="s">
        <v>2360</v>
      </c>
      <c r="M152" t="s">
        <v>2691</v>
      </c>
      <c r="N152" t="s">
        <v>2692</v>
      </c>
      <c r="O152" t="s">
        <v>1925</v>
      </c>
      <c r="P152" t="s">
        <v>279</v>
      </c>
      <c r="Q152" t="s">
        <v>4179</v>
      </c>
    </row>
    <row r="153" spans="1:17">
      <c r="A153" s="600">
        <v>811342</v>
      </c>
      <c r="B153" t="s">
        <v>43</v>
      </c>
      <c r="C153" t="s">
        <v>2474</v>
      </c>
      <c r="D153" t="s">
        <v>2475</v>
      </c>
      <c r="E153" t="s">
        <v>1924</v>
      </c>
      <c r="F153" s="605" t="s">
        <v>4177</v>
      </c>
      <c r="G153" t="s">
        <v>2359</v>
      </c>
      <c r="H153" t="s">
        <v>23</v>
      </c>
      <c r="I153" t="s">
        <v>23</v>
      </c>
      <c r="J153" t="s">
        <v>2689</v>
      </c>
      <c r="K153" t="s">
        <v>2690</v>
      </c>
      <c r="L153" t="s">
        <v>2360</v>
      </c>
      <c r="M153" t="s">
        <v>2691</v>
      </c>
      <c r="N153" t="s">
        <v>2692</v>
      </c>
      <c r="O153" t="s">
        <v>1925</v>
      </c>
      <c r="P153" t="s">
        <v>279</v>
      </c>
      <c r="Q153" t="s">
        <v>4179</v>
      </c>
    </row>
    <row r="154" spans="1:17">
      <c r="A154" s="600">
        <v>811342</v>
      </c>
      <c r="B154" t="s">
        <v>43</v>
      </c>
      <c r="C154" t="s">
        <v>2474</v>
      </c>
      <c r="D154" t="s">
        <v>2475</v>
      </c>
      <c r="E154" t="s">
        <v>1924</v>
      </c>
      <c r="F154" s="605" t="s">
        <v>4177</v>
      </c>
      <c r="G154" t="s">
        <v>2359</v>
      </c>
      <c r="H154" t="s">
        <v>23</v>
      </c>
      <c r="I154" t="s">
        <v>23</v>
      </c>
      <c r="J154" t="s">
        <v>2689</v>
      </c>
      <c r="K154" t="s">
        <v>2690</v>
      </c>
      <c r="L154" t="s">
        <v>2360</v>
      </c>
      <c r="M154" t="s">
        <v>2691</v>
      </c>
      <c r="N154" t="s">
        <v>2692</v>
      </c>
      <c r="O154" t="s">
        <v>1925</v>
      </c>
      <c r="P154" t="s">
        <v>279</v>
      </c>
      <c r="Q154" t="s">
        <v>4179</v>
      </c>
    </row>
    <row r="155" spans="1:17">
      <c r="A155" s="600">
        <v>811342</v>
      </c>
      <c r="B155" t="s">
        <v>43</v>
      </c>
      <c r="C155" t="s">
        <v>2474</v>
      </c>
      <c r="D155" t="s">
        <v>2475</v>
      </c>
      <c r="E155" t="s">
        <v>1924</v>
      </c>
      <c r="F155" s="605" t="s">
        <v>4177</v>
      </c>
      <c r="G155" t="s">
        <v>2359</v>
      </c>
      <c r="H155" t="s">
        <v>23</v>
      </c>
      <c r="I155" t="s">
        <v>23</v>
      </c>
      <c r="J155" t="s">
        <v>2689</v>
      </c>
      <c r="K155" t="s">
        <v>2690</v>
      </c>
      <c r="L155" t="s">
        <v>2360</v>
      </c>
      <c r="M155" t="s">
        <v>2691</v>
      </c>
      <c r="N155" t="s">
        <v>2692</v>
      </c>
      <c r="O155" t="s">
        <v>1925</v>
      </c>
      <c r="P155" t="s">
        <v>279</v>
      </c>
      <c r="Q155" t="s">
        <v>4179</v>
      </c>
    </row>
    <row r="156" spans="1:17">
      <c r="A156" s="600">
        <v>811482</v>
      </c>
      <c r="B156" t="s">
        <v>51</v>
      </c>
      <c r="C156" t="s">
        <v>2474</v>
      </c>
      <c r="D156" t="s">
        <v>2475</v>
      </c>
      <c r="E156" t="s">
        <v>1927</v>
      </c>
      <c r="F156" s="605" t="s">
        <v>4177</v>
      </c>
      <c r="G156" t="s">
        <v>2367</v>
      </c>
      <c r="H156" t="s">
        <v>2631</v>
      </c>
      <c r="I156" t="s">
        <v>23</v>
      </c>
      <c r="J156" t="s">
        <v>2632</v>
      </c>
      <c r="K156" t="s">
        <v>2633</v>
      </c>
      <c r="L156" t="s">
        <v>2368</v>
      </c>
      <c r="M156" t="s">
        <v>2634</v>
      </c>
      <c r="N156" t="s">
        <v>2635</v>
      </c>
      <c r="O156" t="s">
        <v>1928</v>
      </c>
      <c r="P156" t="s">
        <v>4211</v>
      </c>
      <c r="Q156" t="s">
        <v>4200</v>
      </c>
    </row>
    <row r="157" spans="1:17">
      <c r="A157" s="600">
        <v>811482</v>
      </c>
      <c r="B157" t="s">
        <v>51</v>
      </c>
      <c r="C157" t="s">
        <v>2474</v>
      </c>
      <c r="D157" t="s">
        <v>2475</v>
      </c>
      <c r="E157" t="s">
        <v>1927</v>
      </c>
      <c r="F157" s="605" t="s">
        <v>4177</v>
      </c>
      <c r="G157" t="s">
        <v>2367</v>
      </c>
      <c r="H157" t="s">
        <v>2631</v>
      </c>
      <c r="I157" t="s">
        <v>23</v>
      </c>
      <c r="J157" t="s">
        <v>2632</v>
      </c>
      <c r="K157" t="s">
        <v>2633</v>
      </c>
      <c r="L157" t="s">
        <v>2368</v>
      </c>
      <c r="M157" t="s">
        <v>2634</v>
      </c>
      <c r="N157" t="s">
        <v>2635</v>
      </c>
      <c r="O157" t="s">
        <v>1928</v>
      </c>
      <c r="P157" t="s">
        <v>4211</v>
      </c>
      <c r="Q157" t="s">
        <v>4200</v>
      </c>
    </row>
    <row r="158" spans="1:17">
      <c r="A158" s="600">
        <v>811482</v>
      </c>
      <c r="B158" t="s">
        <v>51</v>
      </c>
      <c r="C158" t="s">
        <v>2474</v>
      </c>
      <c r="D158" t="s">
        <v>2475</v>
      </c>
      <c r="E158" t="s">
        <v>1927</v>
      </c>
      <c r="F158" s="605" t="s">
        <v>4177</v>
      </c>
      <c r="G158" t="s">
        <v>2367</v>
      </c>
      <c r="H158" t="s">
        <v>2631</v>
      </c>
      <c r="I158" t="s">
        <v>23</v>
      </c>
      <c r="J158" t="s">
        <v>2632</v>
      </c>
      <c r="K158" t="s">
        <v>2633</v>
      </c>
      <c r="L158" t="s">
        <v>2368</v>
      </c>
      <c r="M158" t="s">
        <v>2634</v>
      </c>
      <c r="N158" t="s">
        <v>2635</v>
      </c>
      <c r="O158" t="s">
        <v>1928</v>
      </c>
      <c r="P158" t="s">
        <v>4211</v>
      </c>
      <c r="Q158" t="s">
        <v>4200</v>
      </c>
    </row>
    <row r="159" spans="1:17">
      <c r="A159" s="600">
        <v>811482</v>
      </c>
      <c r="B159" t="s">
        <v>51</v>
      </c>
      <c r="C159" t="s">
        <v>2474</v>
      </c>
      <c r="D159" t="s">
        <v>2475</v>
      </c>
      <c r="E159" t="s">
        <v>1927</v>
      </c>
      <c r="F159" s="605" t="s">
        <v>4177</v>
      </c>
      <c r="G159" t="s">
        <v>2367</v>
      </c>
      <c r="H159" t="s">
        <v>2631</v>
      </c>
      <c r="I159" t="s">
        <v>23</v>
      </c>
      <c r="J159" t="s">
        <v>2632</v>
      </c>
      <c r="K159" t="s">
        <v>2633</v>
      </c>
      <c r="L159" t="s">
        <v>2368</v>
      </c>
      <c r="M159" t="s">
        <v>2634</v>
      </c>
      <c r="N159" t="s">
        <v>2635</v>
      </c>
      <c r="O159" t="s">
        <v>1928</v>
      </c>
      <c r="P159" t="s">
        <v>4211</v>
      </c>
      <c r="Q159" t="s">
        <v>4200</v>
      </c>
    </row>
    <row r="160" spans="1:17">
      <c r="A160" s="600">
        <v>811482</v>
      </c>
      <c r="B160" t="s">
        <v>51</v>
      </c>
      <c r="C160" t="s">
        <v>2474</v>
      </c>
      <c r="D160" t="s">
        <v>2475</v>
      </c>
      <c r="E160" t="s">
        <v>1927</v>
      </c>
      <c r="F160" s="605" t="s">
        <v>4177</v>
      </c>
      <c r="G160" t="s">
        <v>2367</v>
      </c>
      <c r="H160" t="s">
        <v>2631</v>
      </c>
      <c r="I160" t="s">
        <v>23</v>
      </c>
      <c r="J160" t="s">
        <v>2632</v>
      </c>
      <c r="K160" t="s">
        <v>2633</v>
      </c>
      <c r="L160" t="s">
        <v>2368</v>
      </c>
      <c r="M160" t="s">
        <v>2634</v>
      </c>
      <c r="N160" t="s">
        <v>2635</v>
      </c>
      <c r="O160" t="s">
        <v>1928</v>
      </c>
      <c r="P160" t="s">
        <v>4211</v>
      </c>
      <c r="Q160" t="s">
        <v>4200</v>
      </c>
    </row>
    <row r="161" spans="1:17">
      <c r="A161" s="600">
        <v>811482</v>
      </c>
      <c r="B161" t="s">
        <v>51</v>
      </c>
      <c r="C161" t="s">
        <v>2474</v>
      </c>
      <c r="D161" t="s">
        <v>2475</v>
      </c>
      <c r="E161" t="s">
        <v>1927</v>
      </c>
      <c r="F161" s="605" t="s">
        <v>4177</v>
      </c>
      <c r="G161" t="s">
        <v>2367</v>
      </c>
      <c r="H161" t="s">
        <v>2631</v>
      </c>
      <c r="I161" t="s">
        <v>23</v>
      </c>
      <c r="J161" t="s">
        <v>2632</v>
      </c>
      <c r="K161" t="s">
        <v>2633</v>
      </c>
      <c r="L161" t="s">
        <v>2368</v>
      </c>
      <c r="M161" t="s">
        <v>2634</v>
      </c>
      <c r="N161" t="s">
        <v>2635</v>
      </c>
      <c r="O161" t="s">
        <v>1928</v>
      </c>
      <c r="P161" t="s">
        <v>4211</v>
      </c>
      <c r="Q161" t="s">
        <v>4200</v>
      </c>
    </row>
    <row r="162" spans="1:17">
      <c r="A162" s="600">
        <v>811482</v>
      </c>
      <c r="B162" t="s">
        <v>51</v>
      </c>
      <c r="C162" t="s">
        <v>2474</v>
      </c>
      <c r="D162" t="s">
        <v>2475</v>
      </c>
      <c r="E162" t="s">
        <v>1927</v>
      </c>
      <c r="F162" s="605" t="s">
        <v>4177</v>
      </c>
      <c r="G162" t="s">
        <v>2367</v>
      </c>
      <c r="H162" t="s">
        <v>2631</v>
      </c>
      <c r="I162" t="s">
        <v>23</v>
      </c>
      <c r="J162" t="s">
        <v>2632</v>
      </c>
      <c r="K162" t="s">
        <v>2633</v>
      </c>
      <c r="L162" t="s">
        <v>2368</v>
      </c>
      <c r="M162" t="s">
        <v>2634</v>
      </c>
      <c r="N162" t="s">
        <v>2635</v>
      </c>
      <c r="O162" t="s">
        <v>1928</v>
      </c>
      <c r="P162" t="s">
        <v>4211</v>
      </c>
      <c r="Q162" t="s">
        <v>4200</v>
      </c>
    </row>
    <row r="163" spans="1:17">
      <c r="A163" s="600">
        <v>811482</v>
      </c>
      <c r="B163" t="s">
        <v>51</v>
      </c>
      <c r="C163" t="s">
        <v>2474</v>
      </c>
      <c r="D163" t="s">
        <v>2475</v>
      </c>
      <c r="E163" t="s">
        <v>1927</v>
      </c>
      <c r="F163" s="605" t="s">
        <v>4177</v>
      </c>
      <c r="G163" t="s">
        <v>2367</v>
      </c>
      <c r="H163" t="s">
        <v>2631</v>
      </c>
      <c r="I163" t="s">
        <v>23</v>
      </c>
      <c r="J163" t="s">
        <v>2632</v>
      </c>
      <c r="K163" t="s">
        <v>2633</v>
      </c>
      <c r="L163" t="s">
        <v>2368</v>
      </c>
      <c r="M163" t="s">
        <v>2634</v>
      </c>
      <c r="N163" t="s">
        <v>2635</v>
      </c>
      <c r="O163" t="s">
        <v>1928</v>
      </c>
      <c r="P163" t="s">
        <v>4211</v>
      </c>
      <c r="Q163" t="s">
        <v>4200</v>
      </c>
    </row>
    <row r="164" spans="1:17">
      <c r="A164" s="600">
        <v>811482</v>
      </c>
      <c r="B164" t="s">
        <v>51</v>
      </c>
      <c r="C164" t="s">
        <v>2474</v>
      </c>
      <c r="D164" t="s">
        <v>2475</v>
      </c>
      <c r="E164" t="s">
        <v>1927</v>
      </c>
      <c r="F164" s="605" t="s">
        <v>4177</v>
      </c>
      <c r="G164" t="s">
        <v>2367</v>
      </c>
      <c r="H164" t="s">
        <v>2631</v>
      </c>
      <c r="I164" t="s">
        <v>23</v>
      </c>
      <c r="J164" t="s">
        <v>2632</v>
      </c>
      <c r="K164" t="s">
        <v>2633</v>
      </c>
      <c r="L164" t="s">
        <v>2368</v>
      </c>
      <c r="M164" t="s">
        <v>2634</v>
      </c>
      <c r="N164" t="s">
        <v>2635</v>
      </c>
      <c r="O164" t="s">
        <v>1928</v>
      </c>
      <c r="P164" t="s">
        <v>4211</v>
      </c>
      <c r="Q164" t="s">
        <v>4200</v>
      </c>
    </row>
    <row r="165" spans="1:17">
      <c r="A165" s="600">
        <v>811482</v>
      </c>
      <c r="B165" t="s">
        <v>51</v>
      </c>
      <c r="C165" t="s">
        <v>2474</v>
      </c>
      <c r="D165" t="s">
        <v>2475</v>
      </c>
      <c r="E165" t="s">
        <v>1927</v>
      </c>
      <c r="F165" s="605" t="s">
        <v>4177</v>
      </c>
      <c r="G165" t="s">
        <v>2367</v>
      </c>
      <c r="H165" t="s">
        <v>2631</v>
      </c>
      <c r="I165" t="s">
        <v>23</v>
      </c>
      <c r="J165" t="s">
        <v>2632</v>
      </c>
      <c r="K165" t="s">
        <v>2633</v>
      </c>
      <c r="L165" t="s">
        <v>2368</v>
      </c>
      <c r="M165" t="s">
        <v>2634</v>
      </c>
      <c r="N165" t="s">
        <v>2635</v>
      </c>
      <c r="O165" t="s">
        <v>1928</v>
      </c>
      <c r="P165" t="s">
        <v>4211</v>
      </c>
      <c r="Q165" t="s">
        <v>4200</v>
      </c>
    </row>
    <row r="166" spans="1:17">
      <c r="A166" s="600">
        <v>811482</v>
      </c>
      <c r="B166" t="s">
        <v>51</v>
      </c>
      <c r="C166" t="s">
        <v>2474</v>
      </c>
      <c r="D166" t="s">
        <v>2475</v>
      </c>
      <c r="E166" t="s">
        <v>1927</v>
      </c>
      <c r="F166" s="605" t="s">
        <v>4177</v>
      </c>
      <c r="G166" t="s">
        <v>2367</v>
      </c>
      <c r="H166" t="s">
        <v>2631</v>
      </c>
      <c r="I166" t="s">
        <v>23</v>
      </c>
      <c r="J166" t="s">
        <v>2632</v>
      </c>
      <c r="K166" t="s">
        <v>2633</v>
      </c>
      <c r="L166" t="s">
        <v>2368</v>
      </c>
      <c r="M166" t="s">
        <v>2634</v>
      </c>
      <c r="N166" t="s">
        <v>2635</v>
      </c>
      <c r="O166" t="s">
        <v>1928</v>
      </c>
      <c r="P166" t="s">
        <v>4211</v>
      </c>
      <c r="Q166" t="s">
        <v>4200</v>
      </c>
    </row>
    <row r="167" spans="1:17">
      <c r="A167" s="600">
        <v>811482</v>
      </c>
      <c r="B167" t="s">
        <v>51</v>
      </c>
      <c r="C167" t="s">
        <v>2474</v>
      </c>
      <c r="D167" t="s">
        <v>2475</v>
      </c>
      <c r="E167" t="s">
        <v>1927</v>
      </c>
      <c r="F167" s="605" t="s">
        <v>4177</v>
      </c>
      <c r="G167" t="s">
        <v>2367</v>
      </c>
      <c r="H167" t="s">
        <v>2631</v>
      </c>
      <c r="I167" t="s">
        <v>23</v>
      </c>
      <c r="J167" t="s">
        <v>2632</v>
      </c>
      <c r="K167" t="s">
        <v>2633</v>
      </c>
      <c r="L167" t="s">
        <v>2368</v>
      </c>
      <c r="M167" t="s">
        <v>2634</v>
      </c>
      <c r="N167" t="s">
        <v>2635</v>
      </c>
      <c r="O167" t="s">
        <v>1928</v>
      </c>
      <c r="P167" t="s">
        <v>4211</v>
      </c>
      <c r="Q167" t="s">
        <v>4200</v>
      </c>
    </row>
    <row r="168" spans="1:17">
      <c r="A168" s="600">
        <v>811482</v>
      </c>
      <c r="B168" t="s">
        <v>51</v>
      </c>
      <c r="C168" t="s">
        <v>2474</v>
      </c>
      <c r="D168" t="s">
        <v>2475</v>
      </c>
      <c r="E168" t="s">
        <v>1927</v>
      </c>
      <c r="F168" s="605" t="s">
        <v>4177</v>
      </c>
      <c r="G168" t="s">
        <v>2367</v>
      </c>
      <c r="H168" t="s">
        <v>2631</v>
      </c>
      <c r="I168" t="s">
        <v>23</v>
      </c>
      <c r="J168" t="s">
        <v>2632</v>
      </c>
      <c r="K168" t="s">
        <v>2633</v>
      </c>
      <c r="L168" t="s">
        <v>2368</v>
      </c>
      <c r="M168" t="s">
        <v>2634</v>
      </c>
      <c r="N168" t="s">
        <v>2635</v>
      </c>
      <c r="O168" t="s">
        <v>1928</v>
      </c>
      <c r="P168" t="s">
        <v>4211</v>
      </c>
      <c r="Q168" t="s">
        <v>4200</v>
      </c>
    </row>
    <row r="169" spans="1:17">
      <c r="A169" s="600">
        <v>811482</v>
      </c>
      <c r="B169" t="s">
        <v>51</v>
      </c>
      <c r="C169" t="s">
        <v>2474</v>
      </c>
      <c r="D169" t="s">
        <v>2475</v>
      </c>
      <c r="E169" t="s">
        <v>1927</v>
      </c>
      <c r="F169" s="605" t="s">
        <v>4177</v>
      </c>
      <c r="G169" t="s">
        <v>2367</v>
      </c>
      <c r="H169" t="s">
        <v>2631</v>
      </c>
      <c r="I169" t="s">
        <v>23</v>
      </c>
      <c r="J169" t="s">
        <v>2632</v>
      </c>
      <c r="K169" t="s">
        <v>2633</v>
      </c>
      <c r="L169" t="s">
        <v>2368</v>
      </c>
      <c r="M169" t="s">
        <v>2634</v>
      </c>
      <c r="N169" t="s">
        <v>2635</v>
      </c>
      <c r="O169" t="s">
        <v>1928</v>
      </c>
      <c r="P169" t="s">
        <v>4211</v>
      </c>
      <c r="Q169" t="s">
        <v>4200</v>
      </c>
    </row>
    <row r="170" spans="1:17">
      <c r="A170" s="600">
        <v>910573</v>
      </c>
      <c r="B170" t="s">
        <v>39</v>
      </c>
      <c r="C170" t="s">
        <v>2474</v>
      </c>
      <c r="D170" t="s">
        <v>2475</v>
      </c>
      <c r="E170" t="s">
        <v>1924</v>
      </c>
      <c r="F170" s="605" t="s">
        <v>4177</v>
      </c>
      <c r="G170" t="s">
        <v>2388</v>
      </c>
      <c r="H170" t="s">
        <v>23</v>
      </c>
      <c r="I170" t="s">
        <v>23</v>
      </c>
      <c r="J170" t="s">
        <v>2530</v>
      </c>
      <c r="K170" t="s">
        <v>2636</v>
      </c>
      <c r="L170" t="s">
        <v>2389</v>
      </c>
      <c r="M170" t="s">
        <v>2637</v>
      </c>
      <c r="N170" t="s">
        <v>236</v>
      </c>
      <c r="O170" t="s">
        <v>1925</v>
      </c>
      <c r="P170" t="s">
        <v>244</v>
      </c>
      <c r="Q170" t="s">
        <v>4184</v>
      </c>
    </row>
    <row r="171" spans="1:17">
      <c r="A171" s="600">
        <v>910573</v>
      </c>
      <c r="B171" t="s">
        <v>39</v>
      </c>
      <c r="C171" t="s">
        <v>2474</v>
      </c>
      <c r="D171" t="s">
        <v>2475</v>
      </c>
      <c r="E171" t="s">
        <v>1924</v>
      </c>
      <c r="F171" s="605" t="s">
        <v>4177</v>
      </c>
      <c r="G171" t="s">
        <v>2388</v>
      </c>
      <c r="H171" t="s">
        <v>23</v>
      </c>
      <c r="I171" t="s">
        <v>23</v>
      </c>
      <c r="J171" t="s">
        <v>2530</v>
      </c>
      <c r="K171" t="s">
        <v>2636</v>
      </c>
      <c r="L171" t="s">
        <v>2389</v>
      </c>
      <c r="M171" t="s">
        <v>2637</v>
      </c>
      <c r="N171" t="s">
        <v>236</v>
      </c>
      <c r="O171" t="s">
        <v>1925</v>
      </c>
      <c r="P171" t="s">
        <v>244</v>
      </c>
      <c r="Q171" t="s">
        <v>4184</v>
      </c>
    </row>
    <row r="172" spans="1:17">
      <c r="A172" s="600">
        <v>910573</v>
      </c>
      <c r="B172" t="s">
        <v>39</v>
      </c>
      <c r="C172" t="s">
        <v>2474</v>
      </c>
      <c r="D172" t="s">
        <v>2475</v>
      </c>
      <c r="E172" t="s">
        <v>1924</v>
      </c>
      <c r="F172" s="605" t="s">
        <v>4177</v>
      </c>
      <c r="G172" t="s">
        <v>2388</v>
      </c>
      <c r="H172" t="s">
        <v>23</v>
      </c>
      <c r="I172" t="s">
        <v>23</v>
      </c>
      <c r="J172" t="s">
        <v>2530</v>
      </c>
      <c r="K172" t="s">
        <v>2636</v>
      </c>
      <c r="L172" t="s">
        <v>2389</v>
      </c>
      <c r="M172" t="s">
        <v>2637</v>
      </c>
      <c r="N172" t="s">
        <v>236</v>
      </c>
      <c r="O172" t="s">
        <v>1925</v>
      </c>
      <c r="P172" t="s">
        <v>244</v>
      </c>
      <c r="Q172" t="s">
        <v>4184</v>
      </c>
    </row>
    <row r="173" spans="1:17">
      <c r="A173" s="600">
        <v>910573</v>
      </c>
      <c r="B173" t="s">
        <v>39</v>
      </c>
      <c r="C173" t="s">
        <v>2474</v>
      </c>
      <c r="D173" t="s">
        <v>2475</v>
      </c>
      <c r="E173" t="s">
        <v>1924</v>
      </c>
      <c r="F173" s="605" t="s">
        <v>4177</v>
      </c>
      <c r="G173" t="s">
        <v>2388</v>
      </c>
      <c r="H173" t="s">
        <v>23</v>
      </c>
      <c r="I173" t="s">
        <v>23</v>
      </c>
      <c r="J173" t="s">
        <v>2530</v>
      </c>
      <c r="K173" t="s">
        <v>2636</v>
      </c>
      <c r="L173" t="s">
        <v>2389</v>
      </c>
      <c r="M173" t="s">
        <v>2637</v>
      </c>
      <c r="N173" t="s">
        <v>236</v>
      </c>
      <c r="O173" t="s">
        <v>1925</v>
      </c>
      <c r="P173" t="s">
        <v>244</v>
      </c>
      <c r="Q173" t="s">
        <v>4184</v>
      </c>
    </row>
    <row r="174" spans="1:17">
      <c r="A174" s="600">
        <v>910573</v>
      </c>
      <c r="B174" t="s">
        <v>39</v>
      </c>
      <c r="C174" t="s">
        <v>2474</v>
      </c>
      <c r="D174" t="s">
        <v>2475</v>
      </c>
      <c r="E174" t="s">
        <v>1924</v>
      </c>
      <c r="F174" s="605" t="s">
        <v>4177</v>
      </c>
      <c r="G174" t="s">
        <v>2388</v>
      </c>
      <c r="H174" t="s">
        <v>23</v>
      </c>
      <c r="I174" t="s">
        <v>23</v>
      </c>
      <c r="J174" t="s">
        <v>2530</v>
      </c>
      <c r="K174" t="s">
        <v>2636</v>
      </c>
      <c r="L174" t="s">
        <v>2389</v>
      </c>
      <c r="M174" t="s">
        <v>2637</v>
      </c>
      <c r="N174" t="s">
        <v>236</v>
      </c>
      <c r="O174" t="s">
        <v>1925</v>
      </c>
      <c r="P174" t="s">
        <v>244</v>
      </c>
      <c r="Q174" t="s">
        <v>4184</v>
      </c>
    </row>
    <row r="175" spans="1:17">
      <c r="A175" s="600">
        <v>1110306</v>
      </c>
      <c r="B175" t="s">
        <v>39</v>
      </c>
      <c r="C175" t="s">
        <v>2474</v>
      </c>
      <c r="D175" t="s">
        <v>2475</v>
      </c>
      <c r="E175" t="s">
        <v>1927</v>
      </c>
      <c r="F175" s="605" t="s">
        <v>4177</v>
      </c>
      <c r="G175" t="s">
        <v>2413</v>
      </c>
      <c r="H175" t="s">
        <v>2638</v>
      </c>
      <c r="I175" t="s">
        <v>23</v>
      </c>
      <c r="J175" t="s">
        <v>2639</v>
      </c>
      <c r="K175" t="s">
        <v>2640</v>
      </c>
      <c r="L175" t="s">
        <v>2414</v>
      </c>
      <c r="M175" t="s">
        <v>2641</v>
      </c>
      <c r="N175" t="s">
        <v>2642</v>
      </c>
      <c r="O175" t="s">
        <v>1928</v>
      </c>
      <c r="P175" t="s">
        <v>4212</v>
      </c>
      <c r="Q175" t="s">
        <v>3203</v>
      </c>
    </row>
    <row r="176" spans="1:17">
      <c r="A176" s="600">
        <v>1110306</v>
      </c>
      <c r="B176" t="s">
        <v>39</v>
      </c>
      <c r="C176" t="s">
        <v>2474</v>
      </c>
      <c r="D176" t="s">
        <v>2475</v>
      </c>
      <c r="E176" t="s">
        <v>1927</v>
      </c>
      <c r="F176" s="605" t="s">
        <v>4177</v>
      </c>
      <c r="G176" t="s">
        <v>2413</v>
      </c>
      <c r="H176" t="s">
        <v>2638</v>
      </c>
      <c r="I176" t="s">
        <v>23</v>
      </c>
      <c r="J176" t="s">
        <v>2639</v>
      </c>
      <c r="K176" t="s">
        <v>2640</v>
      </c>
      <c r="L176" t="s">
        <v>2414</v>
      </c>
      <c r="M176" t="s">
        <v>2641</v>
      </c>
      <c r="N176" t="s">
        <v>2642</v>
      </c>
      <c r="O176" t="s">
        <v>1928</v>
      </c>
      <c r="P176" t="s">
        <v>4212</v>
      </c>
      <c r="Q176" t="s">
        <v>3203</v>
      </c>
    </row>
    <row r="177" spans="1:17">
      <c r="A177" s="600">
        <v>1110306</v>
      </c>
      <c r="B177" t="s">
        <v>39</v>
      </c>
      <c r="C177" t="s">
        <v>2474</v>
      </c>
      <c r="D177" t="s">
        <v>2475</v>
      </c>
      <c r="E177" t="s">
        <v>1927</v>
      </c>
      <c r="F177" s="605" t="s">
        <v>4177</v>
      </c>
      <c r="G177" t="s">
        <v>2413</v>
      </c>
      <c r="H177" t="s">
        <v>2638</v>
      </c>
      <c r="I177" t="s">
        <v>23</v>
      </c>
      <c r="J177" t="s">
        <v>2639</v>
      </c>
      <c r="K177" t="s">
        <v>2640</v>
      </c>
      <c r="L177" t="s">
        <v>2414</v>
      </c>
      <c r="M177" t="s">
        <v>2641</v>
      </c>
      <c r="N177" t="s">
        <v>2642</v>
      </c>
      <c r="O177" t="s">
        <v>1928</v>
      </c>
      <c r="P177" t="s">
        <v>4212</v>
      </c>
      <c r="Q177" t="s">
        <v>3203</v>
      </c>
    </row>
    <row r="178" spans="1:17">
      <c r="A178" s="600">
        <v>1110306</v>
      </c>
      <c r="B178" t="s">
        <v>39</v>
      </c>
      <c r="C178" t="s">
        <v>2474</v>
      </c>
      <c r="D178" t="s">
        <v>2475</v>
      </c>
      <c r="E178" t="s">
        <v>1927</v>
      </c>
      <c r="F178" s="605" t="s">
        <v>4177</v>
      </c>
      <c r="G178" t="s">
        <v>2413</v>
      </c>
      <c r="H178" t="s">
        <v>2638</v>
      </c>
      <c r="I178" t="s">
        <v>23</v>
      </c>
      <c r="J178" t="s">
        <v>2639</v>
      </c>
      <c r="K178" t="s">
        <v>2640</v>
      </c>
      <c r="L178" t="s">
        <v>2414</v>
      </c>
      <c r="M178" t="s">
        <v>2641</v>
      </c>
      <c r="N178" t="s">
        <v>2642</v>
      </c>
      <c r="O178" t="s">
        <v>1928</v>
      </c>
      <c r="P178" t="s">
        <v>4212</v>
      </c>
      <c r="Q178" t="s">
        <v>3203</v>
      </c>
    </row>
    <row r="179" spans="1:17">
      <c r="A179" s="600">
        <v>1110306</v>
      </c>
      <c r="B179" t="s">
        <v>39</v>
      </c>
      <c r="C179" t="s">
        <v>2474</v>
      </c>
      <c r="D179" t="s">
        <v>2475</v>
      </c>
      <c r="E179" t="s">
        <v>1927</v>
      </c>
      <c r="F179" s="605" t="s">
        <v>4177</v>
      </c>
      <c r="G179" t="s">
        <v>2413</v>
      </c>
      <c r="H179" t="s">
        <v>2638</v>
      </c>
      <c r="I179" t="s">
        <v>23</v>
      </c>
      <c r="J179" t="s">
        <v>2639</v>
      </c>
      <c r="K179" t="s">
        <v>2640</v>
      </c>
      <c r="L179" t="s">
        <v>2414</v>
      </c>
      <c r="M179" t="s">
        <v>2641</v>
      </c>
      <c r="N179" t="s">
        <v>2642</v>
      </c>
      <c r="O179" t="s">
        <v>1928</v>
      </c>
      <c r="P179" t="s">
        <v>4212</v>
      </c>
      <c r="Q179" t="s">
        <v>3203</v>
      </c>
    </row>
    <row r="180" spans="1:17">
      <c r="A180" s="600">
        <v>1110306</v>
      </c>
      <c r="B180" t="s">
        <v>39</v>
      </c>
      <c r="C180" t="s">
        <v>2474</v>
      </c>
      <c r="D180" t="s">
        <v>2475</v>
      </c>
      <c r="E180" t="s">
        <v>1927</v>
      </c>
      <c r="F180" s="605" t="s">
        <v>4177</v>
      </c>
      <c r="G180" t="s">
        <v>2413</v>
      </c>
      <c r="H180" t="s">
        <v>2638</v>
      </c>
      <c r="I180" t="s">
        <v>23</v>
      </c>
      <c r="J180" t="s">
        <v>2639</v>
      </c>
      <c r="K180" t="s">
        <v>2640</v>
      </c>
      <c r="L180" t="s">
        <v>2414</v>
      </c>
      <c r="M180" t="s">
        <v>2641</v>
      </c>
      <c r="N180" t="s">
        <v>2642</v>
      </c>
      <c r="O180" t="s">
        <v>1928</v>
      </c>
      <c r="P180" t="s">
        <v>4212</v>
      </c>
      <c r="Q180" t="s">
        <v>3203</v>
      </c>
    </row>
    <row r="181" spans="1:17">
      <c r="A181">
        <v>1110306</v>
      </c>
      <c r="B181" t="s">
        <v>39</v>
      </c>
      <c r="C181" t="s">
        <v>2474</v>
      </c>
      <c r="D181" t="s">
        <v>2475</v>
      </c>
      <c r="E181" t="s">
        <v>1927</v>
      </c>
      <c r="F181" s="605" t="s">
        <v>4177</v>
      </c>
      <c r="G181" t="s">
        <v>2413</v>
      </c>
      <c r="H181" t="s">
        <v>2638</v>
      </c>
      <c r="I181" t="s">
        <v>23</v>
      </c>
      <c r="J181" t="s">
        <v>2639</v>
      </c>
      <c r="K181" t="s">
        <v>2640</v>
      </c>
      <c r="L181" t="s">
        <v>2414</v>
      </c>
      <c r="M181" t="s">
        <v>2641</v>
      </c>
      <c r="N181" t="s">
        <v>2642</v>
      </c>
      <c r="O181" t="s">
        <v>1928</v>
      </c>
      <c r="P181" t="s">
        <v>4212</v>
      </c>
      <c r="Q181" t="s">
        <v>3203</v>
      </c>
    </row>
    <row r="182" spans="1:17">
      <c r="A182">
        <v>1110306</v>
      </c>
      <c r="B182" t="s">
        <v>39</v>
      </c>
      <c r="C182" t="s">
        <v>2474</v>
      </c>
      <c r="D182" t="s">
        <v>2475</v>
      </c>
      <c r="E182" t="s">
        <v>1927</v>
      </c>
      <c r="F182" s="605" t="s">
        <v>4177</v>
      </c>
      <c r="G182" t="s">
        <v>2413</v>
      </c>
      <c r="H182" t="s">
        <v>2638</v>
      </c>
      <c r="I182" t="s">
        <v>23</v>
      </c>
      <c r="J182" t="s">
        <v>2639</v>
      </c>
      <c r="K182" t="s">
        <v>2640</v>
      </c>
      <c r="L182" t="s">
        <v>2414</v>
      </c>
      <c r="M182" t="s">
        <v>2641</v>
      </c>
      <c r="N182" t="s">
        <v>2642</v>
      </c>
      <c r="O182" t="s">
        <v>1928</v>
      </c>
      <c r="P182" t="s">
        <v>4212</v>
      </c>
      <c r="Q182" t="s">
        <v>3203</v>
      </c>
    </row>
    <row r="183" spans="1:17">
      <c r="A183">
        <v>1110306</v>
      </c>
      <c r="B183" t="s">
        <v>39</v>
      </c>
      <c r="C183" t="s">
        <v>2474</v>
      </c>
      <c r="D183" t="s">
        <v>2475</v>
      </c>
      <c r="E183" t="s">
        <v>1927</v>
      </c>
      <c r="F183" s="605" t="s">
        <v>4177</v>
      </c>
      <c r="G183" t="s">
        <v>2413</v>
      </c>
      <c r="H183" t="s">
        <v>2638</v>
      </c>
      <c r="I183" t="s">
        <v>23</v>
      </c>
      <c r="J183" t="s">
        <v>2639</v>
      </c>
      <c r="K183" t="s">
        <v>2640</v>
      </c>
      <c r="L183" t="s">
        <v>2414</v>
      </c>
      <c r="M183" t="s">
        <v>2641</v>
      </c>
      <c r="N183" t="s">
        <v>2642</v>
      </c>
      <c r="O183" t="s">
        <v>1928</v>
      </c>
      <c r="P183" t="s">
        <v>4212</v>
      </c>
      <c r="Q183" t="s">
        <v>3203</v>
      </c>
    </row>
    <row r="184" spans="1:17">
      <c r="A184">
        <v>1210239</v>
      </c>
      <c r="B184" t="s">
        <v>41</v>
      </c>
      <c r="C184" t="s">
        <v>2474</v>
      </c>
      <c r="D184" t="s">
        <v>2475</v>
      </c>
      <c r="E184" t="s">
        <v>1927</v>
      </c>
      <c r="F184" s="605" t="s">
        <v>4177</v>
      </c>
      <c r="G184" t="s">
        <v>2429</v>
      </c>
      <c r="H184" t="s">
        <v>2643</v>
      </c>
      <c r="I184" t="s">
        <v>23</v>
      </c>
      <c r="J184" t="s">
        <v>2644</v>
      </c>
      <c r="K184" t="s">
        <v>2645</v>
      </c>
      <c r="L184" t="s">
        <v>2430</v>
      </c>
      <c r="M184" t="s">
        <v>2646</v>
      </c>
      <c r="N184" t="s">
        <v>4213</v>
      </c>
      <c r="O184" t="s">
        <v>1928</v>
      </c>
      <c r="P184" t="s">
        <v>4214</v>
      </c>
      <c r="Q184" t="s">
        <v>4179</v>
      </c>
    </row>
    <row r="185" spans="1:17">
      <c r="A185">
        <v>1210239</v>
      </c>
      <c r="B185" t="s">
        <v>41</v>
      </c>
      <c r="C185" t="s">
        <v>2474</v>
      </c>
      <c r="D185" t="s">
        <v>2475</v>
      </c>
      <c r="E185" t="s">
        <v>1927</v>
      </c>
      <c r="F185" s="605" t="s">
        <v>4177</v>
      </c>
      <c r="G185" t="s">
        <v>2429</v>
      </c>
      <c r="H185" t="s">
        <v>2643</v>
      </c>
      <c r="I185" t="s">
        <v>23</v>
      </c>
      <c r="J185" t="s">
        <v>2644</v>
      </c>
      <c r="K185" t="s">
        <v>2645</v>
      </c>
      <c r="L185" t="s">
        <v>2430</v>
      </c>
      <c r="M185" t="s">
        <v>2646</v>
      </c>
      <c r="N185" t="s">
        <v>4213</v>
      </c>
      <c r="O185" t="s">
        <v>1928</v>
      </c>
      <c r="P185" t="s">
        <v>4214</v>
      </c>
      <c r="Q185" t="s">
        <v>4179</v>
      </c>
    </row>
    <row r="186" spans="1:17">
      <c r="A186">
        <v>1210239</v>
      </c>
      <c r="B186" t="s">
        <v>41</v>
      </c>
      <c r="C186" t="s">
        <v>2474</v>
      </c>
      <c r="D186" t="s">
        <v>2475</v>
      </c>
      <c r="E186" t="s">
        <v>1927</v>
      </c>
      <c r="F186" s="605" t="s">
        <v>4177</v>
      </c>
      <c r="G186" t="s">
        <v>2429</v>
      </c>
      <c r="H186" t="s">
        <v>2643</v>
      </c>
      <c r="I186" t="s">
        <v>23</v>
      </c>
      <c r="J186" t="s">
        <v>2644</v>
      </c>
      <c r="K186" t="s">
        <v>2645</v>
      </c>
      <c r="L186" t="s">
        <v>2430</v>
      </c>
      <c r="M186" t="s">
        <v>2646</v>
      </c>
      <c r="N186" t="s">
        <v>4213</v>
      </c>
      <c r="O186" t="s">
        <v>1928</v>
      </c>
      <c r="P186" t="s">
        <v>4214</v>
      </c>
      <c r="Q186" t="s">
        <v>4179</v>
      </c>
    </row>
    <row r="187" spans="1:17">
      <c r="A187">
        <v>1210239</v>
      </c>
      <c r="B187" t="s">
        <v>41</v>
      </c>
      <c r="C187" t="s">
        <v>2474</v>
      </c>
      <c r="D187" t="s">
        <v>2475</v>
      </c>
      <c r="E187" t="s">
        <v>1927</v>
      </c>
      <c r="F187" s="605" t="s">
        <v>4177</v>
      </c>
      <c r="G187" t="s">
        <v>2429</v>
      </c>
      <c r="H187" t="s">
        <v>2643</v>
      </c>
      <c r="I187" t="s">
        <v>23</v>
      </c>
      <c r="J187" t="s">
        <v>2644</v>
      </c>
      <c r="K187" t="s">
        <v>2645</v>
      </c>
      <c r="L187" t="s">
        <v>2430</v>
      </c>
      <c r="M187" t="s">
        <v>2646</v>
      </c>
      <c r="N187" t="s">
        <v>4213</v>
      </c>
      <c r="O187" t="s">
        <v>1928</v>
      </c>
      <c r="P187" t="s">
        <v>4214</v>
      </c>
      <c r="Q187" t="s">
        <v>4179</v>
      </c>
    </row>
    <row r="188" spans="1:17">
      <c r="A188">
        <v>1210239</v>
      </c>
      <c r="B188" t="s">
        <v>41</v>
      </c>
      <c r="C188" t="s">
        <v>2474</v>
      </c>
      <c r="D188" t="s">
        <v>2475</v>
      </c>
      <c r="E188" t="s">
        <v>1927</v>
      </c>
      <c r="F188" s="605" t="s">
        <v>4177</v>
      </c>
      <c r="G188" t="s">
        <v>2429</v>
      </c>
      <c r="H188" t="s">
        <v>2643</v>
      </c>
      <c r="I188" t="s">
        <v>23</v>
      </c>
      <c r="J188" t="s">
        <v>2644</v>
      </c>
      <c r="K188" t="s">
        <v>2645</v>
      </c>
      <c r="L188" t="s">
        <v>2430</v>
      </c>
      <c r="M188" t="s">
        <v>2646</v>
      </c>
      <c r="N188" t="s">
        <v>4213</v>
      </c>
      <c r="O188" t="s">
        <v>1928</v>
      </c>
      <c r="P188" t="s">
        <v>4214</v>
      </c>
      <c r="Q188" t="s">
        <v>4179</v>
      </c>
    </row>
    <row r="189" spans="1:17">
      <c r="A189">
        <v>1210239</v>
      </c>
      <c r="B189" t="s">
        <v>41</v>
      </c>
      <c r="C189" t="s">
        <v>2474</v>
      </c>
      <c r="D189" t="s">
        <v>2475</v>
      </c>
      <c r="E189" t="s">
        <v>1927</v>
      </c>
      <c r="F189" s="605" t="s">
        <v>4177</v>
      </c>
      <c r="G189" t="s">
        <v>2429</v>
      </c>
      <c r="H189" t="s">
        <v>2643</v>
      </c>
      <c r="I189" t="s">
        <v>23</v>
      </c>
      <c r="J189" t="s">
        <v>2644</v>
      </c>
      <c r="K189" t="s">
        <v>2645</v>
      </c>
      <c r="L189" t="s">
        <v>2430</v>
      </c>
      <c r="M189" t="s">
        <v>2646</v>
      </c>
      <c r="N189" t="s">
        <v>4213</v>
      </c>
      <c r="O189" t="s">
        <v>1928</v>
      </c>
      <c r="P189" t="s">
        <v>4214</v>
      </c>
      <c r="Q189" t="s">
        <v>4179</v>
      </c>
    </row>
    <row r="190" spans="1:17">
      <c r="A190">
        <v>2310178</v>
      </c>
      <c r="B190" t="s">
        <v>37</v>
      </c>
      <c r="C190" t="s">
        <v>2474</v>
      </c>
      <c r="D190" t="s">
        <v>2475</v>
      </c>
      <c r="E190" t="s">
        <v>1924</v>
      </c>
      <c r="F190" s="605" t="s">
        <v>4177</v>
      </c>
      <c r="G190" t="s">
        <v>2448</v>
      </c>
      <c r="H190" t="s">
        <v>23</v>
      </c>
      <c r="I190" t="s">
        <v>23</v>
      </c>
      <c r="J190" t="s">
        <v>2647</v>
      </c>
      <c r="K190" t="s">
        <v>2648</v>
      </c>
      <c r="L190" t="s">
        <v>2449</v>
      </c>
      <c r="M190" t="s">
        <v>2649</v>
      </c>
      <c r="N190" t="s">
        <v>2650</v>
      </c>
      <c r="O190" t="s">
        <v>1925</v>
      </c>
      <c r="P190" t="s">
        <v>241</v>
      </c>
      <c r="Q190" t="s">
        <v>4184</v>
      </c>
    </row>
    <row r="191" spans="1:17">
      <c r="A191">
        <v>2310178</v>
      </c>
      <c r="B191" t="s">
        <v>37</v>
      </c>
      <c r="C191" t="s">
        <v>2474</v>
      </c>
      <c r="D191" t="s">
        <v>2475</v>
      </c>
      <c r="E191" t="s">
        <v>1924</v>
      </c>
      <c r="F191" s="605" t="s">
        <v>4177</v>
      </c>
      <c r="G191" t="s">
        <v>2448</v>
      </c>
      <c r="H191" t="s">
        <v>23</v>
      </c>
      <c r="I191" t="s">
        <v>23</v>
      </c>
      <c r="J191" t="s">
        <v>2647</v>
      </c>
      <c r="K191" t="s">
        <v>2648</v>
      </c>
      <c r="L191" t="s">
        <v>2449</v>
      </c>
      <c r="M191" t="s">
        <v>2649</v>
      </c>
      <c r="N191" t="s">
        <v>2650</v>
      </c>
      <c r="O191" t="s">
        <v>1925</v>
      </c>
      <c r="P191" t="s">
        <v>241</v>
      </c>
      <c r="Q191" t="s">
        <v>4184</v>
      </c>
    </row>
    <row r="192" spans="1:17">
      <c r="A192">
        <v>2310178</v>
      </c>
      <c r="B192" t="s">
        <v>37</v>
      </c>
      <c r="C192" t="s">
        <v>2474</v>
      </c>
      <c r="D192" t="s">
        <v>2475</v>
      </c>
      <c r="E192" t="s">
        <v>1924</v>
      </c>
      <c r="F192" s="605" t="s">
        <v>4177</v>
      </c>
      <c r="G192" t="s">
        <v>2448</v>
      </c>
      <c r="H192" t="s">
        <v>23</v>
      </c>
      <c r="I192" t="s">
        <v>23</v>
      </c>
      <c r="J192" t="s">
        <v>2647</v>
      </c>
      <c r="K192" t="s">
        <v>2648</v>
      </c>
      <c r="L192" t="s">
        <v>2449</v>
      </c>
      <c r="M192" t="s">
        <v>2649</v>
      </c>
      <c r="N192" t="s">
        <v>2650</v>
      </c>
      <c r="O192" t="s">
        <v>1925</v>
      </c>
      <c r="P192" t="s">
        <v>241</v>
      </c>
      <c r="Q192" t="s">
        <v>4184</v>
      </c>
    </row>
    <row r="193" spans="1:17">
      <c r="A193">
        <v>2310178</v>
      </c>
      <c r="B193" t="s">
        <v>37</v>
      </c>
      <c r="C193" t="s">
        <v>2474</v>
      </c>
      <c r="D193" t="s">
        <v>2475</v>
      </c>
      <c r="E193" t="s">
        <v>1924</v>
      </c>
      <c r="F193" s="605" t="s">
        <v>4177</v>
      </c>
      <c r="G193" t="s">
        <v>2448</v>
      </c>
      <c r="H193" t="s">
        <v>23</v>
      </c>
      <c r="I193" t="s">
        <v>23</v>
      </c>
      <c r="J193" t="s">
        <v>2647</v>
      </c>
      <c r="K193" t="s">
        <v>2648</v>
      </c>
      <c r="L193" t="s">
        <v>2449</v>
      </c>
      <c r="M193" t="s">
        <v>2649</v>
      </c>
      <c r="N193" t="s">
        <v>2650</v>
      </c>
      <c r="O193" t="s">
        <v>1925</v>
      </c>
      <c r="P193" t="s">
        <v>241</v>
      </c>
      <c r="Q193" t="s">
        <v>4184</v>
      </c>
    </row>
    <row r="194" spans="1:17">
      <c r="A194">
        <v>2310178</v>
      </c>
      <c r="B194" t="s">
        <v>37</v>
      </c>
      <c r="C194" t="s">
        <v>2474</v>
      </c>
      <c r="D194" t="s">
        <v>2475</v>
      </c>
      <c r="E194" t="s">
        <v>1924</v>
      </c>
      <c r="F194" s="605" t="s">
        <v>4177</v>
      </c>
      <c r="G194" t="s">
        <v>2448</v>
      </c>
      <c r="H194" t="s">
        <v>23</v>
      </c>
      <c r="I194" t="s">
        <v>23</v>
      </c>
      <c r="J194" t="s">
        <v>2647</v>
      </c>
      <c r="K194" t="s">
        <v>2648</v>
      </c>
      <c r="L194" t="s">
        <v>2449</v>
      </c>
      <c r="M194" t="s">
        <v>2649</v>
      </c>
      <c r="N194" t="s">
        <v>2650</v>
      </c>
      <c r="O194" t="s">
        <v>1925</v>
      </c>
      <c r="P194" t="s">
        <v>241</v>
      </c>
      <c r="Q194" t="s">
        <v>4184</v>
      </c>
    </row>
    <row r="195" spans="1:17">
      <c r="A195">
        <v>2810466</v>
      </c>
      <c r="B195" t="s">
        <v>41</v>
      </c>
      <c r="C195" t="s">
        <v>2474</v>
      </c>
      <c r="D195" t="s">
        <v>2475</v>
      </c>
      <c r="E195" t="s">
        <v>1924</v>
      </c>
      <c r="F195" s="605" t="s">
        <v>4177</v>
      </c>
      <c r="G195" t="s">
        <v>2466</v>
      </c>
      <c r="H195" t="s">
        <v>23</v>
      </c>
      <c r="I195" t="s">
        <v>23</v>
      </c>
      <c r="J195" t="s">
        <v>2651</v>
      </c>
      <c r="K195" t="s">
        <v>2652</v>
      </c>
      <c r="L195" t="s">
        <v>2467</v>
      </c>
      <c r="M195" t="s">
        <v>2653</v>
      </c>
      <c r="N195" t="s">
        <v>2654</v>
      </c>
      <c r="O195" t="s">
        <v>1925</v>
      </c>
      <c r="P195" t="s">
        <v>266</v>
      </c>
      <c r="Q195" t="s">
        <v>4184</v>
      </c>
    </row>
    <row r="196" spans="1:17">
      <c r="A196">
        <v>2810466</v>
      </c>
      <c r="B196" t="s">
        <v>41</v>
      </c>
      <c r="C196" t="s">
        <v>2474</v>
      </c>
      <c r="D196" t="s">
        <v>2475</v>
      </c>
      <c r="E196" t="s">
        <v>1924</v>
      </c>
      <c r="F196" s="605" t="s">
        <v>4177</v>
      </c>
      <c r="G196" t="s">
        <v>2466</v>
      </c>
      <c r="H196" t="s">
        <v>23</v>
      </c>
      <c r="I196" t="s">
        <v>23</v>
      </c>
      <c r="J196" t="s">
        <v>2651</v>
      </c>
      <c r="K196" t="s">
        <v>2652</v>
      </c>
      <c r="L196" t="s">
        <v>2467</v>
      </c>
      <c r="M196" t="s">
        <v>2653</v>
      </c>
      <c r="N196" t="s">
        <v>2654</v>
      </c>
      <c r="O196" t="s">
        <v>1925</v>
      </c>
      <c r="P196" t="s">
        <v>266</v>
      </c>
      <c r="Q196" t="s">
        <v>4184</v>
      </c>
    </row>
    <row r="197" spans="1:17">
      <c r="A197">
        <v>2810466</v>
      </c>
      <c r="B197" t="s">
        <v>41</v>
      </c>
      <c r="C197" t="s">
        <v>2474</v>
      </c>
      <c r="D197" t="s">
        <v>2475</v>
      </c>
      <c r="E197" t="s">
        <v>1924</v>
      </c>
      <c r="F197" s="605" t="s">
        <v>4177</v>
      </c>
      <c r="G197" t="s">
        <v>2466</v>
      </c>
      <c r="H197" t="s">
        <v>23</v>
      </c>
      <c r="I197" t="s">
        <v>23</v>
      </c>
      <c r="J197" t="s">
        <v>2651</v>
      </c>
      <c r="K197" t="s">
        <v>2652</v>
      </c>
      <c r="L197" t="s">
        <v>2467</v>
      </c>
      <c r="M197" t="s">
        <v>2653</v>
      </c>
      <c r="N197" t="s">
        <v>2654</v>
      </c>
      <c r="O197" t="s">
        <v>1925</v>
      </c>
      <c r="P197" t="s">
        <v>266</v>
      </c>
      <c r="Q197" t="s">
        <v>4184</v>
      </c>
    </row>
    <row r="198" spans="1:17">
      <c r="A198">
        <v>2810466</v>
      </c>
      <c r="B198" t="s">
        <v>41</v>
      </c>
      <c r="C198" t="s">
        <v>2474</v>
      </c>
      <c r="D198" t="s">
        <v>2475</v>
      </c>
      <c r="E198" t="s">
        <v>1924</v>
      </c>
      <c r="F198" s="605" t="s">
        <v>4177</v>
      </c>
      <c r="G198" t="s">
        <v>2466</v>
      </c>
      <c r="H198" t="s">
        <v>23</v>
      </c>
      <c r="I198" t="s">
        <v>23</v>
      </c>
      <c r="J198" t="s">
        <v>2651</v>
      </c>
      <c r="K198" t="s">
        <v>2652</v>
      </c>
      <c r="L198" t="s">
        <v>2467</v>
      </c>
      <c r="M198" t="s">
        <v>2653</v>
      </c>
      <c r="N198" t="s">
        <v>2654</v>
      </c>
      <c r="O198" t="s">
        <v>1925</v>
      </c>
      <c r="P198" t="s">
        <v>266</v>
      </c>
      <c r="Q198" t="s">
        <v>4184</v>
      </c>
    </row>
    <row r="199" spans="1:17">
      <c r="A199">
        <v>2810466</v>
      </c>
      <c r="B199" t="s">
        <v>41</v>
      </c>
      <c r="C199" t="s">
        <v>2474</v>
      </c>
      <c r="D199" t="s">
        <v>2475</v>
      </c>
      <c r="E199" t="s">
        <v>1924</v>
      </c>
      <c r="F199" s="605" t="s">
        <v>4177</v>
      </c>
      <c r="G199" t="s">
        <v>2466</v>
      </c>
      <c r="H199" t="s">
        <v>23</v>
      </c>
      <c r="I199" t="s">
        <v>23</v>
      </c>
      <c r="J199" t="s">
        <v>2651</v>
      </c>
      <c r="K199" t="s">
        <v>2652</v>
      </c>
      <c r="L199" t="s">
        <v>2467</v>
      </c>
      <c r="M199" t="s">
        <v>2653</v>
      </c>
      <c r="N199" t="s">
        <v>2654</v>
      </c>
      <c r="O199" t="s">
        <v>1925</v>
      </c>
      <c r="P199" t="s">
        <v>266</v>
      </c>
      <c r="Q199" t="s">
        <v>4184</v>
      </c>
    </row>
    <row r="200" spans="1:17">
      <c r="A200">
        <v>2810466</v>
      </c>
      <c r="B200" t="s">
        <v>41</v>
      </c>
      <c r="C200" t="s">
        <v>2474</v>
      </c>
      <c r="D200" t="s">
        <v>2475</v>
      </c>
      <c r="E200" t="s">
        <v>1924</v>
      </c>
      <c r="F200" s="605" t="s">
        <v>4177</v>
      </c>
      <c r="G200" t="s">
        <v>2466</v>
      </c>
      <c r="H200" t="s">
        <v>23</v>
      </c>
      <c r="I200" t="s">
        <v>23</v>
      </c>
      <c r="J200" t="s">
        <v>2651</v>
      </c>
      <c r="K200" t="s">
        <v>2652</v>
      </c>
      <c r="L200" t="s">
        <v>2467</v>
      </c>
      <c r="M200" t="s">
        <v>2653</v>
      </c>
      <c r="N200" t="s">
        <v>2654</v>
      </c>
      <c r="O200" t="s">
        <v>1925</v>
      </c>
      <c r="P200" t="s">
        <v>266</v>
      </c>
      <c r="Q200" t="s">
        <v>4184</v>
      </c>
    </row>
  </sheetData>
  <sortState xmlns:xlrd2="http://schemas.microsoft.com/office/spreadsheetml/2017/richdata2" ref="A1:R25">
    <sortCondition ref="A1:A25"/>
  </sortState>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F236-7BBE-4EDE-A41F-813C05FAAAE6}">
  <sheetPr>
    <tabColor theme="9" tint="0.59999389629810485"/>
  </sheetPr>
  <dimension ref="B1:M68"/>
  <sheetViews>
    <sheetView workbookViewId="0">
      <selection activeCell="P11" sqref="P11"/>
    </sheetView>
  </sheetViews>
  <sheetFormatPr defaultRowHeight="14.25"/>
  <cols>
    <col min="1" max="1" width="4.625" style="18" customWidth="1"/>
    <col min="2" max="6" width="8.625" style="18" customWidth="1"/>
    <col min="7" max="7" width="4.625" style="18" customWidth="1"/>
    <col min="8" max="8" width="8.625" style="18" customWidth="1"/>
    <col min="9" max="15" width="4.625" style="18" customWidth="1"/>
    <col min="16" max="256" width="9" style="18"/>
    <col min="257" max="257" width="4.625" style="18" customWidth="1"/>
    <col min="258" max="262" width="8.625" style="18" customWidth="1"/>
    <col min="263" max="263" width="4.625" style="18" customWidth="1"/>
    <col min="264" max="264" width="8.625" style="18" customWidth="1"/>
    <col min="265" max="271" width="4.625" style="18" customWidth="1"/>
    <col min="272" max="512" width="9" style="18"/>
    <col min="513" max="513" width="4.625" style="18" customWidth="1"/>
    <col min="514" max="518" width="8.625" style="18" customWidth="1"/>
    <col min="519" max="519" width="4.625" style="18" customWidth="1"/>
    <col min="520" max="520" width="8.625" style="18" customWidth="1"/>
    <col min="521" max="527" width="4.625" style="18" customWidth="1"/>
    <col min="528" max="768" width="9" style="18"/>
    <col min="769" max="769" width="4.625" style="18" customWidth="1"/>
    <col min="770" max="774" width="8.625" style="18" customWidth="1"/>
    <col min="775" max="775" width="4.625" style="18" customWidth="1"/>
    <col min="776" max="776" width="8.625" style="18" customWidth="1"/>
    <col min="777" max="783" width="4.625" style="18" customWidth="1"/>
    <col min="784" max="1024" width="9" style="18"/>
    <col min="1025" max="1025" width="4.625" style="18" customWidth="1"/>
    <col min="1026" max="1030" width="8.625" style="18" customWidth="1"/>
    <col min="1031" max="1031" width="4.625" style="18" customWidth="1"/>
    <col min="1032" max="1032" width="8.625" style="18" customWidth="1"/>
    <col min="1033" max="1039" width="4.625" style="18" customWidth="1"/>
    <col min="1040" max="1280" width="9" style="18"/>
    <col min="1281" max="1281" width="4.625" style="18" customWidth="1"/>
    <col min="1282" max="1286" width="8.625" style="18" customWidth="1"/>
    <col min="1287" max="1287" width="4.625" style="18" customWidth="1"/>
    <col min="1288" max="1288" width="8.625" style="18" customWidth="1"/>
    <col min="1289" max="1295" width="4.625" style="18" customWidth="1"/>
    <col min="1296" max="1536" width="9" style="18"/>
    <col min="1537" max="1537" width="4.625" style="18" customWidth="1"/>
    <col min="1538" max="1542" width="8.625" style="18" customWidth="1"/>
    <col min="1543" max="1543" width="4.625" style="18" customWidth="1"/>
    <col min="1544" max="1544" width="8.625" style="18" customWidth="1"/>
    <col min="1545" max="1551" width="4.625" style="18" customWidth="1"/>
    <col min="1552" max="1792" width="9" style="18"/>
    <col min="1793" max="1793" width="4.625" style="18" customWidth="1"/>
    <col min="1794" max="1798" width="8.625" style="18" customWidth="1"/>
    <col min="1799" max="1799" width="4.625" style="18" customWidth="1"/>
    <col min="1800" max="1800" width="8.625" style="18" customWidth="1"/>
    <col min="1801" max="1807" width="4.625" style="18" customWidth="1"/>
    <col min="1808" max="2048" width="9" style="18"/>
    <col min="2049" max="2049" width="4.625" style="18" customWidth="1"/>
    <col min="2050" max="2054" width="8.625" style="18" customWidth="1"/>
    <col min="2055" max="2055" width="4.625" style="18" customWidth="1"/>
    <col min="2056" max="2056" width="8.625" style="18" customWidth="1"/>
    <col min="2057" max="2063" width="4.625" style="18" customWidth="1"/>
    <col min="2064" max="2304" width="9" style="18"/>
    <col min="2305" max="2305" width="4.625" style="18" customWidth="1"/>
    <col min="2306" max="2310" width="8.625" style="18" customWidth="1"/>
    <col min="2311" max="2311" width="4.625" style="18" customWidth="1"/>
    <col min="2312" max="2312" width="8.625" style="18" customWidth="1"/>
    <col min="2313" max="2319" width="4.625" style="18" customWidth="1"/>
    <col min="2320" max="2560" width="9" style="18"/>
    <col min="2561" max="2561" width="4.625" style="18" customWidth="1"/>
    <col min="2562" max="2566" width="8.625" style="18" customWidth="1"/>
    <col min="2567" max="2567" width="4.625" style="18" customWidth="1"/>
    <col min="2568" max="2568" width="8.625" style="18" customWidth="1"/>
    <col min="2569" max="2575" width="4.625" style="18" customWidth="1"/>
    <col min="2576" max="2816" width="9" style="18"/>
    <col min="2817" max="2817" width="4.625" style="18" customWidth="1"/>
    <col min="2818" max="2822" width="8.625" style="18" customWidth="1"/>
    <col min="2823" max="2823" width="4.625" style="18" customWidth="1"/>
    <col min="2824" max="2824" width="8.625" style="18" customWidth="1"/>
    <col min="2825" max="2831" width="4.625" style="18" customWidth="1"/>
    <col min="2832" max="3072" width="9" style="18"/>
    <col min="3073" max="3073" width="4.625" style="18" customWidth="1"/>
    <col min="3074" max="3078" width="8.625" style="18" customWidth="1"/>
    <col min="3079" max="3079" width="4.625" style="18" customWidth="1"/>
    <col min="3080" max="3080" width="8.625" style="18" customWidth="1"/>
    <col min="3081" max="3087" width="4.625" style="18" customWidth="1"/>
    <col min="3088" max="3328" width="9" style="18"/>
    <col min="3329" max="3329" width="4.625" style="18" customWidth="1"/>
    <col min="3330" max="3334" width="8.625" style="18" customWidth="1"/>
    <col min="3335" max="3335" width="4.625" style="18" customWidth="1"/>
    <col min="3336" max="3336" width="8.625" style="18" customWidth="1"/>
    <col min="3337" max="3343" width="4.625" style="18" customWidth="1"/>
    <col min="3344" max="3584" width="9" style="18"/>
    <col min="3585" max="3585" width="4.625" style="18" customWidth="1"/>
    <col min="3586" max="3590" width="8.625" style="18" customWidth="1"/>
    <col min="3591" max="3591" width="4.625" style="18" customWidth="1"/>
    <col min="3592" max="3592" width="8.625" style="18" customWidth="1"/>
    <col min="3593" max="3599" width="4.625" style="18" customWidth="1"/>
    <col min="3600" max="3840" width="9" style="18"/>
    <col min="3841" max="3841" width="4.625" style="18" customWidth="1"/>
    <col min="3842" max="3846" width="8.625" style="18" customWidth="1"/>
    <col min="3847" max="3847" width="4.625" style="18" customWidth="1"/>
    <col min="3848" max="3848" width="8.625" style="18" customWidth="1"/>
    <col min="3849" max="3855" width="4.625" style="18" customWidth="1"/>
    <col min="3856" max="4096" width="9" style="18"/>
    <col min="4097" max="4097" width="4.625" style="18" customWidth="1"/>
    <col min="4098" max="4102" width="8.625" style="18" customWidth="1"/>
    <col min="4103" max="4103" width="4.625" style="18" customWidth="1"/>
    <col min="4104" max="4104" width="8.625" style="18" customWidth="1"/>
    <col min="4105" max="4111" width="4.625" style="18" customWidth="1"/>
    <col min="4112" max="4352" width="9" style="18"/>
    <col min="4353" max="4353" width="4.625" style="18" customWidth="1"/>
    <col min="4354" max="4358" width="8.625" style="18" customWidth="1"/>
    <col min="4359" max="4359" width="4.625" style="18" customWidth="1"/>
    <col min="4360" max="4360" width="8.625" style="18" customWidth="1"/>
    <col min="4361" max="4367" width="4.625" style="18" customWidth="1"/>
    <col min="4368" max="4608" width="9" style="18"/>
    <col min="4609" max="4609" width="4.625" style="18" customWidth="1"/>
    <col min="4610" max="4614" width="8.625" style="18" customWidth="1"/>
    <col min="4615" max="4615" width="4.625" style="18" customWidth="1"/>
    <col min="4616" max="4616" width="8.625" style="18" customWidth="1"/>
    <col min="4617" max="4623" width="4.625" style="18" customWidth="1"/>
    <col min="4624" max="4864" width="9" style="18"/>
    <col min="4865" max="4865" width="4.625" style="18" customWidth="1"/>
    <col min="4866" max="4870" width="8.625" style="18" customWidth="1"/>
    <col min="4871" max="4871" width="4.625" style="18" customWidth="1"/>
    <col min="4872" max="4872" width="8.625" style="18" customWidth="1"/>
    <col min="4873" max="4879" width="4.625" style="18" customWidth="1"/>
    <col min="4880" max="5120" width="9" style="18"/>
    <col min="5121" max="5121" width="4.625" style="18" customWidth="1"/>
    <col min="5122" max="5126" width="8.625" style="18" customWidth="1"/>
    <col min="5127" max="5127" width="4.625" style="18" customWidth="1"/>
    <col min="5128" max="5128" width="8.625" style="18" customWidth="1"/>
    <col min="5129" max="5135" width="4.625" style="18" customWidth="1"/>
    <col min="5136" max="5376" width="9" style="18"/>
    <col min="5377" max="5377" width="4.625" style="18" customWidth="1"/>
    <col min="5378" max="5382" width="8.625" style="18" customWidth="1"/>
    <col min="5383" max="5383" width="4.625" style="18" customWidth="1"/>
    <col min="5384" max="5384" width="8.625" style="18" customWidth="1"/>
    <col min="5385" max="5391" width="4.625" style="18" customWidth="1"/>
    <col min="5392" max="5632" width="9" style="18"/>
    <col min="5633" max="5633" width="4.625" style="18" customWidth="1"/>
    <col min="5634" max="5638" width="8.625" style="18" customWidth="1"/>
    <col min="5639" max="5639" width="4.625" style="18" customWidth="1"/>
    <col min="5640" max="5640" width="8.625" style="18" customWidth="1"/>
    <col min="5641" max="5647" width="4.625" style="18" customWidth="1"/>
    <col min="5648" max="5888" width="9" style="18"/>
    <col min="5889" max="5889" width="4.625" style="18" customWidth="1"/>
    <col min="5890" max="5894" width="8.625" style="18" customWidth="1"/>
    <col min="5895" max="5895" width="4.625" style="18" customWidth="1"/>
    <col min="5896" max="5896" width="8.625" style="18" customWidth="1"/>
    <col min="5897" max="5903" width="4.625" style="18" customWidth="1"/>
    <col min="5904" max="6144" width="9" style="18"/>
    <col min="6145" max="6145" width="4.625" style="18" customWidth="1"/>
    <col min="6146" max="6150" width="8.625" style="18" customWidth="1"/>
    <col min="6151" max="6151" width="4.625" style="18" customWidth="1"/>
    <col min="6152" max="6152" width="8.625" style="18" customWidth="1"/>
    <col min="6153" max="6159" width="4.625" style="18" customWidth="1"/>
    <col min="6160" max="6400" width="9" style="18"/>
    <col min="6401" max="6401" width="4.625" style="18" customWidth="1"/>
    <col min="6402" max="6406" width="8.625" style="18" customWidth="1"/>
    <col min="6407" max="6407" width="4.625" style="18" customWidth="1"/>
    <col min="6408" max="6408" width="8.625" style="18" customWidth="1"/>
    <col min="6409" max="6415" width="4.625" style="18" customWidth="1"/>
    <col min="6416" max="6656" width="9" style="18"/>
    <col min="6657" max="6657" width="4.625" style="18" customWidth="1"/>
    <col min="6658" max="6662" width="8.625" style="18" customWidth="1"/>
    <col min="6663" max="6663" width="4.625" style="18" customWidth="1"/>
    <col min="6664" max="6664" width="8.625" style="18" customWidth="1"/>
    <col min="6665" max="6671" width="4.625" style="18" customWidth="1"/>
    <col min="6672" max="6912" width="9" style="18"/>
    <col min="6913" max="6913" width="4.625" style="18" customWidth="1"/>
    <col min="6914" max="6918" width="8.625" style="18" customWidth="1"/>
    <col min="6919" max="6919" width="4.625" style="18" customWidth="1"/>
    <col min="6920" max="6920" width="8.625" style="18" customWidth="1"/>
    <col min="6921" max="6927" width="4.625" style="18" customWidth="1"/>
    <col min="6928" max="7168" width="9" style="18"/>
    <col min="7169" max="7169" width="4.625" style="18" customWidth="1"/>
    <col min="7170" max="7174" width="8.625" style="18" customWidth="1"/>
    <col min="7175" max="7175" width="4.625" style="18" customWidth="1"/>
    <col min="7176" max="7176" width="8.625" style="18" customWidth="1"/>
    <col min="7177" max="7183" width="4.625" style="18" customWidth="1"/>
    <col min="7184" max="7424" width="9" style="18"/>
    <col min="7425" max="7425" width="4.625" style="18" customWidth="1"/>
    <col min="7426" max="7430" width="8.625" style="18" customWidth="1"/>
    <col min="7431" max="7431" width="4.625" style="18" customWidth="1"/>
    <col min="7432" max="7432" width="8.625" style="18" customWidth="1"/>
    <col min="7433" max="7439" width="4.625" style="18" customWidth="1"/>
    <col min="7440" max="7680" width="9" style="18"/>
    <col min="7681" max="7681" width="4.625" style="18" customWidth="1"/>
    <col min="7682" max="7686" width="8.625" style="18" customWidth="1"/>
    <col min="7687" max="7687" width="4.625" style="18" customWidth="1"/>
    <col min="7688" max="7688" width="8.625" style="18" customWidth="1"/>
    <col min="7689" max="7695" width="4.625" style="18" customWidth="1"/>
    <col min="7696" max="7936" width="9" style="18"/>
    <col min="7937" max="7937" width="4.625" style="18" customWidth="1"/>
    <col min="7938" max="7942" width="8.625" style="18" customWidth="1"/>
    <col min="7943" max="7943" width="4.625" style="18" customWidth="1"/>
    <col min="7944" max="7944" width="8.625" style="18" customWidth="1"/>
    <col min="7945" max="7951" width="4.625" style="18" customWidth="1"/>
    <col min="7952" max="8192" width="9" style="18"/>
    <col min="8193" max="8193" width="4.625" style="18" customWidth="1"/>
    <col min="8194" max="8198" width="8.625" style="18" customWidth="1"/>
    <col min="8199" max="8199" width="4.625" style="18" customWidth="1"/>
    <col min="8200" max="8200" width="8.625" style="18" customWidth="1"/>
    <col min="8201" max="8207" width="4.625" style="18" customWidth="1"/>
    <col min="8208" max="8448" width="9" style="18"/>
    <col min="8449" max="8449" width="4.625" style="18" customWidth="1"/>
    <col min="8450" max="8454" width="8.625" style="18" customWidth="1"/>
    <col min="8455" max="8455" width="4.625" style="18" customWidth="1"/>
    <col min="8456" max="8456" width="8.625" style="18" customWidth="1"/>
    <col min="8457" max="8463" width="4.625" style="18" customWidth="1"/>
    <col min="8464" max="8704" width="9" style="18"/>
    <col min="8705" max="8705" width="4.625" style="18" customWidth="1"/>
    <col min="8706" max="8710" width="8.625" style="18" customWidth="1"/>
    <col min="8711" max="8711" width="4.625" style="18" customWidth="1"/>
    <col min="8712" max="8712" width="8.625" style="18" customWidth="1"/>
    <col min="8713" max="8719" width="4.625" style="18" customWidth="1"/>
    <col min="8720" max="8960" width="9" style="18"/>
    <col min="8961" max="8961" width="4.625" style="18" customWidth="1"/>
    <col min="8962" max="8966" width="8.625" style="18" customWidth="1"/>
    <col min="8967" max="8967" width="4.625" style="18" customWidth="1"/>
    <col min="8968" max="8968" width="8.625" style="18" customWidth="1"/>
    <col min="8969" max="8975" width="4.625" style="18" customWidth="1"/>
    <col min="8976" max="9216" width="9" style="18"/>
    <col min="9217" max="9217" width="4.625" style="18" customWidth="1"/>
    <col min="9218" max="9222" width="8.625" style="18" customWidth="1"/>
    <col min="9223" max="9223" width="4.625" style="18" customWidth="1"/>
    <col min="9224" max="9224" width="8.625" style="18" customWidth="1"/>
    <col min="9225" max="9231" width="4.625" style="18" customWidth="1"/>
    <col min="9232" max="9472" width="9" style="18"/>
    <col min="9473" max="9473" width="4.625" style="18" customWidth="1"/>
    <col min="9474" max="9478" width="8.625" style="18" customWidth="1"/>
    <col min="9479" max="9479" width="4.625" style="18" customWidth="1"/>
    <col min="9480" max="9480" width="8.625" style="18" customWidth="1"/>
    <col min="9481" max="9487" width="4.625" style="18" customWidth="1"/>
    <col min="9488" max="9728" width="9" style="18"/>
    <col min="9729" max="9729" width="4.625" style="18" customWidth="1"/>
    <col min="9730" max="9734" width="8.625" style="18" customWidth="1"/>
    <col min="9735" max="9735" width="4.625" style="18" customWidth="1"/>
    <col min="9736" max="9736" width="8.625" style="18" customWidth="1"/>
    <col min="9737" max="9743" width="4.625" style="18" customWidth="1"/>
    <col min="9744" max="9984" width="9" style="18"/>
    <col min="9985" max="9985" width="4.625" style="18" customWidth="1"/>
    <col min="9986" max="9990" width="8.625" style="18" customWidth="1"/>
    <col min="9991" max="9991" width="4.625" style="18" customWidth="1"/>
    <col min="9992" max="9992" width="8.625" style="18" customWidth="1"/>
    <col min="9993" max="9999" width="4.625" style="18" customWidth="1"/>
    <col min="10000" max="10240" width="9" style="18"/>
    <col min="10241" max="10241" width="4.625" style="18" customWidth="1"/>
    <col min="10242" max="10246" width="8.625" style="18" customWidth="1"/>
    <col min="10247" max="10247" width="4.625" style="18" customWidth="1"/>
    <col min="10248" max="10248" width="8.625" style="18" customWidth="1"/>
    <col min="10249" max="10255" width="4.625" style="18" customWidth="1"/>
    <col min="10256" max="10496" width="9" style="18"/>
    <col min="10497" max="10497" width="4.625" style="18" customWidth="1"/>
    <col min="10498" max="10502" width="8.625" style="18" customWidth="1"/>
    <col min="10503" max="10503" width="4.625" style="18" customWidth="1"/>
    <col min="10504" max="10504" width="8.625" style="18" customWidth="1"/>
    <col min="10505" max="10511" width="4.625" style="18" customWidth="1"/>
    <col min="10512" max="10752" width="9" style="18"/>
    <col min="10753" max="10753" width="4.625" style="18" customWidth="1"/>
    <col min="10754" max="10758" width="8.625" style="18" customWidth="1"/>
    <col min="10759" max="10759" width="4.625" style="18" customWidth="1"/>
    <col min="10760" max="10760" width="8.625" style="18" customWidth="1"/>
    <col min="10761" max="10767" width="4.625" style="18" customWidth="1"/>
    <col min="10768" max="11008" width="9" style="18"/>
    <col min="11009" max="11009" width="4.625" style="18" customWidth="1"/>
    <col min="11010" max="11014" width="8.625" style="18" customWidth="1"/>
    <col min="11015" max="11015" width="4.625" style="18" customWidth="1"/>
    <col min="11016" max="11016" width="8.625" style="18" customWidth="1"/>
    <col min="11017" max="11023" width="4.625" style="18" customWidth="1"/>
    <col min="11024" max="11264" width="9" style="18"/>
    <col min="11265" max="11265" width="4.625" style="18" customWidth="1"/>
    <col min="11266" max="11270" width="8.625" style="18" customWidth="1"/>
    <col min="11271" max="11271" width="4.625" style="18" customWidth="1"/>
    <col min="11272" max="11272" width="8.625" style="18" customWidth="1"/>
    <col min="11273" max="11279" width="4.625" style="18" customWidth="1"/>
    <col min="11280" max="11520" width="9" style="18"/>
    <col min="11521" max="11521" width="4.625" style="18" customWidth="1"/>
    <col min="11522" max="11526" width="8.625" style="18" customWidth="1"/>
    <col min="11527" max="11527" width="4.625" style="18" customWidth="1"/>
    <col min="11528" max="11528" width="8.625" style="18" customWidth="1"/>
    <col min="11529" max="11535" width="4.625" style="18" customWidth="1"/>
    <col min="11536" max="11776" width="9" style="18"/>
    <col min="11777" max="11777" width="4.625" style="18" customWidth="1"/>
    <col min="11778" max="11782" width="8.625" style="18" customWidth="1"/>
    <col min="11783" max="11783" width="4.625" style="18" customWidth="1"/>
    <col min="11784" max="11784" width="8.625" style="18" customWidth="1"/>
    <col min="11785" max="11791" width="4.625" style="18" customWidth="1"/>
    <col min="11792" max="12032" width="9" style="18"/>
    <col min="12033" max="12033" width="4.625" style="18" customWidth="1"/>
    <col min="12034" max="12038" width="8.625" style="18" customWidth="1"/>
    <col min="12039" max="12039" width="4.625" style="18" customWidth="1"/>
    <col min="12040" max="12040" width="8.625" style="18" customWidth="1"/>
    <col min="12041" max="12047" width="4.625" style="18" customWidth="1"/>
    <col min="12048" max="12288" width="9" style="18"/>
    <col min="12289" max="12289" width="4.625" style="18" customWidth="1"/>
    <col min="12290" max="12294" width="8.625" style="18" customWidth="1"/>
    <col min="12295" max="12295" width="4.625" style="18" customWidth="1"/>
    <col min="12296" max="12296" width="8.625" style="18" customWidth="1"/>
    <col min="12297" max="12303" width="4.625" style="18" customWidth="1"/>
    <col min="12304" max="12544" width="9" style="18"/>
    <col min="12545" max="12545" width="4.625" style="18" customWidth="1"/>
    <col min="12546" max="12550" width="8.625" style="18" customWidth="1"/>
    <col min="12551" max="12551" width="4.625" style="18" customWidth="1"/>
    <col min="12552" max="12552" width="8.625" style="18" customWidth="1"/>
    <col min="12553" max="12559" width="4.625" style="18" customWidth="1"/>
    <col min="12560" max="12800" width="9" style="18"/>
    <col min="12801" max="12801" width="4.625" style="18" customWidth="1"/>
    <col min="12802" max="12806" width="8.625" style="18" customWidth="1"/>
    <col min="12807" max="12807" width="4.625" style="18" customWidth="1"/>
    <col min="12808" max="12808" width="8.625" style="18" customWidth="1"/>
    <col min="12809" max="12815" width="4.625" style="18" customWidth="1"/>
    <col min="12816" max="13056" width="9" style="18"/>
    <col min="13057" max="13057" width="4.625" style="18" customWidth="1"/>
    <col min="13058" max="13062" width="8.625" style="18" customWidth="1"/>
    <col min="13063" max="13063" width="4.625" style="18" customWidth="1"/>
    <col min="13064" max="13064" width="8.625" style="18" customWidth="1"/>
    <col min="13065" max="13071" width="4.625" style="18" customWidth="1"/>
    <col min="13072" max="13312" width="9" style="18"/>
    <col min="13313" max="13313" width="4.625" style="18" customWidth="1"/>
    <col min="13314" max="13318" width="8.625" style="18" customWidth="1"/>
    <col min="13319" max="13319" width="4.625" style="18" customWidth="1"/>
    <col min="13320" max="13320" width="8.625" style="18" customWidth="1"/>
    <col min="13321" max="13327" width="4.625" style="18" customWidth="1"/>
    <col min="13328" max="13568" width="9" style="18"/>
    <col min="13569" max="13569" width="4.625" style="18" customWidth="1"/>
    <col min="13570" max="13574" width="8.625" style="18" customWidth="1"/>
    <col min="13575" max="13575" width="4.625" style="18" customWidth="1"/>
    <col min="13576" max="13576" width="8.625" style="18" customWidth="1"/>
    <col min="13577" max="13583" width="4.625" style="18" customWidth="1"/>
    <col min="13584" max="13824" width="9" style="18"/>
    <col min="13825" max="13825" width="4.625" style="18" customWidth="1"/>
    <col min="13826" max="13830" width="8.625" style="18" customWidth="1"/>
    <col min="13831" max="13831" width="4.625" style="18" customWidth="1"/>
    <col min="13832" max="13832" width="8.625" style="18" customWidth="1"/>
    <col min="13833" max="13839" width="4.625" style="18" customWidth="1"/>
    <col min="13840" max="14080" width="9" style="18"/>
    <col min="14081" max="14081" width="4.625" style="18" customWidth="1"/>
    <col min="14082" max="14086" width="8.625" style="18" customWidth="1"/>
    <col min="14087" max="14087" width="4.625" style="18" customWidth="1"/>
    <col min="14088" max="14088" width="8.625" style="18" customWidth="1"/>
    <col min="14089" max="14095" width="4.625" style="18" customWidth="1"/>
    <col min="14096" max="14336" width="9" style="18"/>
    <col min="14337" max="14337" width="4.625" style="18" customWidth="1"/>
    <col min="14338" max="14342" width="8.625" style="18" customWidth="1"/>
    <col min="14343" max="14343" width="4.625" style="18" customWidth="1"/>
    <col min="14344" max="14344" width="8.625" style="18" customWidth="1"/>
    <col min="14345" max="14351" width="4.625" style="18" customWidth="1"/>
    <col min="14352" max="14592" width="9" style="18"/>
    <col min="14593" max="14593" width="4.625" style="18" customWidth="1"/>
    <col min="14594" max="14598" width="8.625" style="18" customWidth="1"/>
    <col min="14599" max="14599" width="4.625" style="18" customWidth="1"/>
    <col min="14600" max="14600" width="8.625" style="18" customWidth="1"/>
    <col min="14601" max="14607" width="4.625" style="18" customWidth="1"/>
    <col min="14608" max="14848" width="9" style="18"/>
    <col min="14849" max="14849" width="4.625" style="18" customWidth="1"/>
    <col min="14850" max="14854" width="8.625" style="18" customWidth="1"/>
    <col min="14855" max="14855" width="4.625" style="18" customWidth="1"/>
    <col min="14856" max="14856" width="8.625" style="18" customWidth="1"/>
    <col min="14857" max="14863" width="4.625" style="18" customWidth="1"/>
    <col min="14864" max="15104" width="9" style="18"/>
    <col min="15105" max="15105" width="4.625" style="18" customWidth="1"/>
    <col min="15106" max="15110" width="8.625" style="18" customWidth="1"/>
    <col min="15111" max="15111" width="4.625" style="18" customWidth="1"/>
    <col min="15112" max="15112" width="8.625" style="18" customWidth="1"/>
    <col min="15113" max="15119" width="4.625" style="18" customWidth="1"/>
    <col min="15120" max="15360" width="9" style="18"/>
    <col min="15361" max="15361" width="4.625" style="18" customWidth="1"/>
    <col min="15362" max="15366" width="8.625" style="18" customWidth="1"/>
    <col min="15367" max="15367" width="4.625" style="18" customWidth="1"/>
    <col min="15368" max="15368" width="8.625" style="18" customWidth="1"/>
    <col min="15369" max="15375" width="4.625" style="18" customWidth="1"/>
    <col min="15376" max="15616" width="9" style="18"/>
    <col min="15617" max="15617" width="4.625" style="18" customWidth="1"/>
    <col min="15618" max="15622" width="8.625" style="18" customWidth="1"/>
    <col min="15623" max="15623" width="4.625" style="18" customWidth="1"/>
    <col min="15624" max="15624" width="8.625" style="18" customWidth="1"/>
    <col min="15625" max="15631" width="4.625" style="18" customWidth="1"/>
    <col min="15632" max="15872" width="9" style="18"/>
    <col min="15873" max="15873" width="4.625" style="18" customWidth="1"/>
    <col min="15874" max="15878" width="8.625" style="18" customWidth="1"/>
    <col min="15879" max="15879" width="4.625" style="18" customWidth="1"/>
    <col min="15880" max="15880" width="8.625" style="18" customWidth="1"/>
    <col min="15881" max="15887" width="4.625" style="18" customWidth="1"/>
    <col min="15888" max="16128" width="9" style="18"/>
    <col min="16129" max="16129" width="4.625" style="18" customWidth="1"/>
    <col min="16130" max="16134" width="8.625" style="18" customWidth="1"/>
    <col min="16135" max="16135" width="4.625" style="18" customWidth="1"/>
    <col min="16136" max="16136" width="8.625" style="18" customWidth="1"/>
    <col min="16137" max="16143" width="4.625" style="18" customWidth="1"/>
    <col min="16144" max="16384" width="9" style="18"/>
  </cols>
  <sheetData>
    <row r="1" spans="2:13" ht="20.100000000000001" customHeight="1">
      <c r="B1" s="18" t="s">
        <v>3483</v>
      </c>
    </row>
    <row r="2" spans="2:13" ht="9.75" customHeight="1"/>
    <row r="3" spans="2:13" ht="20.100000000000001" customHeight="1">
      <c r="B3" s="2897" t="s">
        <v>447</v>
      </c>
      <c r="C3" s="2897"/>
      <c r="D3" s="2897"/>
      <c r="E3" s="2897"/>
      <c r="F3" s="2897"/>
      <c r="G3" s="2897"/>
      <c r="H3" s="2897"/>
      <c r="I3" s="2897"/>
      <c r="J3" s="2897"/>
      <c r="K3" s="2897"/>
      <c r="L3" s="2897"/>
      <c r="M3" s="2897"/>
    </row>
    <row r="4" spans="2:13" ht="9.75" customHeight="1">
      <c r="B4" s="958"/>
      <c r="C4" s="958"/>
      <c r="D4" s="958"/>
      <c r="E4" s="958"/>
      <c r="F4" s="958"/>
      <c r="G4" s="958"/>
      <c r="H4" s="958"/>
      <c r="I4" s="958"/>
      <c r="J4" s="958"/>
      <c r="K4" s="958"/>
      <c r="L4" s="958"/>
      <c r="M4" s="958"/>
    </row>
    <row r="5" spans="2:13" ht="39.950000000000003" customHeight="1">
      <c r="B5" s="958"/>
      <c r="C5" s="958"/>
      <c r="D5" s="958"/>
      <c r="E5" s="958"/>
      <c r="F5" s="3003" t="s">
        <v>1356</v>
      </c>
      <c r="G5" s="3003"/>
      <c r="H5" s="3003"/>
      <c r="I5" s="3004"/>
      <c r="J5" s="3004"/>
      <c r="K5" s="3004"/>
      <c r="L5" s="3004"/>
      <c r="M5" s="3004"/>
    </row>
    <row r="6" spans="2:13" ht="39.950000000000003" customHeight="1">
      <c r="B6" s="958"/>
      <c r="C6" s="958"/>
      <c r="D6" s="958"/>
      <c r="E6" s="958"/>
      <c r="F6" s="3003" t="s">
        <v>449</v>
      </c>
      <c r="G6" s="3003"/>
      <c r="H6" s="3003"/>
      <c r="I6" s="3005"/>
      <c r="J6" s="3005"/>
      <c r="K6" s="3005"/>
      <c r="L6" s="3005"/>
      <c r="M6" s="3005"/>
    </row>
    <row r="7" spans="2:13" ht="20.100000000000001" customHeight="1"/>
    <row r="8" spans="2:13" ht="20.100000000000001" customHeight="1">
      <c r="G8" s="3006" t="s">
        <v>3484</v>
      </c>
      <c r="H8" s="3006"/>
      <c r="I8" s="3006"/>
      <c r="J8" s="3006"/>
      <c r="K8" s="3006"/>
      <c r="L8" s="3006"/>
      <c r="M8" s="3006"/>
    </row>
    <row r="9" spans="2:13" ht="5.0999999999999996" customHeight="1"/>
    <row r="10" spans="2:13" ht="20.100000000000001" customHeight="1">
      <c r="B10" s="3007" t="s">
        <v>3485</v>
      </c>
      <c r="C10" s="3007"/>
      <c r="D10" s="3007"/>
      <c r="E10" s="3007"/>
      <c r="F10" s="3007"/>
      <c r="G10" s="3007"/>
      <c r="H10" s="3007"/>
      <c r="I10" s="2997" t="s">
        <v>452</v>
      </c>
      <c r="J10" s="2999"/>
      <c r="K10" s="2999"/>
      <c r="L10" s="2999"/>
      <c r="M10" s="3001" t="s">
        <v>450</v>
      </c>
    </row>
    <row r="11" spans="2:13" ht="20.100000000000001" customHeight="1">
      <c r="B11" s="3008" t="s">
        <v>3486</v>
      </c>
      <c r="C11" s="3008"/>
      <c r="D11" s="3008"/>
      <c r="E11" s="3008"/>
      <c r="F11" s="3008"/>
      <c r="G11" s="3008"/>
      <c r="H11" s="3008"/>
      <c r="I11" s="2998"/>
      <c r="J11" s="3000"/>
      <c r="K11" s="3000"/>
      <c r="L11" s="3000"/>
      <c r="M11" s="3002"/>
    </row>
    <row r="12" spans="2:13" ht="20.100000000000001" customHeight="1"/>
    <row r="13" spans="2:13" ht="20.100000000000001" customHeight="1"/>
    <row r="14" spans="2:13" ht="20.100000000000001" customHeight="1">
      <c r="B14" s="2991" t="s">
        <v>3487</v>
      </c>
      <c r="C14" s="2992"/>
      <c r="D14" s="2992"/>
      <c r="E14" s="2992"/>
      <c r="F14" s="2992"/>
      <c r="G14" s="2992"/>
      <c r="H14" s="2993"/>
      <c r="I14" s="2997" t="s">
        <v>453</v>
      </c>
      <c r="J14" s="2999"/>
      <c r="K14" s="2999"/>
      <c r="L14" s="2999"/>
      <c r="M14" s="3001" t="s">
        <v>450</v>
      </c>
    </row>
    <row r="15" spans="2:13" ht="20.100000000000001" customHeight="1">
      <c r="B15" s="2994"/>
      <c r="C15" s="2995"/>
      <c r="D15" s="2995"/>
      <c r="E15" s="2995"/>
      <c r="F15" s="2995"/>
      <c r="G15" s="2995"/>
      <c r="H15" s="2996"/>
      <c r="I15" s="2998"/>
      <c r="J15" s="3000"/>
      <c r="K15" s="3000"/>
      <c r="L15" s="3000"/>
      <c r="M15" s="3002"/>
    </row>
    <row r="16" spans="2:13" ht="20.100000000000001" customHeight="1">
      <c r="B16" s="2991" t="s">
        <v>3488</v>
      </c>
      <c r="C16" s="2992"/>
      <c r="D16" s="2992"/>
      <c r="E16" s="2992"/>
      <c r="F16" s="2992"/>
      <c r="G16" s="2992"/>
      <c r="H16" s="2993"/>
      <c r="I16" s="2997" t="s">
        <v>454</v>
      </c>
      <c r="J16" s="2999"/>
      <c r="K16" s="2999"/>
      <c r="L16" s="2999"/>
      <c r="M16" s="3001" t="s">
        <v>450</v>
      </c>
    </row>
    <row r="17" spans="2:13" ht="20.100000000000001" customHeight="1">
      <c r="B17" s="2994"/>
      <c r="C17" s="2995"/>
      <c r="D17" s="2995"/>
      <c r="E17" s="2995"/>
      <c r="F17" s="2995"/>
      <c r="G17" s="2995"/>
      <c r="H17" s="2996"/>
      <c r="I17" s="2998"/>
      <c r="J17" s="3000"/>
      <c r="K17" s="3000"/>
      <c r="L17" s="3000"/>
      <c r="M17" s="3002"/>
    </row>
    <row r="18" spans="2:13" ht="20.100000000000001" customHeight="1">
      <c r="B18" s="2991" t="s">
        <v>3489</v>
      </c>
      <c r="C18" s="2992"/>
      <c r="D18" s="2992"/>
      <c r="E18" s="2992"/>
      <c r="F18" s="2992"/>
      <c r="G18" s="2992"/>
      <c r="H18" s="2993"/>
      <c r="I18" s="2997" t="s">
        <v>455</v>
      </c>
      <c r="J18" s="2999"/>
      <c r="K18" s="2999"/>
      <c r="L18" s="2999"/>
      <c r="M18" s="3001" t="s">
        <v>450</v>
      </c>
    </row>
    <row r="19" spans="2:13" ht="20.100000000000001" customHeight="1">
      <c r="B19" s="2994"/>
      <c r="C19" s="2995"/>
      <c r="D19" s="2995"/>
      <c r="E19" s="2995"/>
      <c r="F19" s="2995"/>
      <c r="G19" s="2995"/>
      <c r="H19" s="2996"/>
      <c r="I19" s="2998"/>
      <c r="J19" s="3000"/>
      <c r="K19" s="3000"/>
      <c r="L19" s="3000"/>
      <c r="M19" s="3002"/>
    </row>
    <row r="20" spans="2:13" ht="20.100000000000001" customHeight="1"/>
    <row r="21" spans="2:13" ht="20.100000000000001" customHeight="1">
      <c r="B21" s="18" t="s">
        <v>3490</v>
      </c>
    </row>
    <row r="22" spans="2:13" ht="30" customHeight="1">
      <c r="E22" s="2621" t="s">
        <v>3491</v>
      </c>
      <c r="F22" s="2622"/>
      <c r="G22" s="959" t="s">
        <v>456</v>
      </c>
      <c r="H22" s="2729" t="str">
        <f>IF(OR(J14="",J10=""),"",J14/J10*100)</f>
        <v/>
      </c>
      <c r="I22" s="2729"/>
      <c r="J22" s="2730"/>
      <c r="K22" s="960" t="s">
        <v>461</v>
      </c>
    </row>
    <row r="23" spans="2:13" ht="20.100000000000001" customHeight="1"/>
    <row r="24" spans="2:13" ht="20.100000000000001" customHeight="1">
      <c r="B24" s="18" t="s">
        <v>3492</v>
      </c>
    </row>
    <row r="25" spans="2:13" ht="30" customHeight="1">
      <c r="E25" s="2621" t="s">
        <v>3493</v>
      </c>
      <c r="F25" s="2622"/>
      <c r="G25" s="959" t="s">
        <v>657</v>
      </c>
      <c r="H25" s="2729" t="str">
        <f>IF(OR(J16="",J10=""),"",J16/J10*100)</f>
        <v/>
      </c>
      <c r="I25" s="2729"/>
      <c r="J25" s="2730"/>
      <c r="K25" s="960" t="s">
        <v>461</v>
      </c>
    </row>
    <row r="26" spans="2:13" ht="20.100000000000001" customHeight="1"/>
    <row r="27" spans="2:13" ht="20.100000000000001" customHeight="1">
      <c r="B27" s="18" t="s">
        <v>3494</v>
      </c>
    </row>
    <row r="28" spans="2:13" ht="30" customHeight="1">
      <c r="E28" s="2621" t="s">
        <v>3495</v>
      </c>
      <c r="F28" s="2622"/>
      <c r="G28" s="959" t="s">
        <v>459</v>
      </c>
      <c r="H28" s="2729" t="str">
        <f>IF(OR(J18="",J10=""),"",J18/J10*100)</f>
        <v/>
      </c>
      <c r="I28" s="2729"/>
      <c r="J28" s="2730"/>
      <c r="K28" s="960" t="s">
        <v>461</v>
      </c>
    </row>
    <row r="29" spans="2:13" ht="20.100000000000001" customHeight="1"/>
    <row r="30" spans="2:13" ht="20.100000000000001" customHeight="1">
      <c r="B30" s="18" t="s">
        <v>3496</v>
      </c>
    </row>
    <row r="31" spans="2:13" ht="20.100000000000001" customHeight="1">
      <c r="B31" s="3009" t="s">
        <v>3497</v>
      </c>
      <c r="C31" s="3009"/>
      <c r="D31" s="3009"/>
      <c r="E31" s="3009"/>
      <c r="F31" s="3009"/>
      <c r="G31" s="3009"/>
      <c r="H31" s="3009"/>
      <c r="I31" s="3009"/>
      <c r="J31" s="3009"/>
      <c r="K31" s="3009"/>
      <c r="L31" s="3009"/>
      <c r="M31" s="3009"/>
    </row>
    <row r="32" spans="2:13" ht="20.100000000000001" customHeight="1">
      <c r="B32" s="3009" t="s">
        <v>3498</v>
      </c>
      <c r="C32" s="3009"/>
      <c r="D32" s="3009"/>
      <c r="E32" s="3009"/>
      <c r="F32" s="3009"/>
      <c r="G32" s="3009"/>
      <c r="H32" s="3009"/>
      <c r="I32" s="3009"/>
      <c r="J32" s="3009"/>
      <c r="K32" s="3009"/>
      <c r="L32" s="3009"/>
      <c r="M32" s="3009"/>
    </row>
    <row r="33" spans="2:13" ht="20.100000000000001" customHeight="1">
      <c r="B33" s="3009" t="s">
        <v>3499</v>
      </c>
      <c r="C33" s="3009"/>
      <c r="D33" s="3009"/>
      <c r="E33" s="3009"/>
      <c r="F33" s="3009"/>
      <c r="G33" s="3009"/>
      <c r="H33" s="3009"/>
      <c r="I33" s="3009"/>
      <c r="J33" s="3009"/>
      <c r="K33" s="3009"/>
      <c r="L33" s="3009"/>
      <c r="M33" s="3009"/>
    </row>
    <row r="34" spans="2:13" ht="20.100000000000001" customHeight="1">
      <c r="B34" s="3009" t="s">
        <v>3500</v>
      </c>
      <c r="C34" s="3009"/>
      <c r="D34" s="3009"/>
      <c r="E34" s="3009"/>
      <c r="F34" s="3009"/>
      <c r="G34" s="3009"/>
      <c r="H34" s="3009"/>
      <c r="I34" s="3009"/>
      <c r="J34" s="3009"/>
      <c r="K34" s="3009"/>
      <c r="L34" s="3009"/>
      <c r="M34" s="3009"/>
    </row>
    <row r="35" spans="2:13" ht="20.100000000000001" customHeight="1">
      <c r="B35" s="3009" t="s">
        <v>3501</v>
      </c>
      <c r="C35" s="3009"/>
      <c r="D35" s="3009"/>
      <c r="E35" s="3009"/>
      <c r="F35" s="3009"/>
      <c r="G35" s="3009"/>
      <c r="H35" s="3009"/>
      <c r="I35" s="3009"/>
      <c r="J35" s="3009"/>
      <c r="K35" s="3009"/>
      <c r="L35" s="3009"/>
      <c r="M35" s="3009"/>
    </row>
    <row r="36" spans="2:13" ht="20.100000000000001" customHeight="1">
      <c r="B36" s="3009" t="s">
        <v>3502</v>
      </c>
      <c r="C36" s="3009"/>
      <c r="D36" s="3009"/>
      <c r="E36" s="3009"/>
      <c r="F36" s="3009"/>
      <c r="G36" s="3009"/>
      <c r="H36" s="3009"/>
      <c r="I36" s="3009"/>
      <c r="J36" s="3009"/>
      <c r="K36" s="3009"/>
      <c r="L36" s="3009"/>
      <c r="M36" s="3009"/>
    </row>
    <row r="37" spans="2:13" ht="20.100000000000001" customHeight="1">
      <c r="B37" s="3009" t="s">
        <v>3503</v>
      </c>
      <c r="C37" s="3009"/>
      <c r="D37" s="3009"/>
      <c r="E37" s="3009"/>
      <c r="F37" s="3009"/>
      <c r="G37" s="3009"/>
      <c r="H37" s="3009"/>
      <c r="I37" s="3009"/>
      <c r="J37" s="3009"/>
      <c r="K37" s="3009"/>
      <c r="L37" s="3009"/>
      <c r="M37" s="3009"/>
    </row>
    <row r="38" spans="2:13" ht="20.100000000000001" customHeight="1">
      <c r="B38" s="3009" t="s">
        <v>3504</v>
      </c>
      <c r="C38" s="3009"/>
      <c r="D38" s="3009"/>
      <c r="E38" s="3009"/>
      <c r="F38" s="3009"/>
      <c r="G38" s="3009"/>
      <c r="H38" s="3009"/>
      <c r="I38" s="3009"/>
      <c r="J38" s="3009"/>
      <c r="K38" s="3009"/>
      <c r="L38" s="3009"/>
      <c r="M38" s="3009"/>
    </row>
    <row r="39" spans="2:13" ht="20.100000000000001" customHeight="1">
      <c r="B39" s="3009" t="s">
        <v>3505</v>
      </c>
      <c r="C39" s="3009"/>
      <c r="D39" s="3009"/>
      <c r="E39" s="3009"/>
      <c r="F39" s="3009"/>
      <c r="G39" s="3009"/>
      <c r="H39" s="3009"/>
      <c r="I39" s="3009"/>
      <c r="J39" s="3009"/>
      <c r="K39" s="3009"/>
      <c r="L39" s="3009"/>
      <c r="M39" s="3009"/>
    </row>
    <row r="40" spans="2:13" ht="20.100000000000001" customHeight="1">
      <c r="B40" s="3009"/>
      <c r="C40" s="3009"/>
      <c r="D40" s="3009"/>
      <c r="E40" s="3009"/>
      <c r="F40" s="3009"/>
      <c r="G40" s="3009"/>
      <c r="H40" s="3009"/>
      <c r="I40" s="3009"/>
      <c r="J40" s="3009"/>
      <c r="K40" s="3009"/>
      <c r="L40" s="3009"/>
      <c r="M40" s="3009"/>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1:M31"/>
    <mergeCell ref="B32:M32"/>
    <mergeCell ref="B33:M33"/>
    <mergeCell ref="B34:M34"/>
    <mergeCell ref="B35:M35"/>
    <mergeCell ref="B36:M36"/>
    <mergeCell ref="E22:F22"/>
    <mergeCell ref="H22:J22"/>
    <mergeCell ref="E25:F25"/>
    <mergeCell ref="H25:J25"/>
    <mergeCell ref="E28:F28"/>
    <mergeCell ref="H28:J28"/>
    <mergeCell ref="B16:H17"/>
    <mergeCell ref="I16:I17"/>
    <mergeCell ref="J16:L17"/>
    <mergeCell ref="M16:M17"/>
    <mergeCell ref="B18:H19"/>
    <mergeCell ref="I18:I19"/>
    <mergeCell ref="J18:L19"/>
    <mergeCell ref="M18:M1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8DA27D58-916E-4007-AB31-8B67E23B9DA5}"/>
  </dataValidations>
  <printOptions horizontalCentered="1" verticalCentered="1"/>
  <pageMargins left="0.31496062992125984" right="0.31496062992125984" top="0.55118110236220474" bottom="0.55118110236220474" header="0.31496062992125984" footer="0.31496062992125984"/>
  <pageSetup paperSize="9" scale="9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859E-BDA5-4867-BFDD-96786673AE7A}">
  <sheetPr>
    <tabColor theme="9" tint="0.59999389629810485"/>
  </sheetPr>
  <dimension ref="B1:M74"/>
  <sheetViews>
    <sheetView workbookViewId="0">
      <selection activeCell="O8" sqref="O8"/>
    </sheetView>
  </sheetViews>
  <sheetFormatPr defaultRowHeight="14.25"/>
  <cols>
    <col min="1" max="1" width="4.625" style="44" customWidth="1"/>
    <col min="2" max="6" width="8.625" style="44" customWidth="1"/>
    <col min="7" max="7" width="5.625" style="44" customWidth="1"/>
    <col min="8" max="8" width="8.625" style="44" customWidth="1"/>
    <col min="9" max="15" width="4.625" style="44" customWidth="1"/>
    <col min="16" max="256" width="9" style="44"/>
    <col min="257" max="257" width="4.625" style="44" customWidth="1"/>
    <col min="258" max="262" width="8.625" style="44" customWidth="1"/>
    <col min="263" max="263" width="5.625" style="44" customWidth="1"/>
    <col min="264" max="264" width="8.625" style="44" customWidth="1"/>
    <col min="265" max="271" width="4.625" style="44" customWidth="1"/>
    <col min="272" max="512" width="9" style="44"/>
    <col min="513" max="513" width="4.625" style="44" customWidth="1"/>
    <col min="514" max="518" width="8.625" style="44" customWidth="1"/>
    <col min="519" max="519" width="5.625" style="44" customWidth="1"/>
    <col min="520" max="520" width="8.625" style="44" customWidth="1"/>
    <col min="521" max="527" width="4.625" style="44" customWidth="1"/>
    <col min="528" max="768" width="9" style="44"/>
    <col min="769" max="769" width="4.625" style="44" customWidth="1"/>
    <col min="770" max="774" width="8.625" style="44" customWidth="1"/>
    <col min="775" max="775" width="5.625" style="44" customWidth="1"/>
    <col min="776" max="776" width="8.625" style="44" customWidth="1"/>
    <col min="777" max="783" width="4.625" style="44" customWidth="1"/>
    <col min="784" max="1024" width="9" style="44"/>
    <col min="1025" max="1025" width="4.625" style="44" customWidth="1"/>
    <col min="1026" max="1030" width="8.625" style="44" customWidth="1"/>
    <col min="1031" max="1031" width="5.625" style="44" customWidth="1"/>
    <col min="1032" max="1032" width="8.625" style="44" customWidth="1"/>
    <col min="1033" max="1039" width="4.625" style="44" customWidth="1"/>
    <col min="1040" max="1280" width="9" style="44"/>
    <col min="1281" max="1281" width="4.625" style="44" customWidth="1"/>
    <col min="1282" max="1286" width="8.625" style="44" customWidth="1"/>
    <col min="1287" max="1287" width="5.625" style="44" customWidth="1"/>
    <col min="1288" max="1288" width="8.625" style="44" customWidth="1"/>
    <col min="1289" max="1295" width="4.625" style="44" customWidth="1"/>
    <col min="1296" max="1536" width="9" style="44"/>
    <col min="1537" max="1537" width="4.625" style="44" customWidth="1"/>
    <col min="1538" max="1542" width="8.625" style="44" customWidth="1"/>
    <col min="1543" max="1543" width="5.625" style="44" customWidth="1"/>
    <col min="1544" max="1544" width="8.625" style="44" customWidth="1"/>
    <col min="1545" max="1551" width="4.625" style="44" customWidth="1"/>
    <col min="1552" max="1792" width="9" style="44"/>
    <col min="1793" max="1793" width="4.625" style="44" customWidth="1"/>
    <col min="1794" max="1798" width="8.625" style="44" customWidth="1"/>
    <col min="1799" max="1799" width="5.625" style="44" customWidth="1"/>
    <col min="1800" max="1800" width="8.625" style="44" customWidth="1"/>
    <col min="1801" max="1807" width="4.625" style="44" customWidth="1"/>
    <col min="1808" max="2048" width="9" style="44"/>
    <col min="2049" max="2049" width="4.625" style="44" customWidth="1"/>
    <col min="2050" max="2054" width="8.625" style="44" customWidth="1"/>
    <col min="2055" max="2055" width="5.625" style="44" customWidth="1"/>
    <col min="2056" max="2056" width="8.625" style="44" customWidth="1"/>
    <col min="2057" max="2063" width="4.625" style="44" customWidth="1"/>
    <col min="2064" max="2304" width="9" style="44"/>
    <col min="2305" max="2305" width="4.625" style="44" customWidth="1"/>
    <col min="2306" max="2310" width="8.625" style="44" customWidth="1"/>
    <col min="2311" max="2311" width="5.625" style="44" customWidth="1"/>
    <col min="2312" max="2312" width="8.625" style="44" customWidth="1"/>
    <col min="2313" max="2319" width="4.625" style="44" customWidth="1"/>
    <col min="2320" max="2560" width="9" style="44"/>
    <col min="2561" max="2561" width="4.625" style="44" customWidth="1"/>
    <col min="2562" max="2566" width="8.625" style="44" customWidth="1"/>
    <col min="2567" max="2567" width="5.625" style="44" customWidth="1"/>
    <col min="2568" max="2568" width="8.625" style="44" customWidth="1"/>
    <col min="2569" max="2575" width="4.625" style="44" customWidth="1"/>
    <col min="2576" max="2816" width="9" style="44"/>
    <col min="2817" max="2817" width="4.625" style="44" customWidth="1"/>
    <col min="2818" max="2822" width="8.625" style="44" customWidth="1"/>
    <col min="2823" max="2823" width="5.625" style="44" customWidth="1"/>
    <col min="2824" max="2824" width="8.625" style="44" customWidth="1"/>
    <col min="2825" max="2831" width="4.625" style="44" customWidth="1"/>
    <col min="2832" max="3072" width="9" style="44"/>
    <col min="3073" max="3073" width="4.625" style="44" customWidth="1"/>
    <col min="3074" max="3078" width="8.625" style="44" customWidth="1"/>
    <col min="3079" max="3079" width="5.625" style="44" customWidth="1"/>
    <col min="3080" max="3080" width="8.625" style="44" customWidth="1"/>
    <col min="3081" max="3087" width="4.625" style="44" customWidth="1"/>
    <col min="3088" max="3328" width="9" style="44"/>
    <col min="3329" max="3329" width="4.625" style="44" customWidth="1"/>
    <col min="3330" max="3334" width="8.625" style="44" customWidth="1"/>
    <col min="3335" max="3335" width="5.625" style="44" customWidth="1"/>
    <col min="3336" max="3336" width="8.625" style="44" customWidth="1"/>
    <col min="3337" max="3343" width="4.625" style="44" customWidth="1"/>
    <col min="3344" max="3584" width="9" style="44"/>
    <col min="3585" max="3585" width="4.625" style="44" customWidth="1"/>
    <col min="3586" max="3590" width="8.625" style="44" customWidth="1"/>
    <col min="3591" max="3591" width="5.625" style="44" customWidth="1"/>
    <col min="3592" max="3592" width="8.625" style="44" customWidth="1"/>
    <col min="3593" max="3599" width="4.625" style="44" customWidth="1"/>
    <col min="3600" max="3840" width="9" style="44"/>
    <col min="3841" max="3841" width="4.625" style="44" customWidth="1"/>
    <col min="3842" max="3846" width="8.625" style="44" customWidth="1"/>
    <col min="3847" max="3847" width="5.625" style="44" customWidth="1"/>
    <col min="3848" max="3848" width="8.625" style="44" customWidth="1"/>
    <col min="3849" max="3855" width="4.625" style="44" customWidth="1"/>
    <col min="3856" max="4096" width="9" style="44"/>
    <col min="4097" max="4097" width="4.625" style="44" customWidth="1"/>
    <col min="4098" max="4102" width="8.625" style="44" customWidth="1"/>
    <col min="4103" max="4103" width="5.625" style="44" customWidth="1"/>
    <col min="4104" max="4104" width="8.625" style="44" customWidth="1"/>
    <col min="4105" max="4111" width="4.625" style="44" customWidth="1"/>
    <col min="4112" max="4352" width="9" style="44"/>
    <col min="4353" max="4353" width="4.625" style="44" customWidth="1"/>
    <col min="4354" max="4358" width="8.625" style="44" customWidth="1"/>
    <col min="4359" max="4359" width="5.625" style="44" customWidth="1"/>
    <col min="4360" max="4360" width="8.625" style="44" customWidth="1"/>
    <col min="4361" max="4367" width="4.625" style="44" customWidth="1"/>
    <col min="4368" max="4608" width="9" style="44"/>
    <col min="4609" max="4609" width="4.625" style="44" customWidth="1"/>
    <col min="4610" max="4614" width="8.625" style="44" customWidth="1"/>
    <col min="4615" max="4615" width="5.625" style="44" customWidth="1"/>
    <col min="4616" max="4616" width="8.625" style="44" customWidth="1"/>
    <col min="4617" max="4623" width="4.625" style="44" customWidth="1"/>
    <col min="4624" max="4864" width="9" style="44"/>
    <col min="4865" max="4865" width="4.625" style="44" customWidth="1"/>
    <col min="4866" max="4870" width="8.625" style="44" customWidth="1"/>
    <col min="4871" max="4871" width="5.625" style="44" customWidth="1"/>
    <col min="4872" max="4872" width="8.625" style="44" customWidth="1"/>
    <col min="4873" max="4879" width="4.625" style="44" customWidth="1"/>
    <col min="4880" max="5120" width="9" style="44"/>
    <col min="5121" max="5121" width="4.625" style="44" customWidth="1"/>
    <col min="5122" max="5126" width="8.625" style="44" customWidth="1"/>
    <col min="5127" max="5127" width="5.625" style="44" customWidth="1"/>
    <col min="5128" max="5128" width="8.625" style="44" customWidth="1"/>
    <col min="5129" max="5135" width="4.625" style="44" customWidth="1"/>
    <col min="5136" max="5376" width="9" style="44"/>
    <col min="5377" max="5377" width="4.625" style="44" customWidth="1"/>
    <col min="5378" max="5382" width="8.625" style="44" customWidth="1"/>
    <col min="5383" max="5383" width="5.625" style="44" customWidth="1"/>
    <col min="5384" max="5384" width="8.625" style="44" customWidth="1"/>
    <col min="5385" max="5391" width="4.625" style="44" customWidth="1"/>
    <col min="5392" max="5632" width="9" style="44"/>
    <col min="5633" max="5633" width="4.625" style="44" customWidth="1"/>
    <col min="5634" max="5638" width="8.625" style="44" customWidth="1"/>
    <col min="5639" max="5639" width="5.625" style="44" customWidth="1"/>
    <col min="5640" max="5640" width="8.625" style="44" customWidth="1"/>
    <col min="5641" max="5647" width="4.625" style="44" customWidth="1"/>
    <col min="5648" max="5888" width="9" style="44"/>
    <col min="5889" max="5889" width="4.625" style="44" customWidth="1"/>
    <col min="5890" max="5894" width="8.625" style="44" customWidth="1"/>
    <col min="5895" max="5895" width="5.625" style="44" customWidth="1"/>
    <col min="5896" max="5896" width="8.625" style="44" customWidth="1"/>
    <col min="5897" max="5903" width="4.625" style="44" customWidth="1"/>
    <col min="5904" max="6144" width="9" style="44"/>
    <col min="6145" max="6145" width="4.625" style="44" customWidth="1"/>
    <col min="6146" max="6150" width="8.625" style="44" customWidth="1"/>
    <col min="6151" max="6151" width="5.625" style="44" customWidth="1"/>
    <col min="6152" max="6152" width="8.625" style="44" customWidth="1"/>
    <col min="6153" max="6159" width="4.625" style="44" customWidth="1"/>
    <col min="6160" max="6400" width="9" style="44"/>
    <col min="6401" max="6401" width="4.625" style="44" customWidth="1"/>
    <col min="6402" max="6406" width="8.625" style="44" customWidth="1"/>
    <col min="6407" max="6407" width="5.625" style="44" customWidth="1"/>
    <col min="6408" max="6408" width="8.625" style="44" customWidth="1"/>
    <col min="6409" max="6415" width="4.625" style="44" customWidth="1"/>
    <col min="6416" max="6656" width="9" style="44"/>
    <col min="6657" max="6657" width="4.625" style="44" customWidth="1"/>
    <col min="6658" max="6662" width="8.625" style="44" customWidth="1"/>
    <col min="6663" max="6663" width="5.625" style="44" customWidth="1"/>
    <col min="6664" max="6664" width="8.625" style="44" customWidth="1"/>
    <col min="6665" max="6671" width="4.625" style="44" customWidth="1"/>
    <col min="6672" max="6912" width="9" style="44"/>
    <col min="6913" max="6913" width="4.625" style="44" customWidth="1"/>
    <col min="6914" max="6918" width="8.625" style="44" customWidth="1"/>
    <col min="6919" max="6919" width="5.625" style="44" customWidth="1"/>
    <col min="6920" max="6920" width="8.625" style="44" customWidth="1"/>
    <col min="6921" max="6927" width="4.625" style="44" customWidth="1"/>
    <col min="6928" max="7168" width="9" style="44"/>
    <col min="7169" max="7169" width="4.625" style="44" customWidth="1"/>
    <col min="7170" max="7174" width="8.625" style="44" customWidth="1"/>
    <col min="7175" max="7175" width="5.625" style="44" customWidth="1"/>
    <col min="7176" max="7176" width="8.625" style="44" customWidth="1"/>
    <col min="7177" max="7183" width="4.625" style="44" customWidth="1"/>
    <col min="7184" max="7424" width="9" style="44"/>
    <col min="7425" max="7425" width="4.625" style="44" customWidth="1"/>
    <col min="7426" max="7430" width="8.625" style="44" customWidth="1"/>
    <col min="7431" max="7431" width="5.625" style="44" customWidth="1"/>
    <col min="7432" max="7432" width="8.625" style="44" customWidth="1"/>
    <col min="7433" max="7439" width="4.625" style="44" customWidth="1"/>
    <col min="7440" max="7680" width="9" style="44"/>
    <col min="7681" max="7681" width="4.625" style="44" customWidth="1"/>
    <col min="7682" max="7686" width="8.625" style="44" customWidth="1"/>
    <col min="7687" max="7687" width="5.625" style="44" customWidth="1"/>
    <col min="7688" max="7688" width="8.625" style="44" customWidth="1"/>
    <col min="7689" max="7695" width="4.625" style="44" customWidth="1"/>
    <col min="7696" max="7936" width="9" style="44"/>
    <col min="7937" max="7937" width="4.625" style="44" customWidth="1"/>
    <col min="7938" max="7942" width="8.625" style="44" customWidth="1"/>
    <col min="7943" max="7943" width="5.625" style="44" customWidth="1"/>
    <col min="7944" max="7944" width="8.625" style="44" customWidth="1"/>
    <col min="7945" max="7951" width="4.625" style="44" customWidth="1"/>
    <col min="7952" max="8192" width="9" style="44"/>
    <col min="8193" max="8193" width="4.625" style="44" customWidth="1"/>
    <col min="8194" max="8198" width="8.625" style="44" customWidth="1"/>
    <col min="8199" max="8199" width="5.625" style="44" customWidth="1"/>
    <col min="8200" max="8200" width="8.625" style="44" customWidth="1"/>
    <col min="8201" max="8207" width="4.625" style="44" customWidth="1"/>
    <col min="8208" max="8448" width="9" style="44"/>
    <col min="8449" max="8449" width="4.625" style="44" customWidth="1"/>
    <col min="8450" max="8454" width="8.625" style="44" customWidth="1"/>
    <col min="8455" max="8455" width="5.625" style="44" customWidth="1"/>
    <col min="8456" max="8456" width="8.625" style="44" customWidth="1"/>
    <col min="8457" max="8463" width="4.625" style="44" customWidth="1"/>
    <col min="8464" max="8704" width="9" style="44"/>
    <col min="8705" max="8705" width="4.625" style="44" customWidth="1"/>
    <col min="8706" max="8710" width="8.625" style="44" customWidth="1"/>
    <col min="8711" max="8711" width="5.625" style="44" customWidth="1"/>
    <col min="8712" max="8712" width="8.625" style="44" customWidth="1"/>
    <col min="8713" max="8719" width="4.625" style="44" customWidth="1"/>
    <col min="8720" max="8960" width="9" style="44"/>
    <col min="8961" max="8961" width="4.625" style="44" customWidth="1"/>
    <col min="8962" max="8966" width="8.625" style="44" customWidth="1"/>
    <col min="8967" max="8967" width="5.625" style="44" customWidth="1"/>
    <col min="8968" max="8968" width="8.625" style="44" customWidth="1"/>
    <col min="8969" max="8975" width="4.625" style="44" customWidth="1"/>
    <col min="8976" max="9216" width="9" style="44"/>
    <col min="9217" max="9217" width="4.625" style="44" customWidth="1"/>
    <col min="9218" max="9222" width="8.625" style="44" customWidth="1"/>
    <col min="9223" max="9223" width="5.625" style="44" customWidth="1"/>
    <col min="9224" max="9224" width="8.625" style="44" customWidth="1"/>
    <col min="9225" max="9231" width="4.625" style="44" customWidth="1"/>
    <col min="9232" max="9472" width="9" style="44"/>
    <col min="9473" max="9473" width="4.625" style="44" customWidth="1"/>
    <col min="9474" max="9478" width="8.625" style="44" customWidth="1"/>
    <col min="9479" max="9479" width="5.625" style="44" customWidth="1"/>
    <col min="9480" max="9480" width="8.625" style="44" customWidth="1"/>
    <col min="9481" max="9487" width="4.625" style="44" customWidth="1"/>
    <col min="9488" max="9728" width="9" style="44"/>
    <col min="9729" max="9729" width="4.625" style="44" customWidth="1"/>
    <col min="9730" max="9734" width="8.625" style="44" customWidth="1"/>
    <col min="9735" max="9735" width="5.625" style="44" customWidth="1"/>
    <col min="9736" max="9736" width="8.625" style="44" customWidth="1"/>
    <col min="9737" max="9743" width="4.625" style="44" customWidth="1"/>
    <col min="9744" max="9984" width="9" style="44"/>
    <col min="9985" max="9985" width="4.625" style="44" customWidth="1"/>
    <col min="9986" max="9990" width="8.625" style="44" customWidth="1"/>
    <col min="9991" max="9991" width="5.625" style="44" customWidth="1"/>
    <col min="9992" max="9992" width="8.625" style="44" customWidth="1"/>
    <col min="9993" max="9999" width="4.625" style="44" customWidth="1"/>
    <col min="10000" max="10240" width="9" style="44"/>
    <col min="10241" max="10241" width="4.625" style="44" customWidth="1"/>
    <col min="10242" max="10246" width="8.625" style="44" customWidth="1"/>
    <col min="10247" max="10247" width="5.625" style="44" customWidth="1"/>
    <col min="10248" max="10248" width="8.625" style="44" customWidth="1"/>
    <col min="10249" max="10255" width="4.625" style="44" customWidth="1"/>
    <col min="10256" max="10496" width="9" style="44"/>
    <col min="10497" max="10497" width="4.625" style="44" customWidth="1"/>
    <col min="10498" max="10502" width="8.625" style="44" customWidth="1"/>
    <col min="10503" max="10503" width="5.625" style="44" customWidth="1"/>
    <col min="10504" max="10504" width="8.625" style="44" customWidth="1"/>
    <col min="10505" max="10511" width="4.625" style="44" customWidth="1"/>
    <col min="10512" max="10752" width="9" style="44"/>
    <col min="10753" max="10753" width="4.625" style="44" customWidth="1"/>
    <col min="10754" max="10758" width="8.625" style="44" customWidth="1"/>
    <col min="10759" max="10759" width="5.625" style="44" customWidth="1"/>
    <col min="10760" max="10760" width="8.625" style="44" customWidth="1"/>
    <col min="10761" max="10767" width="4.625" style="44" customWidth="1"/>
    <col min="10768" max="11008" width="9" style="44"/>
    <col min="11009" max="11009" width="4.625" style="44" customWidth="1"/>
    <col min="11010" max="11014" width="8.625" style="44" customWidth="1"/>
    <col min="11015" max="11015" width="5.625" style="44" customWidth="1"/>
    <col min="11016" max="11016" width="8.625" style="44" customWidth="1"/>
    <col min="11017" max="11023" width="4.625" style="44" customWidth="1"/>
    <col min="11024" max="11264" width="9" style="44"/>
    <col min="11265" max="11265" width="4.625" style="44" customWidth="1"/>
    <col min="11266" max="11270" width="8.625" style="44" customWidth="1"/>
    <col min="11271" max="11271" width="5.625" style="44" customWidth="1"/>
    <col min="11272" max="11272" width="8.625" style="44" customWidth="1"/>
    <col min="11273" max="11279" width="4.625" style="44" customWidth="1"/>
    <col min="11280" max="11520" width="9" style="44"/>
    <col min="11521" max="11521" width="4.625" style="44" customWidth="1"/>
    <col min="11522" max="11526" width="8.625" style="44" customWidth="1"/>
    <col min="11527" max="11527" width="5.625" style="44" customWidth="1"/>
    <col min="11528" max="11528" width="8.625" style="44" customWidth="1"/>
    <col min="11529" max="11535" width="4.625" style="44" customWidth="1"/>
    <col min="11536" max="11776" width="9" style="44"/>
    <col min="11777" max="11777" width="4.625" style="44" customWidth="1"/>
    <col min="11778" max="11782" width="8.625" style="44" customWidth="1"/>
    <col min="11783" max="11783" width="5.625" style="44" customWidth="1"/>
    <col min="11784" max="11784" width="8.625" style="44" customWidth="1"/>
    <col min="11785" max="11791" width="4.625" style="44" customWidth="1"/>
    <col min="11792" max="12032" width="9" style="44"/>
    <col min="12033" max="12033" width="4.625" style="44" customWidth="1"/>
    <col min="12034" max="12038" width="8.625" style="44" customWidth="1"/>
    <col min="12039" max="12039" width="5.625" style="44" customWidth="1"/>
    <col min="12040" max="12040" width="8.625" style="44" customWidth="1"/>
    <col min="12041" max="12047" width="4.625" style="44" customWidth="1"/>
    <col min="12048" max="12288" width="9" style="44"/>
    <col min="12289" max="12289" width="4.625" style="44" customWidth="1"/>
    <col min="12290" max="12294" width="8.625" style="44" customWidth="1"/>
    <col min="12295" max="12295" width="5.625" style="44" customWidth="1"/>
    <col min="12296" max="12296" width="8.625" style="44" customWidth="1"/>
    <col min="12297" max="12303" width="4.625" style="44" customWidth="1"/>
    <col min="12304" max="12544" width="9" style="44"/>
    <col min="12545" max="12545" width="4.625" style="44" customWidth="1"/>
    <col min="12546" max="12550" width="8.625" style="44" customWidth="1"/>
    <col min="12551" max="12551" width="5.625" style="44" customWidth="1"/>
    <col min="12552" max="12552" width="8.625" style="44" customWidth="1"/>
    <col min="12553" max="12559" width="4.625" style="44" customWidth="1"/>
    <col min="12560" max="12800" width="9" style="44"/>
    <col min="12801" max="12801" width="4.625" style="44" customWidth="1"/>
    <col min="12802" max="12806" width="8.625" style="44" customWidth="1"/>
    <col min="12807" max="12807" width="5.625" style="44" customWidth="1"/>
    <col min="12808" max="12808" width="8.625" style="44" customWidth="1"/>
    <col min="12809" max="12815" width="4.625" style="44" customWidth="1"/>
    <col min="12816" max="13056" width="9" style="44"/>
    <col min="13057" max="13057" width="4.625" style="44" customWidth="1"/>
    <col min="13058" max="13062" width="8.625" style="44" customWidth="1"/>
    <col min="13063" max="13063" width="5.625" style="44" customWidth="1"/>
    <col min="13064" max="13064" width="8.625" style="44" customWidth="1"/>
    <col min="13065" max="13071" width="4.625" style="44" customWidth="1"/>
    <col min="13072" max="13312" width="9" style="44"/>
    <col min="13313" max="13313" width="4.625" style="44" customWidth="1"/>
    <col min="13314" max="13318" width="8.625" style="44" customWidth="1"/>
    <col min="13319" max="13319" width="5.625" style="44" customWidth="1"/>
    <col min="13320" max="13320" width="8.625" style="44" customWidth="1"/>
    <col min="13321" max="13327" width="4.625" style="44" customWidth="1"/>
    <col min="13328" max="13568" width="9" style="44"/>
    <col min="13569" max="13569" width="4.625" style="44" customWidth="1"/>
    <col min="13570" max="13574" width="8.625" style="44" customWidth="1"/>
    <col min="13575" max="13575" width="5.625" style="44" customWidth="1"/>
    <col min="13576" max="13576" width="8.625" style="44" customWidth="1"/>
    <col min="13577" max="13583" width="4.625" style="44" customWidth="1"/>
    <col min="13584" max="13824" width="9" style="44"/>
    <col min="13825" max="13825" width="4.625" style="44" customWidth="1"/>
    <col min="13826" max="13830" width="8.625" style="44" customWidth="1"/>
    <col min="13831" max="13831" width="5.625" style="44" customWidth="1"/>
    <col min="13832" max="13832" width="8.625" style="44" customWidth="1"/>
    <col min="13833" max="13839" width="4.625" style="44" customWidth="1"/>
    <col min="13840" max="14080" width="9" style="44"/>
    <col min="14081" max="14081" width="4.625" style="44" customWidth="1"/>
    <col min="14082" max="14086" width="8.625" style="44" customWidth="1"/>
    <col min="14087" max="14087" width="5.625" style="44" customWidth="1"/>
    <col min="14088" max="14088" width="8.625" style="44" customWidth="1"/>
    <col min="14089" max="14095" width="4.625" style="44" customWidth="1"/>
    <col min="14096" max="14336" width="9" style="44"/>
    <col min="14337" max="14337" width="4.625" style="44" customWidth="1"/>
    <col min="14338" max="14342" width="8.625" style="44" customWidth="1"/>
    <col min="14343" max="14343" width="5.625" style="44" customWidth="1"/>
    <col min="14344" max="14344" width="8.625" style="44" customWidth="1"/>
    <col min="14345" max="14351" width="4.625" style="44" customWidth="1"/>
    <col min="14352" max="14592" width="9" style="44"/>
    <col min="14593" max="14593" width="4.625" style="44" customWidth="1"/>
    <col min="14594" max="14598" width="8.625" style="44" customWidth="1"/>
    <col min="14599" max="14599" width="5.625" style="44" customWidth="1"/>
    <col min="14600" max="14600" width="8.625" style="44" customWidth="1"/>
    <col min="14601" max="14607" width="4.625" style="44" customWidth="1"/>
    <col min="14608" max="14848" width="9" style="44"/>
    <col min="14849" max="14849" width="4.625" style="44" customWidth="1"/>
    <col min="14850" max="14854" width="8.625" style="44" customWidth="1"/>
    <col min="14855" max="14855" width="5.625" style="44" customWidth="1"/>
    <col min="14856" max="14856" width="8.625" style="44" customWidth="1"/>
    <col min="14857" max="14863" width="4.625" style="44" customWidth="1"/>
    <col min="14864" max="15104" width="9" style="44"/>
    <col min="15105" max="15105" width="4.625" style="44" customWidth="1"/>
    <col min="15106" max="15110" width="8.625" style="44" customWidth="1"/>
    <col min="15111" max="15111" width="5.625" style="44" customWidth="1"/>
    <col min="15112" max="15112" width="8.625" style="44" customWidth="1"/>
    <col min="15113" max="15119" width="4.625" style="44" customWidth="1"/>
    <col min="15120" max="15360" width="9" style="44"/>
    <col min="15361" max="15361" width="4.625" style="44" customWidth="1"/>
    <col min="15362" max="15366" width="8.625" style="44" customWidth="1"/>
    <col min="15367" max="15367" width="5.625" style="44" customWidth="1"/>
    <col min="15368" max="15368" width="8.625" style="44" customWidth="1"/>
    <col min="15369" max="15375" width="4.625" style="44" customWidth="1"/>
    <col min="15376" max="15616" width="9" style="44"/>
    <col min="15617" max="15617" width="4.625" style="44" customWidth="1"/>
    <col min="15618" max="15622" width="8.625" style="44" customWidth="1"/>
    <col min="15623" max="15623" width="5.625" style="44" customWidth="1"/>
    <col min="15624" max="15624" width="8.625" style="44" customWidth="1"/>
    <col min="15625" max="15631" width="4.625" style="44" customWidth="1"/>
    <col min="15632" max="15872" width="9" style="44"/>
    <col min="15873" max="15873" width="4.625" style="44" customWidth="1"/>
    <col min="15874" max="15878" width="8.625" style="44" customWidth="1"/>
    <col min="15879" max="15879" width="5.625" style="44" customWidth="1"/>
    <col min="15880" max="15880" width="8.625" style="44" customWidth="1"/>
    <col min="15881" max="15887" width="4.625" style="44" customWidth="1"/>
    <col min="15888" max="16128" width="9" style="44"/>
    <col min="16129" max="16129" width="4.625" style="44" customWidth="1"/>
    <col min="16130" max="16134" width="8.625" style="44" customWidth="1"/>
    <col min="16135" max="16135" width="5.625" style="44" customWidth="1"/>
    <col min="16136" max="16136" width="8.625" style="44" customWidth="1"/>
    <col min="16137" max="16143" width="4.625" style="44" customWidth="1"/>
    <col min="16144" max="16384" width="9" style="44"/>
  </cols>
  <sheetData>
    <row r="1" spans="2:13" ht="20.100000000000001" customHeight="1">
      <c r="B1" s="44" t="s">
        <v>3506</v>
      </c>
    </row>
    <row r="2" spans="2:13" ht="20.100000000000001" customHeight="1"/>
    <row r="3" spans="2:13" ht="20.100000000000001" customHeight="1">
      <c r="B3" s="2928" t="s">
        <v>3507</v>
      </c>
      <c r="C3" s="2928"/>
      <c r="D3" s="2928"/>
      <c r="E3" s="2928"/>
      <c r="F3" s="2928"/>
      <c r="G3" s="2928"/>
      <c r="H3" s="2928"/>
      <c r="I3" s="2928"/>
      <c r="J3" s="2928"/>
      <c r="K3" s="2928"/>
      <c r="L3" s="2928"/>
      <c r="M3" s="2928"/>
    </row>
    <row r="4" spans="2:13" ht="20.100000000000001" customHeight="1">
      <c r="B4" s="681"/>
      <c r="C4" s="681"/>
      <c r="D4" s="681"/>
      <c r="E4" s="681"/>
      <c r="F4" s="681"/>
      <c r="G4" s="681"/>
      <c r="H4" s="681"/>
      <c r="I4" s="681"/>
      <c r="J4" s="681"/>
      <c r="K4" s="681"/>
      <c r="L4" s="681"/>
      <c r="M4" s="681"/>
    </row>
    <row r="5" spans="2:13" ht="35.1" customHeight="1">
      <c r="B5" s="681"/>
      <c r="C5" s="681"/>
      <c r="D5" s="681"/>
      <c r="E5" s="3011" t="s">
        <v>1356</v>
      </c>
      <c r="F5" s="3011"/>
      <c r="G5" s="3011"/>
      <c r="H5" s="3012"/>
      <c r="I5" s="3012"/>
      <c r="J5" s="3012"/>
      <c r="K5" s="3012"/>
      <c r="L5" s="3012"/>
      <c r="M5" s="3012"/>
    </row>
    <row r="6" spans="2:13" ht="35.1" customHeight="1">
      <c r="B6" s="681"/>
      <c r="C6" s="681"/>
      <c r="D6" s="681"/>
      <c r="E6" s="3011" t="s">
        <v>449</v>
      </c>
      <c r="F6" s="3011"/>
      <c r="G6" s="3011"/>
      <c r="H6" s="3013"/>
      <c r="I6" s="3013"/>
      <c r="J6" s="3013"/>
      <c r="K6" s="3013"/>
      <c r="L6" s="3013"/>
      <c r="M6" s="3013"/>
    </row>
    <row r="7" spans="2:13" ht="35.1" customHeight="1">
      <c r="E7" s="3010" t="s">
        <v>3508</v>
      </c>
      <c r="F7" s="3010"/>
      <c r="G7" s="3010"/>
      <c r="H7" s="961"/>
      <c r="I7" s="962" t="s">
        <v>3509</v>
      </c>
      <c r="J7" s="962">
        <v>7</v>
      </c>
      <c r="K7" s="962" t="s">
        <v>3510</v>
      </c>
      <c r="L7" s="963"/>
      <c r="M7" s="962" t="s">
        <v>3511</v>
      </c>
    </row>
    <row r="8" spans="2:13" ht="20.100000000000001" customHeight="1"/>
    <row r="9" spans="2:13" ht="20.100000000000001" customHeight="1">
      <c r="B9" s="3014" t="s">
        <v>3512</v>
      </c>
      <c r="C9" s="3014"/>
      <c r="D9" s="3014"/>
      <c r="E9" s="3014"/>
      <c r="F9" s="3014"/>
      <c r="G9" s="3014"/>
      <c r="H9" s="3014"/>
      <c r="I9" s="2327" t="s">
        <v>452</v>
      </c>
      <c r="J9" s="3015"/>
      <c r="K9" s="3015"/>
      <c r="L9" s="3015"/>
      <c r="M9" s="2328" t="s">
        <v>450</v>
      </c>
    </row>
    <row r="10" spans="2:13" ht="20.100000000000001" customHeight="1">
      <c r="B10" s="964" t="s">
        <v>3513</v>
      </c>
      <c r="C10" s="965"/>
      <c r="D10" s="965" t="s">
        <v>3514</v>
      </c>
      <c r="E10" s="965"/>
      <c r="F10" s="965" t="s">
        <v>3515</v>
      </c>
      <c r="G10" s="966"/>
      <c r="H10" s="967"/>
      <c r="I10" s="2331"/>
      <c r="J10" s="2925"/>
      <c r="K10" s="2925"/>
      <c r="L10" s="2925"/>
      <c r="M10" s="2332"/>
    </row>
    <row r="11" spans="2:13" ht="20.100000000000001" customHeight="1"/>
    <row r="12" spans="2:13" ht="20.100000000000001" customHeight="1">
      <c r="B12" s="3016" t="s">
        <v>3516</v>
      </c>
      <c r="C12" s="3017"/>
      <c r="D12" s="3017"/>
      <c r="E12" s="3017"/>
      <c r="F12" s="3017"/>
      <c r="G12" s="3017"/>
      <c r="H12" s="3018"/>
      <c r="I12" s="2327" t="s">
        <v>453</v>
      </c>
      <c r="J12" s="3015"/>
      <c r="K12" s="3015"/>
      <c r="L12" s="3015"/>
      <c r="M12" s="2328" t="s">
        <v>450</v>
      </c>
    </row>
    <row r="13" spans="2:13" ht="20.100000000000001" customHeight="1">
      <c r="B13" s="3019"/>
      <c r="C13" s="3020"/>
      <c r="D13" s="3020"/>
      <c r="E13" s="3020"/>
      <c r="F13" s="3020"/>
      <c r="G13" s="3020"/>
      <c r="H13" s="3021"/>
      <c r="I13" s="2331"/>
      <c r="J13" s="2925"/>
      <c r="K13" s="2925"/>
      <c r="L13" s="2925"/>
      <c r="M13" s="2332"/>
    </row>
    <row r="14" spans="2:13" ht="20.100000000000001" customHeight="1">
      <c r="B14" s="3016" t="s">
        <v>3517</v>
      </c>
      <c r="C14" s="3017"/>
      <c r="D14" s="3017"/>
      <c r="E14" s="3017"/>
      <c r="F14" s="3017"/>
      <c r="G14" s="3017"/>
      <c r="H14" s="3018"/>
      <c r="I14" s="2327" t="s">
        <v>454</v>
      </c>
      <c r="J14" s="3015"/>
      <c r="K14" s="3015"/>
      <c r="L14" s="3015"/>
      <c r="M14" s="2328" t="s">
        <v>450</v>
      </c>
    </row>
    <row r="15" spans="2:13" ht="20.100000000000001" customHeight="1">
      <c r="B15" s="3019"/>
      <c r="C15" s="3020"/>
      <c r="D15" s="3020"/>
      <c r="E15" s="3020"/>
      <c r="F15" s="3020"/>
      <c r="G15" s="3020"/>
      <c r="H15" s="3021"/>
      <c r="I15" s="2331"/>
      <c r="J15" s="2925"/>
      <c r="K15" s="2925"/>
      <c r="L15" s="2925"/>
      <c r="M15" s="2332"/>
    </row>
    <row r="16" spans="2:13" ht="20.100000000000001" customHeight="1">
      <c r="B16" s="3016" t="s">
        <v>3518</v>
      </c>
      <c r="C16" s="3017"/>
      <c r="D16" s="3017"/>
      <c r="E16" s="3017"/>
      <c r="F16" s="3017"/>
      <c r="G16" s="3017"/>
      <c r="H16" s="3018"/>
      <c r="I16" s="2327" t="s">
        <v>455</v>
      </c>
      <c r="J16" s="3015"/>
      <c r="K16" s="3015"/>
      <c r="L16" s="3015"/>
      <c r="M16" s="2328" t="s">
        <v>450</v>
      </c>
    </row>
    <row r="17" spans="2:13" ht="20.100000000000001" customHeight="1">
      <c r="B17" s="3019"/>
      <c r="C17" s="3020"/>
      <c r="D17" s="3020"/>
      <c r="E17" s="3020"/>
      <c r="F17" s="3020"/>
      <c r="G17" s="3020"/>
      <c r="H17" s="3021"/>
      <c r="I17" s="2331"/>
      <c r="J17" s="2925"/>
      <c r="K17" s="2925"/>
      <c r="L17" s="2925"/>
      <c r="M17" s="2332"/>
    </row>
    <row r="18" spans="2:13" ht="19.5" customHeight="1">
      <c r="B18" s="3016" t="s">
        <v>3519</v>
      </c>
      <c r="C18" s="3017"/>
      <c r="D18" s="3017"/>
      <c r="E18" s="3017"/>
      <c r="F18" s="3017"/>
      <c r="G18" s="3017"/>
      <c r="H18" s="3018"/>
      <c r="I18" s="2327" t="s">
        <v>456</v>
      </c>
      <c r="J18" s="3015"/>
      <c r="K18" s="3015"/>
      <c r="L18" s="3015"/>
      <c r="M18" s="2328" t="s">
        <v>457</v>
      </c>
    </row>
    <row r="19" spans="2:13" ht="20.100000000000001" customHeight="1">
      <c r="B19" s="3019"/>
      <c r="C19" s="3020"/>
      <c r="D19" s="3020"/>
      <c r="E19" s="3020"/>
      <c r="F19" s="3020"/>
      <c r="G19" s="3020"/>
      <c r="H19" s="3021"/>
      <c r="I19" s="2331"/>
      <c r="J19" s="2925"/>
      <c r="K19" s="2925"/>
      <c r="L19" s="2925"/>
      <c r="M19" s="2332"/>
    </row>
    <row r="20" spans="2:13" ht="19.5" customHeight="1">
      <c r="B20" s="3016" t="s">
        <v>3520</v>
      </c>
      <c r="C20" s="3022"/>
      <c r="D20" s="3022"/>
      <c r="E20" s="3022"/>
      <c r="F20" s="3022"/>
      <c r="G20" s="3022"/>
      <c r="H20" s="3023"/>
      <c r="I20" s="2327" t="s">
        <v>657</v>
      </c>
      <c r="J20" s="3027"/>
      <c r="K20" s="3027"/>
      <c r="L20" s="3027"/>
      <c r="M20" s="2328" t="s">
        <v>457</v>
      </c>
    </row>
    <row r="21" spans="2:13" ht="20.100000000000001" customHeight="1">
      <c r="B21" s="3024"/>
      <c r="C21" s="3025"/>
      <c r="D21" s="3025"/>
      <c r="E21" s="3025"/>
      <c r="F21" s="3025"/>
      <c r="G21" s="3025"/>
      <c r="H21" s="3026"/>
      <c r="I21" s="2331"/>
      <c r="J21" s="3028"/>
      <c r="K21" s="3028"/>
      <c r="L21" s="3028"/>
      <c r="M21" s="2332"/>
    </row>
    <row r="22" spans="2:13" ht="20.100000000000001" customHeight="1">
      <c r="B22" s="3016" t="s">
        <v>3521</v>
      </c>
      <c r="C22" s="3017"/>
      <c r="D22" s="3017"/>
      <c r="E22" s="3017"/>
      <c r="F22" s="3017"/>
      <c r="G22" s="3017"/>
      <c r="H22" s="3018"/>
      <c r="I22" s="2327" t="s">
        <v>459</v>
      </c>
      <c r="J22" s="3015"/>
      <c r="K22" s="3015"/>
      <c r="L22" s="3015"/>
      <c r="M22" s="2328" t="s">
        <v>457</v>
      </c>
    </row>
    <row r="23" spans="2:13" ht="20.100000000000001" customHeight="1">
      <c r="B23" s="3029"/>
      <c r="C23" s="3030"/>
      <c r="D23" s="3030"/>
      <c r="E23" s="3030"/>
      <c r="F23" s="3030"/>
      <c r="G23" s="3030"/>
      <c r="H23" s="3031"/>
      <c r="I23" s="2329"/>
      <c r="J23" s="2301"/>
      <c r="K23" s="2301"/>
      <c r="L23" s="2301"/>
      <c r="M23" s="2330"/>
    </row>
    <row r="24" spans="2:13" ht="20.100000000000001" customHeight="1">
      <c r="B24" s="3019"/>
      <c r="C24" s="3020"/>
      <c r="D24" s="3020"/>
      <c r="E24" s="3020"/>
      <c r="F24" s="3020"/>
      <c r="G24" s="3020"/>
      <c r="H24" s="3021"/>
      <c r="I24" s="2331"/>
      <c r="J24" s="2925"/>
      <c r="K24" s="2925"/>
      <c r="L24" s="2925"/>
      <c r="M24" s="2332"/>
    </row>
    <row r="25" spans="2:13" ht="20.100000000000001" customHeight="1">
      <c r="B25" s="3016" t="s">
        <v>3522</v>
      </c>
      <c r="C25" s="3017"/>
      <c r="D25" s="3017"/>
      <c r="E25" s="3017"/>
      <c r="F25" s="3017"/>
      <c r="G25" s="3017"/>
      <c r="H25" s="3018"/>
      <c r="I25" s="2327" t="s">
        <v>1758</v>
      </c>
      <c r="J25" s="3015"/>
      <c r="K25" s="3015"/>
      <c r="L25" s="3015"/>
      <c r="M25" s="2328" t="s">
        <v>457</v>
      </c>
    </row>
    <row r="26" spans="2:13" ht="20.100000000000001" customHeight="1">
      <c r="B26" s="3019"/>
      <c r="C26" s="3020"/>
      <c r="D26" s="3020"/>
      <c r="E26" s="3020"/>
      <c r="F26" s="3020"/>
      <c r="G26" s="3020"/>
      <c r="H26" s="3021"/>
      <c r="I26" s="2331"/>
      <c r="J26" s="2925"/>
      <c r="K26" s="2925"/>
      <c r="L26" s="2925"/>
      <c r="M26" s="2332"/>
    </row>
    <row r="27" spans="2:13" ht="20.100000000000001" customHeight="1">
      <c r="B27" s="3016" t="s">
        <v>3523</v>
      </c>
      <c r="C27" s="3017"/>
      <c r="D27" s="3017"/>
      <c r="E27" s="3017"/>
      <c r="F27" s="3017"/>
      <c r="G27" s="3017"/>
      <c r="H27" s="3018"/>
      <c r="I27" s="2327" t="s">
        <v>1760</v>
      </c>
      <c r="J27" s="3015"/>
      <c r="K27" s="3015"/>
      <c r="L27" s="3015"/>
      <c r="M27" s="2328" t="s">
        <v>450</v>
      </c>
    </row>
    <row r="28" spans="2:13" ht="20.100000000000001" customHeight="1">
      <c r="B28" s="3019"/>
      <c r="C28" s="3020"/>
      <c r="D28" s="3020"/>
      <c r="E28" s="3020"/>
      <c r="F28" s="3020"/>
      <c r="G28" s="3020"/>
      <c r="H28" s="3021"/>
      <c r="I28" s="2331"/>
      <c r="J28" s="2925"/>
      <c r="K28" s="2925"/>
      <c r="L28" s="2925"/>
      <c r="M28" s="2332"/>
    </row>
    <row r="29" spans="2:13" ht="20.100000000000001" customHeight="1">
      <c r="B29" s="3016" t="s">
        <v>3524</v>
      </c>
      <c r="C29" s="3017"/>
      <c r="D29" s="3017"/>
      <c r="E29" s="3017"/>
      <c r="F29" s="3017"/>
      <c r="G29" s="3017"/>
      <c r="H29" s="3018"/>
      <c r="I29" s="2327" t="s">
        <v>1762</v>
      </c>
      <c r="J29" s="3015"/>
      <c r="K29" s="3015"/>
      <c r="L29" s="3015"/>
      <c r="M29" s="2328" t="s">
        <v>450</v>
      </c>
    </row>
    <row r="30" spans="2:13" ht="20.100000000000001" customHeight="1">
      <c r="B30" s="3019"/>
      <c r="C30" s="3020"/>
      <c r="D30" s="3020"/>
      <c r="E30" s="3020"/>
      <c r="F30" s="3020"/>
      <c r="G30" s="3020"/>
      <c r="H30" s="3021"/>
      <c r="I30" s="2331"/>
      <c r="J30" s="2925"/>
      <c r="K30" s="2925"/>
      <c r="L30" s="2925"/>
      <c r="M30" s="2332"/>
    </row>
    <row r="31" spans="2:13" ht="19.5" customHeight="1">
      <c r="B31" s="3016" t="s">
        <v>3525</v>
      </c>
      <c r="C31" s="3017"/>
      <c r="D31" s="3017"/>
      <c r="E31" s="3017"/>
      <c r="F31" s="3017"/>
      <c r="G31" s="3017"/>
      <c r="H31" s="3018"/>
      <c r="I31" s="2327" t="s">
        <v>1176</v>
      </c>
      <c r="J31" s="3015"/>
      <c r="K31" s="3015"/>
      <c r="L31" s="3015"/>
      <c r="M31" s="2328" t="s">
        <v>450</v>
      </c>
    </row>
    <row r="32" spans="2:13" ht="20.100000000000001" customHeight="1">
      <c r="B32" s="3019"/>
      <c r="C32" s="3020"/>
      <c r="D32" s="3020"/>
      <c r="E32" s="3020"/>
      <c r="F32" s="3020"/>
      <c r="G32" s="3020"/>
      <c r="H32" s="3021"/>
      <c r="I32" s="2331"/>
      <c r="J32" s="2925"/>
      <c r="K32" s="2925"/>
      <c r="L32" s="2925"/>
      <c r="M32" s="2332"/>
    </row>
    <row r="33" spans="2:13" ht="20.100000000000001" customHeight="1"/>
    <row r="34" spans="2:13" ht="39.950000000000003" customHeight="1">
      <c r="C34" s="3032" t="s">
        <v>3526</v>
      </c>
      <c r="D34" s="3032"/>
      <c r="E34" s="3032"/>
      <c r="F34" s="3032"/>
      <c r="G34" s="3032"/>
      <c r="H34" s="3032"/>
      <c r="K34" s="3033"/>
      <c r="L34" s="2927"/>
      <c r="M34" s="968" t="s">
        <v>461</v>
      </c>
    </row>
    <row r="35" spans="2:13" ht="39.950000000000003" customHeight="1">
      <c r="C35" s="3032" t="s">
        <v>3527</v>
      </c>
      <c r="D35" s="3032"/>
      <c r="E35" s="3032"/>
      <c r="F35" s="3032"/>
      <c r="G35" s="3032"/>
      <c r="H35" s="3032"/>
      <c r="K35" s="3033"/>
      <c r="L35" s="2927"/>
      <c r="M35" s="968" t="s">
        <v>457</v>
      </c>
    </row>
    <row r="36" spans="2:13" ht="12.75" customHeight="1"/>
    <row r="37" spans="2:13" s="1" customFormat="1" ht="20.100000000000001" customHeight="1">
      <c r="B37" s="969" t="s">
        <v>3496</v>
      </c>
      <c r="C37" s="969"/>
      <c r="D37" s="969"/>
      <c r="E37" s="969"/>
      <c r="F37" s="969"/>
      <c r="G37" s="969"/>
      <c r="H37" s="969"/>
      <c r="I37" s="969"/>
      <c r="J37" s="969"/>
      <c r="K37" s="969"/>
      <c r="L37" s="969"/>
      <c r="M37" s="969"/>
    </row>
    <row r="38" spans="2:13" s="1" customFormat="1" ht="20.100000000000001" customHeight="1">
      <c r="B38" s="970">
        <v>1</v>
      </c>
      <c r="C38" s="3034" t="s">
        <v>3528</v>
      </c>
      <c r="D38" s="3034"/>
      <c r="E38" s="3034"/>
      <c r="F38" s="3034"/>
      <c r="G38" s="3034"/>
      <c r="H38" s="3034"/>
      <c r="I38" s="3034"/>
      <c r="J38" s="3034"/>
      <c r="K38" s="3034"/>
      <c r="L38" s="3034"/>
      <c r="M38" s="3034"/>
    </row>
    <row r="39" spans="2:13" s="1" customFormat="1" ht="15.75" customHeight="1">
      <c r="B39" s="971"/>
      <c r="C39" s="3034"/>
      <c r="D39" s="3034"/>
      <c r="E39" s="3034"/>
      <c r="F39" s="3034"/>
      <c r="G39" s="3034"/>
      <c r="H39" s="3034"/>
      <c r="I39" s="3034"/>
      <c r="J39" s="3034"/>
      <c r="K39" s="3034"/>
      <c r="L39" s="3034"/>
      <c r="M39" s="3034"/>
    </row>
    <row r="40" spans="2:13" s="1" customFormat="1" ht="20.100000000000001" customHeight="1">
      <c r="B40" s="970">
        <v>2</v>
      </c>
      <c r="C40" s="3034" t="s">
        <v>3529</v>
      </c>
      <c r="D40" s="3035"/>
      <c r="E40" s="3035"/>
      <c r="F40" s="3035"/>
      <c r="G40" s="3035"/>
      <c r="H40" s="3035"/>
      <c r="I40" s="3035"/>
      <c r="J40" s="3035"/>
      <c r="K40" s="3035"/>
      <c r="L40" s="3035"/>
      <c r="M40" s="3035"/>
    </row>
    <row r="41" spans="2:13" s="1" customFormat="1" ht="20.100000000000001" customHeight="1">
      <c r="B41" s="971"/>
      <c r="C41" s="3035"/>
      <c r="D41" s="3035"/>
      <c r="E41" s="3035"/>
      <c r="F41" s="3035"/>
      <c r="G41" s="3035"/>
      <c r="H41" s="3035"/>
      <c r="I41" s="3035"/>
      <c r="J41" s="3035"/>
      <c r="K41" s="3035"/>
      <c r="L41" s="3035"/>
      <c r="M41" s="3035"/>
    </row>
    <row r="42" spans="2:13" s="1" customFormat="1" ht="20.100000000000001" customHeight="1">
      <c r="B42" s="971"/>
      <c r="C42" s="3035"/>
      <c r="D42" s="3035"/>
      <c r="E42" s="3035"/>
      <c r="F42" s="3035"/>
      <c r="G42" s="3035"/>
      <c r="H42" s="3035"/>
      <c r="I42" s="3035"/>
      <c r="J42" s="3035"/>
      <c r="K42" s="3035"/>
      <c r="L42" s="3035"/>
      <c r="M42" s="3035"/>
    </row>
    <row r="43" spans="2:13" s="1" customFormat="1" ht="9.75" customHeight="1">
      <c r="B43" s="971"/>
      <c r="C43" s="3035"/>
      <c r="D43" s="3035"/>
      <c r="E43" s="3035"/>
      <c r="F43" s="3035"/>
      <c r="G43" s="3035"/>
      <c r="H43" s="3035"/>
      <c r="I43" s="3035"/>
      <c r="J43" s="3035"/>
      <c r="K43" s="3035"/>
      <c r="L43" s="3035"/>
      <c r="M43" s="3035"/>
    </row>
    <row r="44" spans="2:13" s="1" customFormat="1" ht="20.100000000000001" customHeight="1">
      <c r="B44" s="970"/>
      <c r="C44" s="676"/>
      <c r="D44" s="676"/>
      <c r="E44" s="676"/>
      <c r="F44" s="676"/>
      <c r="G44" s="676"/>
      <c r="H44" s="676"/>
      <c r="I44" s="676"/>
      <c r="J44" s="676"/>
      <c r="K44" s="676"/>
      <c r="L44" s="676"/>
      <c r="M44" s="676"/>
    </row>
    <row r="45" spans="2:13" s="1" customFormat="1" ht="20.100000000000001" customHeight="1">
      <c r="B45" s="971"/>
      <c r="C45" s="676"/>
      <c r="D45" s="676"/>
      <c r="E45" s="676"/>
      <c r="F45" s="676"/>
      <c r="G45" s="676"/>
      <c r="H45" s="676"/>
      <c r="I45" s="676"/>
      <c r="J45" s="676"/>
      <c r="K45" s="676"/>
      <c r="L45" s="676"/>
      <c r="M45" s="676"/>
    </row>
    <row r="46" spans="2:13" s="1" customFormat="1" ht="20.100000000000001" customHeight="1">
      <c r="B46" s="531"/>
      <c r="C46" s="676"/>
      <c r="D46" s="676"/>
      <c r="E46" s="676"/>
      <c r="F46" s="676"/>
      <c r="G46" s="676"/>
      <c r="H46" s="676"/>
      <c r="I46" s="676"/>
      <c r="J46" s="676"/>
      <c r="K46" s="676"/>
      <c r="L46" s="676"/>
      <c r="M46" s="67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C35:H35"/>
    <mergeCell ref="K35:L35"/>
    <mergeCell ref="C38:M39"/>
    <mergeCell ref="C40:M43"/>
    <mergeCell ref="B31:H32"/>
    <mergeCell ref="I31:I32"/>
    <mergeCell ref="J31:L32"/>
    <mergeCell ref="M31:M32"/>
    <mergeCell ref="C34:H34"/>
    <mergeCell ref="K34:L34"/>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8:H19"/>
    <mergeCell ref="I18:I19"/>
    <mergeCell ref="J18:L19"/>
    <mergeCell ref="M18:M19"/>
    <mergeCell ref="B20:H21"/>
    <mergeCell ref="I20:I21"/>
    <mergeCell ref="J20:L21"/>
    <mergeCell ref="M20:M21"/>
    <mergeCell ref="B14:H15"/>
    <mergeCell ref="I14:I15"/>
    <mergeCell ref="J14:L15"/>
    <mergeCell ref="M14:M15"/>
    <mergeCell ref="B16:H17"/>
    <mergeCell ref="I16:I17"/>
    <mergeCell ref="J16:L17"/>
    <mergeCell ref="M16:M17"/>
    <mergeCell ref="B9:H9"/>
    <mergeCell ref="I9:I10"/>
    <mergeCell ref="J9:L10"/>
    <mergeCell ref="M9:M10"/>
    <mergeCell ref="B12:H13"/>
    <mergeCell ref="I12:I13"/>
    <mergeCell ref="J12:L13"/>
    <mergeCell ref="M12:M13"/>
    <mergeCell ref="E7:G7"/>
    <mergeCell ref="B3:M3"/>
    <mergeCell ref="E5:G5"/>
    <mergeCell ref="H5:M5"/>
    <mergeCell ref="E6:G6"/>
    <mergeCell ref="H6:M6"/>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4EB6CE73-9668-4742-96A1-941BC4D2EEF6}"/>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75ACF73D-1585-4328-BE55-76C2CE5AAD7C}"/>
  </dataValidations>
  <printOptions horizontalCentered="1"/>
  <pageMargins left="0.47244094488188981" right="0.47244094488188981" top="0.43307086614173229" bottom="0.39370078740157483" header="0" footer="0"/>
  <pageSetup paperSize="9" scale="87"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0871-22E0-4621-9D91-090E24387A8D}">
  <sheetPr>
    <tabColor theme="9" tint="0.59999389629810485"/>
  </sheetPr>
  <dimension ref="A1:R80"/>
  <sheetViews>
    <sheetView workbookViewId="0">
      <selection activeCell="R12" sqref="R12"/>
    </sheetView>
  </sheetViews>
  <sheetFormatPr defaultRowHeight="13.5"/>
  <cols>
    <col min="1" max="1" width="2.375" style="28" customWidth="1"/>
    <col min="2" max="16" width="5.375" style="28" customWidth="1"/>
    <col min="17" max="17" width="2.75" style="28" customWidth="1"/>
    <col min="18"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31.5" customHeight="1">
      <c r="A1" s="2489" t="s">
        <v>3530</v>
      </c>
      <c r="B1" s="2489"/>
      <c r="C1" s="2489"/>
      <c r="D1" s="2489"/>
      <c r="E1" s="2489"/>
      <c r="F1" s="27"/>
      <c r="G1" s="27"/>
      <c r="H1" s="27"/>
      <c r="I1" s="27"/>
      <c r="K1" s="2490"/>
      <c r="L1" s="2490"/>
      <c r="M1" s="2490"/>
      <c r="N1" s="2490"/>
      <c r="O1" s="2490"/>
      <c r="P1" s="2490"/>
    </row>
    <row r="2" spans="1:16" ht="23.25" customHeight="1">
      <c r="B2" s="2491" t="s">
        <v>462</v>
      </c>
      <c r="C2" s="2491"/>
      <c r="D2" s="2491"/>
      <c r="E2" s="2491"/>
      <c r="F2" s="2491"/>
      <c r="G2" s="2491"/>
      <c r="H2" s="2491"/>
      <c r="I2" s="2491"/>
      <c r="J2" s="2491"/>
      <c r="K2" s="2491"/>
      <c r="L2" s="2491"/>
      <c r="M2" s="2491"/>
      <c r="N2" s="2491"/>
      <c r="O2" s="2491"/>
      <c r="P2" s="2491"/>
    </row>
    <row r="3" spans="1:16" ht="21" customHeight="1">
      <c r="B3" s="680"/>
      <c r="C3" s="680"/>
      <c r="D3" s="680"/>
      <c r="E3" s="680"/>
      <c r="F3" s="680"/>
      <c r="G3" s="680"/>
      <c r="H3" s="680"/>
      <c r="I3" s="680"/>
      <c r="J3" s="680"/>
      <c r="K3" s="680"/>
      <c r="L3" s="680"/>
      <c r="M3" s="680"/>
      <c r="N3" s="680"/>
      <c r="O3" s="680"/>
      <c r="P3" s="680"/>
    </row>
    <row r="4" spans="1:16" s="972" customFormat="1" ht="43.5" customHeight="1">
      <c r="B4" s="3036"/>
      <c r="C4" s="3036"/>
      <c r="D4" s="3036"/>
      <c r="H4" s="3037" t="s">
        <v>448</v>
      </c>
      <c r="I4" s="3037"/>
      <c r="J4" s="3037"/>
      <c r="K4" s="2494"/>
      <c r="L4" s="2495"/>
      <c r="M4" s="2495"/>
      <c r="N4" s="2495"/>
      <c r="O4" s="2495"/>
      <c r="P4" s="2495"/>
    </row>
    <row r="5" spans="1:16" s="972" customFormat="1" ht="24.95" customHeight="1">
      <c r="H5" s="3042" t="s">
        <v>449</v>
      </c>
      <c r="I5" s="3042"/>
      <c r="J5" s="3042"/>
      <c r="K5" s="3043"/>
      <c r="L5" s="2498"/>
      <c r="M5" s="2498"/>
      <c r="N5" s="2498"/>
      <c r="O5" s="2498"/>
      <c r="P5" s="2498"/>
    </row>
    <row r="6" spans="1:16" ht="17.25" customHeight="1">
      <c r="B6" s="27"/>
      <c r="C6" s="27"/>
      <c r="D6" s="27"/>
      <c r="E6" s="27"/>
      <c r="F6" s="27"/>
      <c r="G6" s="27"/>
      <c r="H6" s="27"/>
      <c r="I6" s="27"/>
      <c r="J6" s="27"/>
      <c r="K6" s="27"/>
      <c r="L6" s="27"/>
      <c r="M6" s="27"/>
      <c r="N6" s="27"/>
      <c r="O6" s="27"/>
      <c r="P6" s="27"/>
    </row>
    <row r="7" spans="1:16" ht="17.25" customHeight="1">
      <c r="B7" s="28" t="s">
        <v>463</v>
      </c>
      <c r="C7" s="27"/>
      <c r="D7" s="27"/>
      <c r="E7" s="27"/>
      <c r="F7" s="27"/>
      <c r="G7" s="27"/>
      <c r="H7" s="27"/>
      <c r="I7" s="27"/>
      <c r="J7" s="27"/>
      <c r="K7" s="27"/>
      <c r="L7" s="27"/>
      <c r="M7" s="27"/>
      <c r="N7" s="27"/>
      <c r="O7" s="27"/>
      <c r="P7" s="27"/>
    </row>
    <row r="8" spans="1:16" ht="21" customHeight="1">
      <c r="B8" s="677" t="s">
        <v>3531</v>
      </c>
      <c r="C8" s="678"/>
      <c r="D8" s="678"/>
      <c r="E8" s="678"/>
      <c r="F8" s="678"/>
      <c r="G8" s="678"/>
      <c r="H8" s="678"/>
      <c r="I8" s="678"/>
      <c r="J8" s="678"/>
      <c r="K8" s="678"/>
      <c r="L8" s="678"/>
      <c r="M8" s="678"/>
      <c r="N8" s="3040"/>
      <c r="O8" s="3041"/>
      <c r="P8" s="32" t="s">
        <v>451</v>
      </c>
    </row>
    <row r="9" spans="1:16" ht="21" customHeight="1">
      <c r="B9" s="2484" t="s">
        <v>464</v>
      </c>
      <c r="C9" s="2485"/>
      <c r="D9" s="2485"/>
      <c r="E9" s="2485"/>
      <c r="F9" s="2485"/>
      <c r="G9" s="2485"/>
      <c r="H9" s="2485"/>
      <c r="I9" s="2485"/>
      <c r="J9" s="2485"/>
      <c r="K9" s="2485"/>
      <c r="L9" s="2485"/>
      <c r="M9" s="2486"/>
      <c r="N9" s="3040"/>
      <c r="O9" s="3041"/>
      <c r="P9" s="32" t="s">
        <v>451</v>
      </c>
    </row>
    <row r="10" spans="1:16" ht="31.5" customHeight="1">
      <c r="B10" s="2484" t="s">
        <v>465</v>
      </c>
      <c r="C10" s="2485"/>
      <c r="D10" s="2485"/>
      <c r="E10" s="2485"/>
      <c r="F10" s="2485"/>
      <c r="G10" s="2485"/>
      <c r="H10" s="2485"/>
      <c r="I10" s="2485"/>
      <c r="J10" s="2485"/>
      <c r="K10" s="2485"/>
      <c r="L10" s="2485"/>
      <c r="M10" s="2486"/>
      <c r="N10" s="3040"/>
      <c r="O10" s="3041"/>
      <c r="P10" s="32" t="s">
        <v>451</v>
      </c>
    </row>
    <row r="11" spans="1:16" ht="21.75" customHeight="1">
      <c r="B11" s="2484" t="s">
        <v>466</v>
      </c>
      <c r="C11" s="2485"/>
      <c r="D11" s="2485"/>
      <c r="E11" s="2485"/>
      <c r="F11" s="2485"/>
      <c r="G11" s="2485"/>
      <c r="H11" s="2485"/>
      <c r="I11" s="2485"/>
      <c r="J11" s="2485"/>
      <c r="K11" s="2485"/>
      <c r="L11" s="2485"/>
      <c r="M11" s="2486"/>
      <c r="N11" s="3040"/>
      <c r="O11" s="3041"/>
      <c r="P11" s="32" t="s">
        <v>451</v>
      </c>
    </row>
    <row r="12" spans="1:16" ht="31.5" customHeight="1">
      <c r="B12" s="2484" t="s">
        <v>467</v>
      </c>
      <c r="C12" s="2502"/>
      <c r="D12" s="3044" t="s">
        <v>468</v>
      </c>
      <c r="E12" s="3045"/>
      <c r="F12" s="3045"/>
      <c r="G12" s="3045"/>
      <c r="H12" s="3045"/>
      <c r="I12" s="3046"/>
      <c r="J12" s="3044" t="s">
        <v>469</v>
      </c>
      <c r="K12" s="3045"/>
      <c r="L12" s="3045"/>
      <c r="M12" s="3045"/>
      <c r="N12" s="3045"/>
      <c r="O12" s="3045"/>
      <c r="P12" s="3046"/>
    </row>
    <row r="13" spans="1:16" ht="21" customHeight="1">
      <c r="B13" s="3038" t="s">
        <v>470</v>
      </c>
      <c r="C13" s="3039"/>
      <c r="D13" s="3040"/>
      <c r="E13" s="3041"/>
      <c r="F13" s="3041"/>
      <c r="G13" s="3041"/>
      <c r="H13" s="3041"/>
      <c r="I13" s="679" t="s">
        <v>450</v>
      </c>
      <c r="J13" s="3040"/>
      <c r="K13" s="3041"/>
      <c r="L13" s="3041"/>
      <c r="M13" s="3041"/>
      <c r="N13" s="3041"/>
      <c r="O13" s="3041"/>
      <c r="P13" s="679" t="s">
        <v>450</v>
      </c>
    </row>
    <row r="14" spans="1:16" ht="21" customHeight="1">
      <c r="B14" s="3038" t="s">
        <v>471</v>
      </c>
      <c r="C14" s="3039"/>
      <c r="D14" s="3040"/>
      <c r="E14" s="3041"/>
      <c r="F14" s="3041"/>
      <c r="G14" s="3041"/>
      <c r="H14" s="3041"/>
      <c r="I14" s="679" t="s">
        <v>450</v>
      </c>
      <c r="J14" s="3040"/>
      <c r="K14" s="3041"/>
      <c r="L14" s="3041"/>
      <c r="M14" s="3041"/>
      <c r="N14" s="3041"/>
      <c r="O14" s="3041"/>
      <c r="P14" s="679" t="s">
        <v>450</v>
      </c>
    </row>
    <row r="15" spans="1:16" ht="21" customHeight="1">
      <c r="B15" s="3038" t="s">
        <v>472</v>
      </c>
      <c r="C15" s="3039"/>
      <c r="D15" s="3040"/>
      <c r="E15" s="3041"/>
      <c r="F15" s="3041"/>
      <c r="G15" s="3041"/>
      <c r="H15" s="3041"/>
      <c r="I15" s="679" t="s">
        <v>450</v>
      </c>
      <c r="J15" s="3040"/>
      <c r="K15" s="3041"/>
      <c r="L15" s="3041"/>
      <c r="M15" s="3041"/>
      <c r="N15" s="3041"/>
      <c r="O15" s="3041"/>
      <c r="P15" s="679" t="s">
        <v>450</v>
      </c>
    </row>
    <row r="16" spans="1:16" ht="21" customHeight="1">
      <c r="B16" s="3038" t="s">
        <v>473</v>
      </c>
      <c r="C16" s="3039"/>
      <c r="D16" s="3040"/>
      <c r="E16" s="3041"/>
      <c r="F16" s="3041"/>
      <c r="G16" s="3041"/>
      <c r="H16" s="3041"/>
      <c r="I16" s="679" t="s">
        <v>450</v>
      </c>
      <c r="J16" s="3040"/>
      <c r="K16" s="3041"/>
      <c r="L16" s="3041"/>
      <c r="M16" s="3041"/>
      <c r="N16" s="3041"/>
      <c r="O16" s="3041"/>
      <c r="P16" s="679" t="s">
        <v>450</v>
      </c>
    </row>
    <row r="17" spans="2:18" ht="21" customHeight="1">
      <c r="B17" s="3038" t="s">
        <v>474</v>
      </c>
      <c r="C17" s="3039"/>
      <c r="D17" s="3040"/>
      <c r="E17" s="3041"/>
      <c r="F17" s="3041"/>
      <c r="G17" s="3041"/>
      <c r="H17" s="3041"/>
      <c r="I17" s="679" t="s">
        <v>450</v>
      </c>
      <c r="J17" s="3040"/>
      <c r="K17" s="3041"/>
      <c r="L17" s="3041"/>
      <c r="M17" s="3041"/>
      <c r="N17" s="3041"/>
      <c r="O17" s="3041"/>
      <c r="P17" s="679" t="s">
        <v>450</v>
      </c>
    </row>
    <row r="18" spans="2:18" ht="21" customHeight="1">
      <c r="B18" s="3047" t="s">
        <v>475</v>
      </c>
      <c r="C18" s="3048"/>
      <c r="D18" s="3040"/>
      <c r="E18" s="3041"/>
      <c r="F18" s="3041"/>
      <c r="G18" s="3041"/>
      <c r="H18" s="3041"/>
      <c r="I18" s="679" t="s">
        <v>476</v>
      </c>
      <c r="J18" s="3040"/>
      <c r="K18" s="3041"/>
      <c r="L18" s="3041"/>
      <c r="M18" s="3041"/>
      <c r="N18" s="3041"/>
      <c r="O18" s="3041"/>
      <c r="P18" s="679" t="s">
        <v>476</v>
      </c>
    </row>
    <row r="19" spans="2:18" ht="21" customHeight="1">
      <c r="B19" s="3038" t="s">
        <v>477</v>
      </c>
      <c r="C19" s="3039"/>
      <c r="D19" s="3040"/>
      <c r="E19" s="3041"/>
      <c r="F19" s="3041"/>
      <c r="G19" s="3041"/>
      <c r="H19" s="3041"/>
      <c r="I19" s="679" t="s">
        <v>450</v>
      </c>
      <c r="J19" s="3040"/>
      <c r="K19" s="3041"/>
      <c r="L19" s="3041"/>
      <c r="M19" s="3041"/>
      <c r="N19" s="3041"/>
      <c r="O19" s="3041"/>
      <c r="P19" s="679" t="s">
        <v>450</v>
      </c>
    </row>
    <row r="20" spans="2:18" ht="21" customHeight="1">
      <c r="B20" s="973"/>
      <c r="C20" s="973"/>
      <c r="D20" s="974"/>
      <c r="E20" s="974"/>
      <c r="F20" s="974"/>
      <c r="G20" s="974"/>
      <c r="H20" s="974"/>
      <c r="I20" s="42"/>
      <c r="J20" s="974"/>
      <c r="K20" s="974"/>
      <c r="L20" s="974"/>
      <c r="M20" s="974"/>
      <c r="N20" s="974"/>
      <c r="O20" s="974"/>
      <c r="P20" s="42"/>
      <c r="R20" s="975" t="s">
        <v>3532</v>
      </c>
    </row>
    <row r="21" spans="2:18" ht="21" customHeight="1">
      <c r="B21" s="3049"/>
      <c r="C21" s="3049"/>
      <c r="D21" s="3049"/>
      <c r="E21" s="974"/>
      <c r="F21" s="974"/>
      <c r="G21" s="974"/>
      <c r="H21" s="974"/>
      <c r="I21" s="42"/>
      <c r="J21" s="974"/>
      <c r="K21" s="974"/>
      <c r="L21" s="974"/>
      <c r="M21" s="974"/>
      <c r="N21" s="974"/>
      <c r="O21" s="974"/>
      <c r="P21" s="42"/>
    </row>
    <row r="22" spans="2:18" ht="21" customHeight="1">
      <c r="B22" s="3050"/>
      <c r="C22" s="3050"/>
      <c r="D22" s="3050"/>
      <c r="E22" s="3050"/>
      <c r="F22" s="3050"/>
      <c r="G22" s="3050"/>
      <c r="H22" s="3050"/>
      <c r="I22" s="3050"/>
      <c r="J22" s="3050"/>
      <c r="K22" s="3050"/>
      <c r="L22" s="3050"/>
      <c r="M22" s="3050"/>
      <c r="N22" s="3050"/>
      <c r="O22" s="3050"/>
      <c r="P22" s="3050"/>
    </row>
    <row r="23" spans="2:18" ht="21" customHeight="1">
      <c r="B23" s="3050"/>
      <c r="C23" s="3050"/>
      <c r="D23" s="3050"/>
      <c r="E23" s="3050"/>
      <c r="F23" s="3050"/>
      <c r="G23" s="3050"/>
      <c r="H23" s="3050"/>
      <c r="I23" s="3050"/>
      <c r="J23" s="3050"/>
      <c r="K23" s="3050"/>
      <c r="L23" s="3050"/>
      <c r="M23" s="3050"/>
      <c r="N23" s="3050"/>
      <c r="O23" s="3050"/>
      <c r="P23" s="3050"/>
    </row>
    <row r="24" spans="2:18" ht="21" customHeight="1">
      <c r="B24" s="3050"/>
      <c r="C24" s="3050"/>
      <c r="D24" s="3050"/>
      <c r="E24" s="3050"/>
      <c r="F24" s="3050"/>
      <c r="G24" s="3050"/>
      <c r="H24" s="3050"/>
      <c r="I24" s="3050"/>
      <c r="J24" s="3050"/>
      <c r="K24" s="3050"/>
      <c r="L24" s="3050"/>
      <c r="M24" s="3050"/>
      <c r="N24" s="3050"/>
      <c r="O24" s="3050"/>
      <c r="P24" s="3050"/>
    </row>
    <row r="25" spans="2:18" ht="21" customHeight="1">
      <c r="B25" s="3050"/>
      <c r="C25" s="3050"/>
      <c r="D25" s="3050"/>
      <c r="E25" s="3050"/>
      <c r="F25" s="3050"/>
      <c r="G25" s="3050"/>
      <c r="H25" s="3050"/>
      <c r="I25" s="3050"/>
      <c r="J25" s="3050"/>
      <c r="K25" s="3050"/>
      <c r="L25" s="3050"/>
      <c r="M25" s="3050"/>
      <c r="N25" s="3050"/>
      <c r="O25" s="3050"/>
      <c r="P25" s="3050"/>
    </row>
    <row r="26" spans="2:18" ht="21" customHeight="1">
      <c r="B26" s="3050"/>
      <c r="C26" s="3050"/>
      <c r="D26" s="3050"/>
      <c r="E26" s="3050"/>
      <c r="F26" s="3050"/>
      <c r="G26" s="3050"/>
      <c r="H26" s="3050"/>
      <c r="I26" s="3050"/>
      <c r="J26" s="3050"/>
      <c r="K26" s="3050"/>
      <c r="L26" s="3050"/>
      <c r="M26" s="3050"/>
      <c r="N26" s="3050"/>
      <c r="O26" s="3050"/>
      <c r="P26" s="3050"/>
    </row>
    <row r="27" spans="2:18" ht="21" customHeight="1">
      <c r="B27" s="3050"/>
      <c r="C27" s="3050"/>
      <c r="D27" s="3050"/>
      <c r="E27" s="3050"/>
      <c r="F27" s="3050"/>
      <c r="G27" s="3050"/>
      <c r="H27" s="3050"/>
      <c r="I27" s="3050"/>
      <c r="J27" s="3050"/>
      <c r="K27" s="3050"/>
      <c r="L27" s="3050"/>
      <c r="M27" s="3050"/>
      <c r="N27" s="3050"/>
      <c r="O27" s="3050"/>
      <c r="P27" s="3050"/>
    </row>
    <row r="28" spans="2:18" ht="21" customHeight="1">
      <c r="B28" s="3050"/>
      <c r="C28" s="3050"/>
      <c r="D28" s="3050"/>
      <c r="E28" s="3050"/>
      <c r="F28" s="3050"/>
      <c r="G28" s="3050"/>
      <c r="H28" s="3050"/>
      <c r="I28" s="3050"/>
      <c r="J28" s="3050"/>
      <c r="K28" s="3050"/>
      <c r="L28" s="3050"/>
      <c r="M28" s="3050"/>
      <c r="N28" s="3050"/>
      <c r="O28" s="3050"/>
      <c r="P28" s="3050"/>
    </row>
    <row r="29" spans="2:18" ht="21" customHeight="1">
      <c r="B29" s="3050"/>
      <c r="C29" s="3050"/>
      <c r="D29" s="3050"/>
      <c r="E29" s="3050"/>
      <c r="F29" s="3050"/>
      <c r="G29" s="3050"/>
      <c r="H29" s="3050"/>
      <c r="I29" s="3050"/>
      <c r="J29" s="3050"/>
      <c r="K29" s="3050"/>
      <c r="L29" s="3050"/>
      <c r="M29" s="3050"/>
      <c r="N29" s="3050"/>
      <c r="O29" s="3050"/>
      <c r="P29" s="3050"/>
    </row>
    <row r="30" spans="2:18" ht="21" customHeight="1">
      <c r="B30" s="3050"/>
      <c r="C30" s="3050"/>
      <c r="D30" s="3050"/>
      <c r="E30" s="3050"/>
      <c r="F30" s="3050"/>
      <c r="G30" s="3050"/>
      <c r="H30" s="3050"/>
      <c r="I30" s="3050"/>
      <c r="J30" s="3050"/>
      <c r="K30" s="3050"/>
      <c r="L30" s="3050"/>
      <c r="M30" s="3050"/>
      <c r="N30" s="3050"/>
      <c r="O30" s="3050"/>
      <c r="P30" s="3050"/>
    </row>
    <row r="31" spans="2:18" ht="21" customHeight="1">
      <c r="B31" s="3050"/>
      <c r="C31" s="3050"/>
      <c r="D31" s="3050"/>
      <c r="E31" s="3050"/>
      <c r="F31" s="3050"/>
      <c r="G31" s="3050"/>
      <c r="H31" s="3050"/>
      <c r="I31" s="3050"/>
      <c r="J31" s="3050"/>
      <c r="K31" s="3050"/>
      <c r="L31" s="3050"/>
      <c r="M31" s="3050"/>
      <c r="N31" s="3050"/>
      <c r="O31" s="3050"/>
      <c r="P31" s="3050"/>
    </row>
    <row r="32" spans="2:18" ht="21" customHeight="1">
      <c r="B32" s="3050"/>
      <c r="C32" s="3050"/>
      <c r="D32" s="3050"/>
      <c r="E32" s="3050"/>
      <c r="F32" s="3050"/>
      <c r="G32" s="3050"/>
      <c r="H32" s="3050"/>
      <c r="I32" s="3050"/>
      <c r="J32" s="3050"/>
      <c r="K32" s="3050"/>
      <c r="L32" s="3050"/>
      <c r="M32" s="3050"/>
      <c r="N32" s="3050"/>
      <c r="O32" s="3050"/>
      <c r="P32" s="3050"/>
    </row>
    <row r="33" spans="1:16" ht="21" customHeight="1">
      <c r="B33" s="973"/>
      <c r="C33" s="973"/>
      <c r="D33" s="974"/>
      <c r="E33" s="974"/>
      <c r="F33" s="974"/>
      <c r="G33" s="974"/>
      <c r="H33" s="974"/>
      <c r="I33" s="42"/>
      <c r="J33" s="974"/>
      <c r="K33" s="974"/>
      <c r="L33" s="974"/>
      <c r="M33" s="974"/>
      <c r="N33" s="974"/>
      <c r="O33" s="974"/>
      <c r="P33" s="42"/>
    </row>
    <row r="34" spans="1:16" ht="21" customHeight="1">
      <c r="B34" s="973"/>
      <c r="C34" s="973"/>
      <c r="D34" s="974"/>
      <c r="E34" s="974"/>
      <c r="F34" s="974"/>
      <c r="G34" s="974"/>
      <c r="H34" s="974"/>
      <c r="I34" s="42"/>
      <c r="J34" s="974"/>
      <c r="K34" s="974"/>
      <c r="L34" s="974"/>
      <c r="M34" s="974"/>
      <c r="N34" s="974"/>
      <c r="O34" s="974"/>
      <c r="P34" s="42"/>
    </row>
    <row r="35" spans="1:16" ht="21" customHeight="1">
      <c r="B35" s="973"/>
      <c r="C35" s="973"/>
      <c r="D35" s="974"/>
      <c r="E35" s="974"/>
      <c r="F35" s="974"/>
      <c r="G35" s="974"/>
      <c r="H35" s="974"/>
      <c r="I35" s="42"/>
      <c r="J35" s="974"/>
      <c r="K35" s="974"/>
      <c r="L35" s="974"/>
      <c r="M35" s="974"/>
      <c r="N35" s="974"/>
      <c r="O35" s="974"/>
      <c r="P35" s="42"/>
    </row>
    <row r="36" spans="1:16" ht="25.5" customHeight="1">
      <c r="A36" s="2489"/>
      <c r="B36" s="2489"/>
      <c r="C36" s="2489"/>
      <c r="D36" s="2489"/>
      <c r="E36" s="2489"/>
      <c r="F36" s="27"/>
      <c r="G36" s="27"/>
      <c r="H36" s="27"/>
      <c r="I36" s="27"/>
      <c r="K36" s="2490"/>
      <c r="L36" s="2490"/>
      <c r="M36" s="2490"/>
      <c r="N36" s="2490"/>
      <c r="O36" s="2490"/>
      <c r="P36" s="2490"/>
    </row>
    <row r="37" spans="1:16" ht="39" customHeight="1">
      <c r="B37" s="973"/>
      <c r="C37" s="973"/>
      <c r="D37" s="974"/>
      <c r="E37" s="974"/>
      <c r="F37" s="974"/>
      <c r="G37" s="974"/>
      <c r="H37" s="3037" t="s">
        <v>448</v>
      </c>
      <c r="I37" s="3037"/>
      <c r="J37" s="3037"/>
      <c r="K37" s="2494"/>
      <c r="L37" s="2495"/>
      <c r="M37" s="2495"/>
      <c r="N37" s="2495"/>
      <c r="O37" s="2495"/>
      <c r="P37" s="2495"/>
    </row>
    <row r="38" spans="1:16" ht="25.5" customHeight="1">
      <c r="B38" s="973"/>
      <c r="C38" s="973"/>
      <c r="D38" s="974"/>
      <c r="E38" s="974"/>
      <c r="F38" s="974"/>
      <c r="G38" s="974"/>
      <c r="H38" s="3042" t="s">
        <v>479</v>
      </c>
      <c r="I38" s="3042"/>
      <c r="J38" s="3042"/>
      <c r="K38" s="3043"/>
      <c r="L38" s="2498"/>
      <c r="M38" s="2498"/>
      <c r="N38" s="2498"/>
      <c r="O38" s="2498"/>
      <c r="P38" s="2498"/>
    </row>
    <row r="39" spans="1:16" ht="17.25" customHeight="1">
      <c r="B39" s="28" t="s">
        <v>480</v>
      </c>
      <c r="C39" s="27"/>
      <c r="D39" s="27"/>
      <c r="E39" s="27"/>
      <c r="F39" s="27"/>
      <c r="G39" s="27"/>
      <c r="H39" s="27"/>
      <c r="I39" s="27"/>
      <c r="J39" s="27"/>
      <c r="K39" s="27"/>
      <c r="L39" s="27"/>
      <c r="M39" s="27"/>
      <c r="N39" s="27"/>
      <c r="O39" s="27"/>
      <c r="P39" s="27"/>
    </row>
    <row r="40" spans="1:16" ht="54.75" customHeight="1">
      <c r="B40" s="2484" t="s">
        <v>3533</v>
      </c>
      <c r="C40" s="2501"/>
      <c r="D40" s="2501"/>
      <c r="E40" s="2501"/>
      <c r="F40" s="2501"/>
      <c r="G40" s="2501"/>
      <c r="H40" s="2501"/>
      <c r="I40" s="2501"/>
      <c r="J40" s="2501"/>
      <c r="K40" s="2501"/>
      <c r="L40" s="2501"/>
      <c r="M40" s="2502"/>
      <c r="N40" s="3040"/>
      <c r="O40" s="3041"/>
      <c r="P40" s="32" t="s">
        <v>451</v>
      </c>
    </row>
    <row r="41" spans="1:16" ht="21" customHeight="1">
      <c r="B41" s="2484" t="s">
        <v>481</v>
      </c>
      <c r="C41" s="2485"/>
      <c r="D41" s="2485"/>
      <c r="E41" s="2485"/>
      <c r="F41" s="2485"/>
      <c r="G41" s="2485"/>
      <c r="H41" s="2485"/>
      <c r="I41" s="2485"/>
      <c r="J41" s="2485"/>
      <c r="K41" s="2485"/>
      <c r="L41" s="2485"/>
      <c r="M41" s="2486"/>
      <c r="N41" s="3040"/>
      <c r="O41" s="3041"/>
      <c r="P41" s="32" t="s">
        <v>451</v>
      </c>
    </row>
    <row r="42" spans="1:16" ht="21" customHeight="1">
      <c r="B42" s="3053" t="s">
        <v>482</v>
      </c>
      <c r="C42" s="2509" t="s">
        <v>483</v>
      </c>
      <c r="D42" s="2485"/>
      <c r="E42" s="2485"/>
      <c r="F42" s="2485"/>
      <c r="G42" s="2485"/>
      <c r="H42" s="2485"/>
      <c r="I42" s="2485"/>
      <c r="J42" s="2485"/>
      <c r="K42" s="2485"/>
      <c r="L42" s="2485"/>
      <c r="M42" s="2486"/>
      <c r="N42" s="3040"/>
      <c r="O42" s="3041"/>
      <c r="P42" s="32" t="s">
        <v>451</v>
      </c>
    </row>
    <row r="43" spans="1:16" ht="21" customHeight="1">
      <c r="B43" s="3053"/>
      <c r="C43" s="2509" t="s">
        <v>484</v>
      </c>
      <c r="D43" s="2485"/>
      <c r="E43" s="2485"/>
      <c r="F43" s="2485"/>
      <c r="G43" s="2485"/>
      <c r="H43" s="2485"/>
      <c r="I43" s="2485"/>
      <c r="J43" s="2485"/>
      <c r="K43" s="2485"/>
      <c r="L43" s="2485"/>
      <c r="M43" s="2486"/>
      <c r="N43" s="3040"/>
      <c r="O43" s="3041"/>
      <c r="P43" s="32" t="s">
        <v>451</v>
      </c>
    </row>
    <row r="44" spans="1:16" ht="21" customHeight="1">
      <c r="B44" s="3053"/>
      <c r="C44" s="2509" t="s">
        <v>485</v>
      </c>
      <c r="D44" s="2485"/>
      <c r="E44" s="2485"/>
      <c r="F44" s="2485"/>
      <c r="G44" s="2485"/>
      <c r="H44" s="2485"/>
      <c r="I44" s="2485"/>
      <c r="J44" s="2485"/>
      <c r="K44" s="2485"/>
      <c r="L44" s="2485"/>
      <c r="M44" s="2486"/>
      <c r="N44" s="3040"/>
      <c r="O44" s="3041"/>
      <c r="P44" s="32" t="s">
        <v>451</v>
      </c>
    </row>
    <row r="45" spans="1:16" ht="21.75" customHeight="1">
      <c r="B45" s="3053"/>
      <c r="C45" s="2509" t="s">
        <v>486</v>
      </c>
      <c r="D45" s="2485"/>
      <c r="E45" s="2485"/>
      <c r="F45" s="2485"/>
      <c r="G45" s="2485"/>
      <c r="H45" s="2485"/>
      <c r="I45" s="2485"/>
      <c r="J45" s="2485"/>
      <c r="K45" s="2485"/>
      <c r="L45" s="2485"/>
      <c r="M45" s="2486"/>
      <c r="N45" s="3040"/>
      <c r="O45" s="3041"/>
      <c r="P45" s="32" t="s">
        <v>451</v>
      </c>
    </row>
    <row r="46" spans="1:16" ht="39" customHeight="1">
      <c r="B46" s="3054"/>
      <c r="C46" s="2484" t="s">
        <v>487</v>
      </c>
      <c r="D46" s="2485"/>
      <c r="E46" s="2485"/>
      <c r="F46" s="2485"/>
      <c r="G46" s="2485"/>
      <c r="H46" s="2485"/>
      <c r="I46" s="2485"/>
      <c r="J46" s="2485"/>
      <c r="K46" s="2485"/>
      <c r="L46" s="2485"/>
      <c r="M46" s="2486"/>
      <c r="N46" s="3040"/>
      <c r="O46" s="3041"/>
      <c r="P46" s="32" t="s">
        <v>451</v>
      </c>
    </row>
    <row r="47" spans="1:16" ht="21" customHeight="1">
      <c r="B47" s="2509" t="s">
        <v>488</v>
      </c>
      <c r="C47" s="2485"/>
      <c r="D47" s="2485"/>
      <c r="E47" s="2485"/>
      <c r="F47" s="2485"/>
      <c r="G47" s="2485"/>
      <c r="H47" s="2485"/>
      <c r="I47" s="2485"/>
      <c r="J47" s="2485"/>
      <c r="K47" s="2485"/>
      <c r="L47" s="2485"/>
      <c r="M47" s="2485"/>
      <c r="N47" s="2485"/>
      <c r="O47" s="2485"/>
      <c r="P47" s="2486"/>
    </row>
    <row r="48" spans="1:16" ht="31.5" customHeight="1">
      <c r="B48" s="3051"/>
      <c r="C48" s="3052"/>
      <c r="D48" s="3044" t="s">
        <v>489</v>
      </c>
      <c r="E48" s="3045"/>
      <c r="F48" s="3045"/>
      <c r="G48" s="3045"/>
      <c r="H48" s="3045"/>
      <c r="I48" s="3046"/>
      <c r="J48" s="3044" t="s">
        <v>490</v>
      </c>
      <c r="K48" s="3045"/>
      <c r="L48" s="3045"/>
      <c r="M48" s="3045"/>
      <c r="N48" s="3045"/>
      <c r="O48" s="3045"/>
      <c r="P48" s="3046"/>
    </row>
    <row r="49" spans="2:16" ht="21" customHeight="1">
      <c r="B49" s="3038" t="s">
        <v>470</v>
      </c>
      <c r="C49" s="3039"/>
      <c r="D49" s="3040"/>
      <c r="E49" s="3041"/>
      <c r="F49" s="3041"/>
      <c r="G49" s="3041"/>
      <c r="H49" s="3041"/>
      <c r="I49" s="679" t="s">
        <v>450</v>
      </c>
      <c r="J49" s="3040"/>
      <c r="K49" s="3041"/>
      <c r="L49" s="3041"/>
      <c r="M49" s="3041"/>
      <c r="N49" s="3041"/>
      <c r="O49" s="3041"/>
      <c r="P49" s="679" t="s">
        <v>450</v>
      </c>
    </row>
    <row r="50" spans="2:16" ht="21" customHeight="1">
      <c r="B50" s="3038" t="s">
        <v>471</v>
      </c>
      <c r="C50" s="3039"/>
      <c r="D50" s="3040"/>
      <c r="E50" s="3041"/>
      <c r="F50" s="3041"/>
      <c r="G50" s="3041"/>
      <c r="H50" s="3041"/>
      <c r="I50" s="679" t="s">
        <v>450</v>
      </c>
      <c r="J50" s="3040"/>
      <c r="K50" s="3041"/>
      <c r="L50" s="3041"/>
      <c r="M50" s="3041"/>
      <c r="N50" s="3041"/>
      <c r="O50" s="3041"/>
      <c r="P50" s="679" t="s">
        <v>450</v>
      </c>
    </row>
    <row r="51" spans="2:16" ht="21" customHeight="1">
      <c r="B51" s="3038" t="s">
        <v>472</v>
      </c>
      <c r="C51" s="3039"/>
      <c r="D51" s="3040"/>
      <c r="E51" s="3041"/>
      <c r="F51" s="3041"/>
      <c r="G51" s="3041"/>
      <c r="H51" s="3041"/>
      <c r="I51" s="679" t="s">
        <v>450</v>
      </c>
      <c r="J51" s="3040"/>
      <c r="K51" s="3041"/>
      <c r="L51" s="3041"/>
      <c r="M51" s="3041"/>
      <c r="N51" s="3041"/>
      <c r="O51" s="3041"/>
      <c r="P51" s="679" t="s">
        <v>450</v>
      </c>
    </row>
    <row r="52" spans="2:16" ht="21" customHeight="1">
      <c r="B52" s="3038" t="s">
        <v>473</v>
      </c>
      <c r="C52" s="3039"/>
      <c r="D52" s="3040"/>
      <c r="E52" s="3041"/>
      <c r="F52" s="3041"/>
      <c r="G52" s="3041"/>
      <c r="H52" s="3041"/>
      <c r="I52" s="679" t="s">
        <v>450</v>
      </c>
      <c r="J52" s="3040"/>
      <c r="K52" s="3041"/>
      <c r="L52" s="3041"/>
      <c r="M52" s="3041"/>
      <c r="N52" s="3041"/>
      <c r="O52" s="3041"/>
      <c r="P52" s="679" t="s">
        <v>450</v>
      </c>
    </row>
    <row r="53" spans="2:16" ht="21" customHeight="1">
      <c r="B53" s="3038" t="s">
        <v>474</v>
      </c>
      <c r="C53" s="3039"/>
      <c r="D53" s="3040"/>
      <c r="E53" s="3041"/>
      <c r="F53" s="3041"/>
      <c r="G53" s="3041"/>
      <c r="H53" s="3041"/>
      <c r="I53" s="679" t="s">
        <v>450</v>
      </c>
      <c r="J53" s="3040"/>
      <c r="K53" s="3041"/>
      <c r="L53" s="3041"/>
      <c r="M53" s="3041"/>
      <c r="N53" s="3041"/>
      <c r="O53" s="3041"/>
      <c r="P53" s="679" t="s">
        <v>450</v>
      </c>
    </row>
    <row r="54" spans="2:16" ht="21" customHeight="1">
      <c r="B54" s="3038" t="s">
        <v>475</v>
      </c>
      <c r="C54" s="3039"/>
      <c r="D54" s="3040"/>
      <c r="E54" s="3041"/>
      <c r="F54" s="3041"/>
      <c r="G54" s="3041"/>
      <c r="H54" s="3041"/>
      <c r="I54" s="679" t="s">
        <v>476</v>
      </c>
      <c r="J54" s="3040"/>
      <c r="K54" s="3041"/>
      <c r="L54" s="3041"/>
      <c r="M54" s="3041"/>
      <c r="N54" s="3041"/>
      <c r="O54" s="3041"/>
      <c r="P54" s="679" t="s">
        <v>476</v>
      </c>
    </row>
    <row r="55" spans="2:16" ht="21" customHeight="1">
      <c r="B55" s="3038" t="s">
        <v>477</v>
      </c>
      <c r="C55" s="3039"/>
      <c r="D55" s="3040"/>
      <c r="E55" s="3041"/>
      <c r="F55" s="3041"/>
      <c r="G55" s="3041"/>
      <c r="H55" s="3041"/>
      <c r="I55" s="679" t="s">
        <v>450</v>
      </c>
      <c r="J55" s="3040"/>
      <c r="K55" s="3041"/>
      <c r="L55" s="3041"/>
      <c r="M55" s="3041"/>
      <c r="N55" s="3041"/>
      <c r="O55" s="3041"/>
      <c r="P55" s="679" t="s">
        <v>450</v>
      </c>
    </row>
    <row r="56" spans="2:16" ht="14.25" customHeight="1">
      <c r="B56" s="976"/>
      <c r="C56" s="976"/>
      <c r="D56" s="27"/>
      <c r="E56" s="27"/>
      <c r="F56" s="27"/>
      <c r="G56" s="27"/>
      <c r="H56" s="27"/>
      <c r="I56" s="27"/>
      <c r="J56" s="27"/>
      <c r="K56" s="27"/>
      <c r="L56" s="27"/>
      <c r="M56" s="27"/>
      <c r="N56" s="27"/>
      <c r="O56" s="27"/>
      <c r="P56" s="27"/>
    </row>
    <row r="57" spans="2:16" ht="21" customHeight="1">
      <c r="B57" s="3049" t="s">
        <v>478</v>
      </c>
      <c r="C57" s="3049"/>
      <c r="D57" s="3049"/>
      <c r="E57" s="974"/>
      <c r="F57" s="974"/>
      <c r="G57" s="974"/>
      <c r="H57" s="974"/>
      <c r="I57" s="42"/>
      <c r="J57" s="974"/>
      <c r="K57" s="974"/>
      <c r="L57" s="974"/>
      <c r="M57" s="974"/>
      <c r="N57" s="974"/>
      <c r="O57" s="974"/>
      <c r="P57" s="42"/>
    </row>
    <row r="58" spans="2:16" ht="33" customHeight="1">
      <c r="B58" s="3050" t="s">
        <v>3534</v>
      </c>
      <c r="C58" s="2273"/>
      <c r="D58" s="2273"/>
      <c r="E58" s="2273"/>
      <c r="F58" s="2273"/>
      <c r="G58" s="2273"/>
      <c r="H58" s="2273"/>
      <c r="I58" s="2273"/>
      <c r="J58" s="2273"/>
      <c r="K58" s="2273"/>
      <c r="L58" s="2273"/>
      <c r="M58" s="2273"/>
      <c r="N58" s="2273"/>
      <c r="O58" s="2273"/>
      <c r="P58" s="2273"/>
    </row>
    <row r="59" spans="2:16" ht="33" customHeight="1">
      <c r="B59" s="2273"/>
      <c r="C59" s="2273"/>
      <c r="D59" s="2273"/>
      <c r="E59" s="2273"/>
      <c r="F59" s="2273"/>
      <c r="G59" s="2273"/>
      <c r="H59" s="2273"/>
      <c r="I59" s="2273"/>
      <c r="J59" s="2273"/>
      <c r="K59" s="2273"/>
      <c r="L59" s="2273"/>
      <c r="M59" s="2273"/>
      <c r="N59" s="2273"/>
      <c r="O59" s="2273"/>
      <c r="P59" s="2273"/>
    </row>
    <row r="60" spans="2:16" ht="33" customHeight="1">
      <c r="B60" s="3050" t="s">
        <v>3535</v>
      </c>
      <c r="C60" s="2273"/>
      <c r="D60" s="2273"/>
      <c r="E60" s="2273"/>
      <c r="F60" s="2273"/>
      <c r="G60" s="2273"/>
      <c r="H60" s="2273"/>
      <c r="I60" s="2273"/>
      <c r="J60" s="2273"/>
      <c r="K60" s="2273"/>
      <c r="L60" s="2273"/>
      <c r="M60" s="2273"/>
      <c r="N60" s="2273"/>
      <c r="O60" s="2273"/>
      <c r="P60" s="2273"/>
    </row>
    <row r="61" spans="2:16" ht="33" customHeight="1">
      <c r="B61" s="2273"/>
      <c r="C61" s="2273"/>
      <c r="D61" s="2273"/>
      <c r="E61" s="2273"/>
      <c r="F61" s="2273"/>
      <c r="G61" s="2273"/>
      <c r="H61" s="2273"/>
      <c r="I61" s="2273"/>
      <c r="J61" s="2273"/>
      <c r="K61" s="2273"/>
      <c r="L61" s="2273"/>
      <c r="M61" s="2273"/>
      <c r="N61" s="2273"/>
      <c r="O61" s="2273"/>
      <c r="P61" s="2273"/>
    </row>
    <row r="62" spans="2:16" ht="33" customHeight="1">
      <c r="B62" s="2273"/>
      <c r="C62" s="2273"/>
      <c r="D62" s="2273"/>
      <c r="E62" s="2273"/>
      <c r="F62" s="2273"/>
      <c r="G62" s="2273"/>
      <c r="H62" s="2273"/>
      <c r="I62" s="2273"/>
      <c r="J62" s="2273"/>
      <c r="K62" s="2273"/>
      <c r="L62" s="2273"/>
      <c r="M62" s="2273"/>
      <c r="N62" s="2273"/>
      <c r="O62" s="2273"/>
      <c r="P62" s="2273"/>
    </row>
    <row r="63" spans="2:16" ht="33" customHeight="1">
      <c r="B63" s="2273"/>
      <c r="C63" s="2273"/>
      <c r="D63" s="2273"/>
      <c r="E63" s="2273"/>
      <c r="F63" s="2273"/>
      <c r="G63" s="2273"/>
      <c r="H63" s="2273"/>
      <c r="I63" s="2273"/>
      <c r="J63" s="2273"/>
      <c r="K63" s="2273"/>
      <c r="L63" s="2273"/>
      <c r="M63" s="2273"/>
      <c r="N63" s="2273"/>
      <c r="O63" s="2273"/>
      <c r="P63" s="2273"/>
    </row>
    <row r="64" spans="2:16" ht="33" customHeight="1">
      <c r="B64" s="2273"/>
      <c r="C64" s="2273"/>
      <c r="D64" s="2273"/>
      <c r="E64" s="2273"/>
      <c r="F64" s="2273"/>
      <c r="G64" s="2273"/>
      <c r="H64" s="2273"/>
      <c r="I64" s="2273"/>
      <c r="J64" s="2273"/>
      <c r="K64" s="2273"/>
      <c r="L64" s="2273"/>
      <c r="M64" s="2273"/>
      <c r="N64" s="2273"/>
      <c r="O64" s="2273"/>
      <c r="P64" s="2273"/>
    </row>
    <row r="65" spans="1:16" ht="21" customHeight="1">
      <c r="B65" s="675"/>
      <c r="C65" s="675"/>
      <c r="D65" s="675"/>
      <c r="E65" s="675"/>
      <c r="F65" s="675"/>
      <c r="G65" s="675"/>
      <c r="H65" s="675"/>
      <c r="I65" s="675"/>
      <c r="J65" s="675"/>
      <c r="K65" s="675"/>
      <c r="L65" s="675"/>
      <c r="M65" s="675"/>
      <c r="N65" s="675"/>
      <c r="O65" s="675"/>
      <c r="P65" s="675"/>
    </row>
    <row r="66" spans="1:16" ht="19.5" customHeight="1">
      <c r="B66" s="3055" t="s">
        <v>3536</v>
      </c>
      <c r="C66" s="3055"/>
      <c r="D66" s="3055"/>
      <c r="E66" s="3055"/>
      <c r="F66" s="3055"/>
      <c r="G66" s="3055"/>
      <c r="H66" s="3055"/>
      <c r="I66" s="3055"/>
      <c r="J66" s="3055"/>
      <c r="K66" s="3055"/>
      <c r="L66" s="3055"/>
      <c r="M66" s="3055"/>
      <c r="N66" s="3055"/>
      <c r="O66" s="3055"/>
      <c r="P66" s="3055"/>
    </row>
    <row r="67" spans="1:16" ht="19.5" customHeight="1">
      <c r="B67" s="3055"/>
      <c r="C67" s="3055"/>
      <c r="D67" s="3055"/>
      <c r="E67" s="3055"/>
      <c r="F67" s="3055"/>
      <c r="G67" s="3055"/>
      <c r="H67" s="3055"/>
      <c r="I67" s="3055"/>
      <c r="J67" s="3055"/>
      <c r="K67" s="3055"/>
      <c r="L67" s="3055"/>
      <c r="M67" s="3055"/>
      <c r="N67" s="3055"/>
      <c r="O67" s="3055"/>
      <c r="P67" s="3055"/>
    </row>
    <row r="68" spans="1:16" ht="19.5" customHeight="1">
      <c r="B68" s="3055"/>
      <c r="C68" s="3055"/>
      <c r="D68" s="3055"/>
      <c r="E68" s="3055"/>
      <c r="F68" s="3055"/>
      <c r="G68" s="3055"/>
      <c r="H68" s="3055"/>
      <c r="I68" s="3055"/>
      <c r="J68" s="3055"/>
      <c r="K68" s="3055"/>
      <c r="L68" s="3055"/>
      <c r="M68" s="3055"/>
      <c r="N68" s="3055"/>
      <c r="O68" s="3055"/>
      <c r="P68" s="3055"/>
    </row>
    <row r="69" spans="1:16" ht="19.5" customHeight="1">
      <c r="B69" s="3055"/>
      <c r="C69" s="3055"/>
      <c r="D69" s="3055"/>
      <c r="E69" s="3055"/>
      <c r="F69" s="3055"/>
      <c r="G69" s="3055"/>
      <c r="H69" s="3055"/>
      <c r="I69" s="3055"/>
      <c r="J69" s="3055"/>
      <c r="K69" s="3055"/>
      <c r="L69" s="3055"/>
      <c r="M69" s="3055"/>
      <c r="N69" s="3055"/>
      <c r="O69" s="3055"/>
      <c r="P69" s="3055"/>
    </row>
    <row r="70" spans="1:16" ht="19.5" customHeight="1">
      <c r="B70" s="3055"/>
      <c r="C70" s="3055"/>
      <c r="D70" s="3055"/>
      <c r="E70" s="3055"/>
      <c r="F70" s="3055"/>
      <c r="G70" s="3055"/>
      <c r="H70" s="3055"/>
      <c r="I70" s="3055"/>
      <c r="J70" s="3055"/>
      <c r="K70" s="3055"/>
      <c r="L70" s="3055"/>
      <c r="M70" s="3055"/>
      <c r="N70" s="3055"/>
      <c r="O70" s="3055"/>
      <c r="P70" s="3055"/>
    </row>
    <row r="71" spans="1:16" ht="19.5" customHeight="1">
      <c r="B71" s="3055"/>
      <c r="C71" s="3055"/>
      <c r="D71" s="3055"/>
      <c r="E71" s="3055"/>
      <c r="F71" s="3055"/>
      <c r="G71" s="3055"/>
      <c r="H71" s="3055"/>
      <c r="I71" s="3055"/>
      <c r="J71" s="3055"/>
      <c r="K71" s="3055"/>
      <c r="L71" s="3055"/>
      <c r="M71" s="3055"/>
      <c r="N71" s="3055"/>
      <c r="O71" s="3055"/>
      <c r="P71" s="3055"/>
    </row>
    <row r="72" spans="1:16" ht="19.5" customHeight="1">
      <c r="B72" s="3055"/>
      <c r="C72" s="3055"/>
      <c r="D72" s="3055"/>
      <c r="E72" s="3055"/>
      <c r="F72" s="3055"/>
      <c r="G72" s="3055"/>
      <c r="H72" s="3055"/>
      <c r="I72" s="3055"/>
      <c r="J72" s="3055"/>
      <c r="K72" s="3055"/>
      <c r="L72" s="3055"/>
      <c r="M72" s="3055"/>
      <c r="N72" s="3055"/>
      <c r="O72" s="3055"/>
      <c r="P72" s="3055"/>
    </row>
    <row r="73" spans="1:16" ht="19.5" customHeight="1">
      <c r="B73" s="3055"/>
      <c r="C73" s="3055"/>
      <c r="D73" s="3055"/>
      <c r="E73" s="3055"/>
      <c r="F73" s="3055"/>
      <c r="G73" s="3055"/>
      <c r="H73" s="3055"/>
      <c r="I73" s="3055"/>
      <c r="J73" s="3055"/>
      <c r="K73" s="3055"/>
      <c r="L73" s="3055"/>
      <c r="M73" s="3055"/>
      <c r="N73" s="3055"/>
      <c r="O73" s="3055"/>
      <c r="P73" s="3055"/>
    </row>
    <row r="74" spans="1:16" ht="19.5" customHeight="1">
      <c r="B74" s="3055"/>
      <c r="C74" s="3055"/>
      <c r="D74" s="3055"/>
      <c r="E74" s="3055"/>
      <c r="F74" s="3055"/>
      <c r="G74" s="3055"/>
      <c r="H74" s="3055"/>
      <c r="I74" s="3055"/>
      <c r="J74" s="3055"/>
      <c r="K74" s="3055"/>
      <c r="L74" s="3055"/>
      <c r="M74" s="3055"/>
      <c r="N74" s="3055"/>
      <c r="O74" s="3055"/>
      <c r="P74" s="3055"/>
    </row>
    <row r="75" spans="1:16" ht="19.5" customHeight="1">
      <c r="B75" s="3055"/>
      <c r="C75" s="3055"/>
      <c r="D75" s="3055"/>
      <c r="E75" s="3055"/>
      <c r="F75" s="3055"/>
      <c r="G75" s="3055"/>
      <c r="H75" s="3055"/>
      <c r="I75" s="3055"/>
      <c r="J75" s="3055"/>
      <c r="K75" s="3055"/>
      <c r="L75" s="3055"/>
      <c r="M75" s="3055"/>
      <c r="N75" s="3055"/>
      <c r="O75" s="3055"/>
      <c r="P75" s="3055"/>
    </row>
    <row r="76" spans="1:16" ht="19.5" customHeight="1">
      <c r="B76" s="3055"/>
      <c r="C76" s="3055"/>
      <c r="D76" s="3055"/>
      <c r="E76" s="3055"/>
      <c r="F76" s="3055"/>
      <c r="G76" s="3055"/>
      <c r="H76" s="3055"/>
      <c r="I76" s="3055"/>
      <c r="J76" s="3055"/>
      <c r="K76" s="3055"/>
      <c r="L76" s="3055"/>
      <c r="M76" s="3055"/>
      <c r="N76" s="3055"/>
      <c r="O76" s="3055"/>
      <c r="P76" s="3055"/>
    </row>
    <row r="77" spans="1:16" ht="14.25" customHeight="1">
      <c r="B77" s="36"/>
      <c r="C77" s="36"/>
      <c r="D77" s="36"/>
      <c r="E77" s="36"/>
      <c r="F77" s="36"/>
      <c r="G77" s="36"/>
      <c r="H77" s="36"/>
      <c r="I77" s="36"/>
      <c r="J77" s="36"/>
      <c r="K77" s="36"/>
      <c r="L77" s="36"/>
      <c r="M77" s="36"/>
      <c r="N77" s="36"/>
      <c r="O77" s="36"/>
      <c r="P77" s="36"/>
    </row>
    <row r="78" spans="1:16" ht="14.25" customHeight="1">
      <c r="B78" s="36"/>
      <c r="C78" s="36"/>
      <c r="D78" s="36"/>
      <c r="E78" s="36"/>
      <c r="F78" s="36"/>
      <c r="G78" s="36"/>
      <c r="H78" s="36"/>
      <c r="I78" s="36"/>
      <c r="J78" s="36"/>
      <c r="K78" s="36"/>
      <c r="L78" s="36"/>
      <c r="M78" s="36"/>
      <c r="N78" s="36"/>
      <c r="O78" s="36"/>
      <c r="P78" s="36"/>
    </row>
    <row r="79" spans="1:16">
      <c r="A79" s="37"/>
      <c r="B79" s="977"/>
      <c r="C79" s="977"/>
      <c r="D79" s="977"/>
      <c r="E79" s="977"/>
      <c r="F79" s="977"/>
      <c r="G79" s="977"/>
      <c r="H79" s="977"/>
      <c r="I79" s="977"/>
      <c r="J79" s="977"/>
      <c r="K79" s="977"/>
      <c r="L79" s="977"/>
      <c r="M79" s="977"/>
      <c r="N79" s="977"/>
      <c r="O79" s="977"/>
      <c r="P79" s="977"/>
    </row>
    <row r="80" spans="1:16" ht="14.25">
      <c r="A80" s="37"/>
      <c r="B80" s="38"/>
      <c r="C80" s="38"/>
      <c r="D80" s="38"/>
      <c r="E80" s="38"/>
      <c r="F80" s="38"/>
      <c r="G80" s="38"/>
      <c r="H80" s="38"/>
      <c r="I80" s="38"/>
      <c r="J80" s="38"/>
      <c r="K80" s="38"/>
      <c r="L80" s="38"/>
      <c r="M80" s="38"/>
      <c r="N80" s="38"/>
      <c r="O80" s="38"/>
      <c r="P80" s="38"/>
    </row>
  </sheetData>
  <mergeCells count="91">
    <mergeCell ref="B60:P64"/>
    <mergeCell ref="B66:P76"/>
    <mergeCell ref="B54:C54"/>
    <mergeCell ref="D54:H54"/>
    <mergeCell ref="J54:O54"/>
    <mergeCell ref="B55:C55"/>
    <mergeCell ref="D55:H55"/>
    <mergeCell ref="J55:O55"/>
    <mergeCell ref="B53:C53"/>
    <mergeCell ref="D53:H53"/>
    <mergeCell ref="J53:O53"/>
    <mergeCell ref="B57:D57"/>
    <mergeCell ref="B58:P59"/>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F794DC0-845B-4D71-9FAB-A7F385152AE7}"/>
  </dataValidations>
  <pageMargins left="0.7" right="0.7" top="0.75" bottom="0.75" header="0.3" footer="0.3"/>
  <pageSetup paperSize="9" scale="96" orientation="portrait" r:id="rId1"/>
  <rowBreaks count="1" manualBreakCount="1">
    <brk id="59" max="1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E4B4-AE2B-4600-AE8A-E9846E9AB323}">
  <sheetPr>
    <tabColor theme="9"/>
  </sheetPr>
  <dimension ref="A1:K74"/>
  <sheetViews>
    <sheetView view="pageBreakPreview" zoomScale="115" zoomScaleNormal="100" zoomScaleSheetLayoutView="115" workbookViewId="0">
      <selection activeCell="H6" sqref="H6:I6"/>
    </sheetView>
  </sheetViews>
  <sheetFormatPr defaultRowHeight="13.5"/>
  <cols>
    <col min="1" max="4" width="2.625" style="684" customWidth="1"/>
    <col min="5" max="5" width="9.625" style="684" customWidth="1"/>
    <col min="6" max="6" width="15.625" style="684" customWidth="1"/>
    <col min="7" max="7" width="21.75" style="684" customWidth="1"/>
    <col min="8" max="9" width="15.625" style="684" customWidth="1"/>
    <col min="10" max="10" width="9.625" style="684" customWidth="1"/>
    <col min="11" max="256" width="9" style="684"/>
    <col min="257" max="260" width="2.625" style="684" customWidth="1"/>
    <col min="261" max="261" width="9.625" style="684" customWidth="1"/>
    <col min="262" max="262" width="15.625" style="684" customWidth="1"/>
    <col min="263" max="263" width="21.75" style="684" customWidth="1"/>
    <col min="264" max="265" width="15.625" style="684" customWidth="1"/>
    <col min="266" max="266" width="9.625" style="684" customWidth="1"/>
    <col min="267" max="512" width="9" style="684"/>
    <col min="513" max="516" width="2.625" style="684" customWidth="1"/>
    <col min="517" max="517" width="9.625" style="684" customWidth="1"/>
    <col min="518" max="518" width="15.625" style="684" customWidth="1"/>
    <col min="519" max="519" width="21.75" style="684" customWidth="1"/>
    <col min="520" max="521" width="15.625" style="684" customWidth="1"/>
    <col min="522" max="522" width="9.625" style="684" customWidth="1"/>
    <col min="523" max="768" width="9" style="684"/>
    <col min="769" max="772" width="2.625" style="684" customWidth="1"/>
    <col min="773" max="773" width="9.625" style="684" customWidth="1"/>
    <col min="774" max="774" width="15.625" style="684" customWidth="1"/>
    <col min="775" max="775" width="21.75" style="684" customWidth="1"/>
    <col min="776" max="777" width="15.625" style="684" customWidth="1"/>
    <col min="778" max="778" width="9.625" style="684" customWidth="1"/>
    <col min="779" max="1024" width="9" style="684"/>
    <col min="1025" max="1028" width="2.625" style="684" customWidth="1"/>
    <col min="1029" max="1029" width="9.625" style="684" customWidth="1"/>
    <col min="1030" max="1030" width="15.625" style="684" customWidth="1"/>
    <col min="1031" max="1031" width="21.75" style="684" customWidth="1"/>
    <col min="1032" max="1033" width="15.625" style="684" customWidth="1"/>
    <col min="1034" max="1034" width="9.625" style="684" customWidth="1"/>
    <col min="1035" max="1280" width="9" style="684"/>
    <col min="1281" max="1284" width="2.625" style="684" customWidth="1"/>
    <col min="1285" max="1285" width="9.625" style="684" customWidth="1"/>
    <col min="1286" max="1286" width="15.625" style="684" customWidth="1"/>
    <col min="1287" max="1287" width="21.75" style="684" customWidth="1"/>
    <col min="1288" max="1289" width="15.625" style="684" customWidth="1"/>
    <col min="1290" max="1290" width="9.625" style="684" customWidth="1"/>
    <col min="1291" max="1536" width="9" style="684"/>
    <col min="1537" max="1540" width="2.625" style="684" customWidth="1"/>
    <col min="1541" max="1541" width="9.625" style="684" customWidth="1"/>
    <col min="1542" max="1542" width="15.625" style="684" customWidth="1"/>
    <col min="1543" max="1543" width="21.75" style="684" customWidth="1"/>
    <col min="1544" max="1545" width="15.625" style="684" customWidth="1"/>
    <col min="1546" max="1546" width="9.625" style="684" customWidth="1"/>
    <col min="1547" max="1792" width="9" style="684"/>
    <col min="1793" max="1796" width="2.625" style="684" customWidth="1"/>
    <col min="1797" max="1797" width="9.625" style="684" customWidth="1"/>
    <col min="1798" max="1798" width="15.625" style="684" customWidth="1"/>
    <col min="1799" max="1799" width="21.75" style="684" customWidth="1"/>
    <col min="1800" max="1801" width="15.625" style="684" customWidth="1"/>
    <col min="1802" max="1802" width="9.625" style="684" customWidth="1"/>
    <col min="1803" max="2048" width="9" style="684"/>
    <col min="2049" max="2052" width="2.625" style="684" customWidth="1"/>
    <col min="2053" max="2053" width="9.625" style="684" customWidth="1"/>
    <col min="2054" max="2054" width="15.625" style="684" customWidth="1"/>
    <col min="2055" max="2055" width="21.75" style="684" customWidth="1"/>
    <col min="2056" max="2057" width="15.625" style="684" customWidth="1"/>
    <col min="2058" max="2058" width="9.625" style="684" customWidth="1"/>
    <col min="2059" max="2304" width="9" style="684"/>
    <col min="2305" max="2308" width="2.625" style="684" customWidth="1"/>
    <col min="2309" max="2309" width="9.625" style="684" customWidth="1"/>
    <col min="2310" max="2310" width="15.625" style="684" customWidth="1"/>
    <col min="2311" max="2311" width="21.75" style="684" customWidth="1"/>
    <col min="2312" max="2313" width="15.625" style="684" customWidth="1"/>
    <col min="2314" max="2314" width="9.625" style="684" customWidth="1"/>
    <col min="2315" max="2560" width="9" style="684"/>
    <col min="2561" max="2564" width="2.625" style="684" customWidth="1"/>
    <col min="2565" max="2565" width="9.625" style="684" customWidth="1"/>
    <col min="2566" max="2566" width="15.625" style="684" customWidth="1"/>
    <col min="2567" max="2567" width="21.75" style="684" customWidth="1"/>
    <col min="2568" max="2569" width="15.625" style="684" customWidth="1"/>
    <col min="2570" max="2570" width="9.625" style="684" customWidth="1"/>
    <col min="2571" max="2816" width="9" style="684"/>
    <col min="2817" max="2820" width="2.625" style="684" customWidth="1"/>
    <col min="2821" max="2821" width="9.625" style="684" customWidth="1"/>
    <col min="2822" max="2822" width="15.625" style="684" customWidth="1"/>
    <col min="2823" max="2823" width="21.75" style="684" customWidth="1"/>
    <col min="2824" max="2825" width="15.625" style="684" customWidth="1"/>
    <col min="2826" max="2826" width="9.625" style="684" customWidth="1"/>
    <col min="2827" max="3072" width="9" style="684"/>
    <col min="3073" max="3076" width="2.625" style="684" customWidth="1"/>
    <col min="3077" max="3077" width="9.625" style="684" customWidth="1"/>
    <col min="3078" max="3078" width="15.625" style="684" customWidth="1"/>
    <col min="3079" max="3079" width="21.75" style="684" customWidth="1"/>
    <col min="3080" max="3081" width="15.625" style="684" customWidth="1"/>
    <col min="3082" max="3082" width="9.625" style="684" customWidth="1"/>
    <col min="3083" max="3328" width="9" style="684"/>
    <col min="3329" max="3332" width="2.625" style="684" customWidth="1"/>
    <col min="3333" max="3333" width="9.625" style="684" customWidth="1"/>
    <col min="3334" max="3334" width="15.625" style="684" customWidth="1"/>
    <col min="3335" max="3335" width="21.75" style="684" customWidth="1"/>
    <col min="3336" max="3337" width="15.625" style="684" customWidth="1"/>
    <col min="3338" max="3338" width="9.625" style="684" customWidth="1"/>
    <col min="3339" max="3584" width="9" style="684"/>
    <col min="3585" max="3588" width="2.625" style="684" customWidth="1"/>
    <col min="3589" max="3589" width="9.625" style="684" customWidth="1"/>
    <col min="3590" max="3590" width="15.625" style="684" customWidth="1"/>
    <col min="3591" max="3591" width="21.75" style="684" customWidth="1"/>
    <col min="3592" max="3593" width="15.625" style="684" customWidth="1"/>
    <col min="3594" max="3594" width="9.625" style="684" customWidth="1"/>
    <col min="3595" max="3840" width="9" style="684"/>
    <col min="3841" max="3844" width="2.625" style="684" customWidth="1"/>
    <col min="3845" max="3845" width="9.625" style="684" customWidth="1"/>
    <col min="3846" max="3846" width="15.625" style="684" customWidth="1"/>
    <col min="3847" max="3847" width="21.75" style="684" customWidth="1"/>
    <col min="3848" max="3849" width="15.625" style="684" customWidth="1"/>
    <col min="3850" max="3850" width="9.625" style="684" customWidth="1"/>
    <col min="3851" max="4096" width="9" style="684"/>
    <col min="4097" max="4100" width="2.625" style="684" customWidth="1"/>
    <col min="4101" max="4101" width="9.625" style="684" customWidth="1"/>
    <col min="4102" max="4102" width="15.625" style="684" customWidth="1"/>
    <col min="4103" max="4103" width="21.75" style="684" customWidth="1"/>
    <col min="4104" max="4105" width="15.625" style="684" customWidth="1"/>
    <col min="4106" max="4106" width="9.625" style="684" customWidth="1"/>
    <col min="4107" max="4352" width="9" style="684"/>
    <col min="4353" max="4356" width="2.625" style="684" customWidth="1"/>
    <col min="4357" max="4357" width="9.625" style="684" customWidth="1"/>
    <col min="4358" max="4358" width="15.625" style="684" customWidth="1"/>
    <col min="4359" max="4359" width="21.75" style="684" customWidth="1"/>
    <col min="4360" max="4361" width="15.625" style="684" customWidth="1"/>
    <col min="4362" max="4362" width="9.625" style="684" customWidth="1"/>
    <col min="4363" max="4608" width="9" style="684"/>
    <col min="4609" max="4612" width="2.625" style="684" customWidth="1"/>
    <col min="4613" max="4613" width="9.625" style="684" customWidth="1"/>
    <col min="4614" max="4614" width="15.625" style="684" customWidth="1"/>
    <col min="4615" max="4615" width="21.75" style="684" customWidth="1"/>
    <col min="4616" max="4617" width="15.625" style="684" customWidth="1"/>
    <col min="4618" max="4618" width="9.625" style="684" customWidth="1"/>
    <col min="4619" max="4864" width="9" style="684"/>
    <col min="4865" max="4868" width="2.625" style="684" customWidth="1"/>
    <col min="4869" max="4869" width="9.625" style="684" customWidth="1"/>
    <col min="4870" max="4870" width="15.625" style="684" customWidth="1"/>
    <col min="4871" max="4871" width="21.75" style="684" customWidth="1"/>
    <col min="4872" max="4873" width="15.625" style="684" customWidth="1"/>
    <col min="4874" max="4874" width="9.625" style="684" customWidth="1"/>
    <col min="4875" max="5120" width="9" style="684"/>
    <col min="5121" max="5124" width="2.625" style="684" customWidth="1"/>
    <col min="5125" max="5125" width="9.625" style="684" customWidth="1"/>
    <col min="5126" max="5126" width="15.625" style="684" customWidth="1"/>
    <col min="5127" max="5127" width="21.75" style="684" customWidth="1"/>
    <col min="5128" max="5129" width="15.625" style="684" customWidth="1"/>
    <col min="5130" max="5130" width="9.625" style="684" customWidth="1"/>
    <col min="5131" max="5376" width="9" style="684"/>
    <col min="5377" max="5380" width="2.625" style="684" customWidth="1"/>
    <col min="5381" max="5381" width="9.625" style="684" customWidth="1"/>
    <col min="5382" max="5382" width="15.625" style="684" customWidth="1"/>
    <col min="5383" max="5383" width="21.75" style="684" customWidth="1"/>
    <col min="5384" max="5385" width="15.625" style="684" customWidth="1"/>
    <col min="5386" max="5386" width="9.625" style="684" customWidth="1"/>
    <col min="5387" max="5632" width="9" style="684"/>
    <col min="5633" max="5636" width="2.625" style="684" customWidth="1"/>
    <col min="5637" max="5637" width="9.625" style="684" customWidth="1"/>
    <col min="5638" max="5638" width="15.625" style="684" customWidth="1"/>
    <col min="5639" max="5639" width="21.75" style="684" customWidth="1"/>
    <col min="5640" max="5641" width="15.625" style="684" customWidth="1"/>
    <col min="5642" max="5642" width="9.625" style="684" customWidth="1"/>
    <col min="5643" max="5888" width="9" style="684"/>
    <col min="5889" max="5892" width="2.625" style="684" customWidth="1"/>
    <col min="5893" max="5893" width="9.625" style="684" customWidth="1"/>
    <col min="5894" max="5894" width="15.625" style="684" customWidth="1"/>
    <col min="5895" max="5895" width="21.75" style="684" customWidth="1"/>
    <col min="5896" max="5897" width="15.625" style="684" customWidth="1"/>
    <col min="5898" max="5898" width="9.625" style="684" customWidth="1"/>
    <col min="5899" max="6144" width="9" style="684"/>
    <col min="6145" max="6148" width="2.625" style="684" customWidth="1"/>
    <col min="6149" max="6149" width="9.625" style="684" customWidth="1"/>
    <col min="6150" max="6150" width="15.625" style="684" customWidth="1"/>
    <col min="6151" max="6151" width="21.75" style="684" customWidth="1"/>
    <col min="6152" max="6153" width="15.625" style="684" customWidth="1"/>
    <col min="6154" max="6154" width="9.625" style="684" customWidth="1"/>
    <col min="6155" max="6400" width="9" style="684"/>
    <col min="6401" max="6404" width="2.625" style="684" customWidth="1"/>
    <col min="6405" max="6405" width="9.625" style="684" customWidth="1"/>
    <col min="6406" max="6406" width="15.625" style="684" customWidth="1"/>
    <col min="6407" max="6407" width="21.75" style="684" customWidth="1"/>
    <col min="6408" max="6409" width="15.625" style="684" customWidth="1"/>
    <col min="6410" max="6410" width="9.625" style="684" customWidth="1"/>
    <col min="6411" max="6656" width="9" style="684"/>
    <col min="6657" max="6660" width="2.625" style="684" customWidth="1"/>
    <col min="6661" max="6661" width="9.625" style="684" customWidth="1"/>
    <col min="6662" max="6662" width="15.625" style="684" customWidth="1"/>
    <col min="6663" max="6663" width="21.75" style="684" customWidth="1"/>
    <col min="6664" max="6665" width="15.625" style="684" customWidth="1"/>
    <col min="6666" max="6666" width="9.625" style="684" customWidth="1"/>
    <col min="6667" max="6912" width="9" style="684"/>
    <col min="6913" max="6916" width="2.625" style="684" customWidth="1"/>
    <col min="6917" max="6917" width="9.625" style="684" customWidth="1"/>
    <col min="6918" max="6918" width="15.625" style="684" customWidth="1"/>
    <col min="6919" max="6919" width="21.75" style="684" customWidth="1"/>
    <col min="6920" max="6921" width="15.625" style="684" customWidth="1"/>
    <col min="6922" max="6922" width="9.625" style="684" customWidth="1"/>
    <col min="6923" max="7168" width="9" style="684"/>
    <col min="7169" max="7172" width="2.625" style="684" customWidth="1"/>
    <col min="7173" max="7173" width="9.625" style="684" customWidth="1"/>
    <col min="7174" max="7174" width="15.625" style="684" customWidth="1"/>
    <col min="7175" max="7175" width="21.75" style="684" customWidth="1"/>
    <col min="7176" max="7177" width="15.625" style="684" customWidth="1"/>
    <col min="7178" max="7178" width="9.625" style="684" customWidth="1"/>
    <col min="7179" max="7424" width="9" style="684"/>
    <col min="7425" max="7428" width="2.625" style="684" customWidth="1"/>
    <col min="7429" max="7429" width="9.625" style="684" customWidth="1"/>
    <col min="7430" max="7430" width="15.625" style="684" customWidth="1"/>
    <col min="7431" max="7431" width="21.75" style="684" customWidth="1"/>
    <col min="7432" max="7433" width="15.625" style="684" customWidth="1"/>
    <col min="7434" max="7434" width="9.625" style="684" customWidth="1"/>
    <col min="7435" max="7680" width="9" style="684"/>
    <col min="7681" max="7684" width="2.625" style="684" customWidth="1"/>
    <col min="7685" max="7685" width="9.625" style="684" customWidth="1"/>
    <col min="7686" max="7686" width="15.625" style="684" customWidth="1"/>
    <col min="7687" max="7687" width="21.75" style="684" customWidth="1"/>
    <col min="7688" max="7689" width="15.625" style="684" customWidth="1"/>
    <col min="7690" max="7690" width="9.625" style="684" customWidth="1"/>
    <col min="7691" max="7936" width="9" style="684"/>
    <col min="7937" max="7940" width="2.625" style="684" customWidth="1"/>
    <col min="7941" max="7941" width="9.625" style="684" customWidth="1"/>
    <col min="7942" max="7942" width="15.625" style="684" customWidth="1"/>
    <col min="7943" max="7943" width="21.75" style="684" customWidth="1"/>
    <col min="7944" max="7945" width="15.625" style="684" customWidth="1"/>
    <col min="7946" max="7946" width="9.625" style="684" customWidth="1"/>
    <col min="7947" max="8192" width="9" style="684"/>
    <col min="8193" max="8196" width="2.625" style="684" customWidth="1"/>
    <col min="8197" max="8197" width="9.625" style="684" customWidth="1"/>
    <col min="8198" max="8198" width="15.625" style="684" customWidth="1"/>
    <col min="8199" max="8199" width="21.75" style="684" customWidth="1"/>
    <col min="8200" max="8201" width="15.625" style="684" customWidth="1"/>
    <col min="8202" max="8202" width="9.625" style="684" customWidth="1"/>
    <col min="8203" max="8448" width="9" style="684"/>
    <col min="8449" max="8452" width="2.625" style="684" customWidth="1"/>
    <col min="8453" max="8453" width="9.625" style="684" customWidth="1"/>
    <col min="8454" max="8454" width="15.625" style="684" customWidth="1"/>
    <col min="8455" max="8455" width="21.75" style="684" customWidth="1"/>
    <col min="8456" max="8457" width="15.625" style="684" customWidth="1"/>
    <col min="8458" max="8458" width="9.625" style="684" customWidth="1"/>
    <col min="8459" max="8704" width="9" style="684"/>
    <col min="8705" max="8708" width="2.625" style="684" customWidth="1"/>
    <col min="8709" max="8709" width="9.625" style="684" customWidth="1"/>
    <col min="8710" max="8710" width="15.625" style="684" customWidth="1"/>
    <col min="8711" max="8711" width="21.75" style="684" customWidth="1"/>
    <col min="8712" max="8713" width="15.625" style="684" customWidth="1"/>
    <col min="8714" max="8714" width="9.625" style="684" customWidth="1"/>
    <col min="8715" max="8960" width="9" style="684"/>
    <col min="8961" max="8964" width="2.625" style="684" customWidth="1"/>
    <col min="8965" max="8965" width="9.625" style="684" customWidth="1"/>
    <col min="8966" max="8966" width="15.625" style="684" customWidth="1"/>
    <col min="8967" max="8967" width="21.75" style="684" customWidth="1"/>
    <col min="8968" max="8969" width="15.625" style="684" customWidth="1"/>
    <col min="8970" max="8970" width="9.625" style="684" customWidth="1"/>
    <col min="8971" max="9216" width="9" style="684"/>
    <col min="9217" max="9220" width="2.625" style="684" customWidth="1"/>
    <col min="9221" max="9221" width="9.625" style="684" customWidth="1"/>
    <col min="9222" max="9222" width="15.625" style="684" customWidth="1"/>
    <col min="9223" max="9223" width="21.75" style="684" customWidth="1"/>
    <col min="9224" max="9225" width="15.625" style="684" customWidth="1"/>
    <col min="9226" max="9226" width="9.625" style="684" customWidth="1"/>
    <col min="9227" max="9472" width="9" style="684"/>
    <col min="9473" max="9476" width="2.625" style="684" customWidth="1"/>
    <col min="9477" max="9477" width="9.625" style="684" customWidth="1"/>
    <col min="9478" max="9478" width="15.625" style="684" customWidth="1"/>
    <col min="9479" max="9479" width="21.75" style="684" customWidth="1"/>
    <col min="9480" max="9481" width="15.625" style="684" customWidth="1"/>
    <col min="9482" max="9482" width="9.625" style="684" customWidth="1"/>
    <col min="9483" max="9728" width="9" style="684"/>
    <col min="9729" max="9732" width="2.625" style="684" customWidth="1"/>
    <col min="9733" max="9733" width="9.625" style="684" customWidth="1"/>
    <col min="9734" max="9734" width="15.625" style="684" customWidth="1"/>
    <col min="9735" max="9735" width="21.75" style="684" customWidth="1"/>
    <col min="9736" max="9737" width="15.625" style="684" customWidth="1"/>
    <col min="9738" max="9738" width="9.625" style="684" customWidth="1"/>
    <col min="9739" max="9984" width="9" style="684"/>
    <col min="9985" max="9988" width="2.625" style="684" customWidth="1"/>
    <col min="9989" max="9989" width="9.625" style="684" customWidth="1"/>
    <col min="9990" max="9990" width="15.625" style="684" customWidth="1"/>
    <col min="9991" max="9991" width="21.75" style="684" customWidth="1"/>
    <col min="9992" max="9993" width="15.625" style="684" customWidth="1"/>
    <col min="9994" max="9994" width="9.625" style="684" customWidth="1"/>
    <col min="9995" max="10240" width="9" style="684"/>
    <col min="10241" max="10244" width="2.625" style="684" customWidth="1"/>
    <col min="10245" max="10245" width="9.625" style="684" customWidth="1"/>
    <col min="10246" max="10246" width="15.625" style="684" customWidth="1"/>
    <col min="10247" max="10247" width="21.75" style="684" customWidth="1"/>
    <col min="10248" max="10249" width="15.625" style="684" customWidth="1"/>
    <col min="10250" max="10250" width="9.625" style="684" customWidth="1"/>
    <col min="10251" max="10496" width="9" style="684"/>
    <col min="10497" max="10500" width="2.625" style="684" customWidth="1"/>
    <col min="10501" max="10501" width="9.625" style="684" customWidth="1"/>
    <col min="10502" max="10502" width="15.625" style="684" customWidth="1"/>
    <col min="10503" max="10503" width="21.75" style="684" customWidth="1"/>
    <col min="10504" max="10505" width="15.625" style="684" customWidth="1"/>
    <col min="10506" max="10506" width="9.625" style="684" customWidth="1"/>
    <col min="10507" max="10752" width="9" style="684"/>
    <col min="10753" max="10756" width="2.625" style="684" customWidth="1"/>
    <col min="10757" max="10757" width="9.625" style="684" customWidth="1"/>
    <col min="10758" max="10758" width="15.625" style="684" customWidth="1"/>
    <col min="10759" max="10759" width="21.75" style="684" customWidth="1"/>
    <col min="10760" max="10761" width="15.625" style="684" customWidth="1"/>
    <col min="10762" max="10762" width="9.625" style="684" customWidth="1"/>
    <col min="10763" max="11008" width="9" style="684"/>
    <col min="11009" max="11012" width="2.625" style="684" customWidth="1"/>
    <col min="11013" max="11013" width="9.625" style="684" customWidth="1"/>
    <col min="11014" max="11014" width="15.625" style="684" customWidth="1"/>
    <col min="11015" max="11015" width="21.75" style="684" customWidth="1"/>
    <col min="11016" max="11017" width="15.625" style="684" customWidth="1"/>
    <col min="11018" max="11018" width="9.625" style="684" customWidth="1"/>
    <col min="11019" max="11264" width="9" style="684"/>
    <col min="11265" max="11268" width="2.625" style="684" customWidth="1"/>
    <col min="11269" max="11269" width="9.625" style="684" customWidth="1"/>
    <col min="11270" max="11270" width="15.625" style="684" customWidth="1"/>
    <col min="11271" max="11271" width="21.75" style="684" customWidth="1"/>
    <col min="11272" max="11273" width="15.625" style="684" customWidth="1"/>
    <col min="11274" max="11274" width="9.625" style="684" customWidth="1"/>
    <col min="11275" max="11520" width="9" style="684"/>
    <col min="11521" max="11524" width="2.625" style="684" customWidth="1"/>
    <col min="11525" max="11525" width="9.625" style="684" customWidth="1"/>
    <col min="11526" max="11526" width="15.625" style="684" customWidth="1"/>
    <col min="11527" max="11527" width="21.75" style="684" customWidth="1"/>
    <col min="11528" max="11529" width="15.625" style="684" customWidth="1"/>
    <col min="11530" max="11530" width="9.625" style="684" customWidth="1"/>
    <col min="11531" max="11776" width="9" style="684"/>
    <col min="11777" max="11780" width="2.625" style="684" customWidth="1"/>
    <col min="11781" max="11781" width="9.625" style="684" customWidth="1"/>
    <col min="11782" max="11782" width="15.625" style="684" customWidth="1"/>
    <col min="11783" max="11783" width="21.75" style="684" customWidth="1"/>
    <col min="11784" max="11785" width="15.625" style="684" customWidth="1"/>
    <col min="11786" max="11786" width="9.625" style="684" customWidth="1"/>
    <col min="11787" max="12032" width="9" style="684"/>
    <col min="12033" max="12036" width="2.625" style="684" customWidth="1"/>
    <col min="12037" max="12037" width="9.625" style="684" customWidth="1"/>
    <col min="12038" max="12038" width="15.625" style="684" customWidth="1"/>
    <col min="12039" max="12039" width="21.75" style="684" customWidth="1"/>
    <col min="12040" max="12041" width="15.625" style="684" customWidth="1"/>
    <col min="12042" max="12042" width="9.625" style="684" customWidth="1"/>
    <col min="12043" max="12288" width="9" style="684"/>
    <col min="12289" max="12292" width="2.625" style="684" customWidth="1"/>
    <col min="12293" max="12293" width="9.625" style="684" customWidth="1"/>
    <col min="12294" max="12294" width="15.625" style="684" customWidth="1"/>
    <col min="12295" max="12295" width="21.75" style="684" customWidth="1"/>
    <col min="12296" max="12297" width="15.625" style="684" customWidth="1"/>
    <col min="12298" max="12298" width="9.625" style="684" customWidth="1"/>
    <col min="12299" max="12544" width="9" style="684"/>
    <col min="12545" max="12548" width="2.625" style="684" customWidth="1"/>
    <col min="12549" max="12549" width="9.625" style="684" customWidth="1"/>
    <col min="12550" max="12550" width="15.625" style="684" customWidth="1"/>
    <col min="12551" max="12551" width="21.75" style="684" customWidth="1"/>
    <col min="12552" max="12553" width="15.625" style="684" customWidth="1"/>
    <col min="12554" max="12554" width="9.625" style="684" customWidth="1"/>
    <col min="12555" max="12800" width="9" style="684"/>
    <col min="12801" max="12804" width="2.625" style="684" customWidth="1"/>
    <col min="12805" max="12805" width="9.625" style="684" customWidth="1"/>
    <col min="12806" max="12806" width="15.625" style="684" customWidth="1"/>
    <col min="12807" max="12807" width="21.75" style="684" customWidth="1"/>
    <col min="12808" max="12809" width="15.625" style="684" customWidth="1"/>
    <col min="12810" max="12810" width="9.625" style="684" customWidth="1"/>
    <col min="12811" max="13056" width="9" style="684"/>
    <col min="13057" max="13060" width="2.625" style="684" customWidth="1"/>
    <col min="13061" max="13061" width="9.625" style="684" customWidth="1"/>
    <col min="13062" max="13062" width="15.625" style="684" customWidth="1"/>
    <col min="13063" max="13063" width="21.75" style="684" customWidth="1"/>
    <col min="13064" max="13065" width="15.625" style="684" customWidth="1"/>
    <col min="13066" max="13066" width="9.625" style="684" customWidth="1"/>
    <col min="13067" max="13312" width="9" style="684"/>
    <col min="13313" max="13316" width="2.625" style="684" customWidth="1"/>
    <col min="13317" max="13317" width="9.625" style="684" customWidth="1"/>
    <col min="13318" max="13318" width="15.625" style="684" customWidth="1"/>
    <col min="13319" max="13319" width="21.75" style="684" customWidth="1"/>
    <col min="13320" max="13321" width="15.625" style="684" customWidth="1"/>
    <col min="13322" max="13322" width="9.625" style="684" customWidth="1"/>
    <col min="13323" max="13568" width="9" style="684"/>
    <col min="13569" max="13572" width="2.625" style="684" customWidth="1"/>
    <col min="13573" max="13573" width="9.625" style="684" customWidth="1"/>
    <col min="13574" max="13574" width="15.625" style="684" customWidth="1"/>
    <col min="13575" max="13575" width="21.75" style="684" customWidth="1"/>
    <col min="13576" max="13577" width="15.625" style="684" customWidth="1"/>
    <col min="13578" max="13578" width="9.625" style="684" customWidth="1"/>
    <col min="13579" max="13824" width="9" style="684"/>
    <col min="13825" max="13828" width="2.625" style="684" customWidth="1"/>
    <col min="13829" max="13829" width="9.625" style="684" customWidth="1"/>
    <col min="13830" max="13830" width="15.625" style="684" customWidth="1"/>
    <col min="13831" max="13831" width="21.75" style="684" customWidth="1"/>
    <col min="13832" max="13833" width="15.625" style="684" customWidth="1"/>
    <col min="13834" max="13834" width="9.625" style="684" customWidth="1"/>
    <col min="13835" max="14080" width="9" style="684"/>
    <col min="14081" max="14084" width="2.625" style="684" customWidth="1"/>
    <col min="14085" max="14085" width="9.625" style="684" customWidth="1"/>
    <col min="14086" max="14086" width="15.625" style="684" customWidth="1"/>
    <col min="14087" max="14087" width="21.75" style="684" customWidth="1"/>
    <col min="14088" max="14089" width="15.625" style="684" customWidth="1"/>
    <col min="14090" max="14090" width="9.625" style="684" customWidth="1"/>
    <col min="14091" max="14336" width="9" style="684"/>
    <col min="14337" max="14340" width="2.625" style="684" customWidth="1"/>
    <col min="14341" max="14341" width="9.625" style="684" customWidth="1"/>
    <col min="14342" max="14342" width="15.625" style="684" customWidth="1"/>
    <col min="14343" max="14343" width="21.75" style="684" customWidth="1"/>
    <col min="14344" max="14345" width="15.625" style="684" customWidth="1"/>
    <col min="14346" max="14346" width="9.625" style="684" customWidth="1"/>
    <col min="14347" max="14592" width="9" style="684"/>
    <col min="14593" max="14596" width="2.625" style="684" customWidth="1"/>
    <col min="14597" max="14597" width="9.625" style="684" customWidth="1"/>
    <col min="14598" max="14598" width="15.625" style="684" customWidth="1"/>
    <col min="14599" max="14599" width="21.75" style="684" customWidth="1"/>
    <col min="14600" max="14601" width="15.625" style="684" customWidth="1"/>
    <col min="14602" max="14602" width="9.625" style="684" customWidth="1"/>
    <col min="14603" max="14848" width="9" style="684"/>
    <col min="14849" max="14852" width="2.625" style="684" customWidth="1"/>
    <col min="14853" max="14853" width="9.625" style="684" customWidth="1"/>
    <col min="14854" max="14854" width="15.625" style="684" customWidth="1"/>
    <col min="14855" max="14855" width="21.75" style="684" customWidth="1"/>
    <col min="14856" max="14857" width="15.625" style="684" customWidth="1"/>
    <col min="14858" max="14858" width="9.625" style="684" customWidth="1"/>
    <col min="14859" max="15104" width="9" style="684"/>
    <col min="15105" max="15108" width="2.625" style="684" customWidth="1"/>
    <col min="15109" max="15109" width="9.625" style="684" customWidth="1"/>
    <col min="15110" max="15110" width="15.625" style="684" customWidth="1"/>
    <col min="15111" max="15111" width="21.75" style="684" customWidth="1"/>
    <col min="15112" max="15113" width="15.625" style="684" customWidth="1"/>
    <col min="15114" max="15114" width="9.625" style="684" customWidth="1"/>
    <col min="15115" max="15360" width="9" style="684"/>
    <col min="15361" max="15364" width="2.625" style="684" customWidth="1"/>
    <col min="15365" max="15365" width="9.625" style="684" customWidth="1"/>
    <col min="15366" max="15366" width="15.625" style="684" customWidth="1"/>
    <col min="15367" max="15367" width="21.75" style="684" customWidth="1"/>
    <col min="15368" max="15369" width="15.625" style="684" customWidth="1"/>
    <col min="15370" max="15370" width="9.625" style="684" customWidth="1"/>
    <col min="15371" max="15616" width="9" style="684"/>
    <col min="15617" max="15620" width="2.625" style="684" customWidth="1"/>
    <col min="15621" max="15621" width="9.625" style="684" customWidth="1"/>
    <col min="15622" max="15622" width="15.625" style="684" customWidth="1"/>
    <col min="15623" max="15623" width="21.75" style="684" customWidth="1"/>
    <col min="15624" max="15625" width="15.625" style="684" customWidth="1"/>
    <col min="15626" max="15626" width="9.625" style="684" customWidth="1"/>
    <col min="15627" max="15872" width="9" style="684"/>
    <col min="15873" max="15876" width="2.625" style="684" customWidth="1"/>
    <col min="15877" max="15877" width="9.625" style="684" customWidth="1"/>
    <col min="15878" max="15878" width="15.625" style="684" customWidth="1"/>
    <col min="15879" max="15879" width="21.75" style="684" customWidth="1"/>
    <col min="15880" max="15881" width="15.625" style="684" customWidth="1"/>
    <col min="15882" max="15882" width="9.625" style="684" customWidth="1"/>
    <col min="15883" max="16128" width="9" style="684"/>
    <col min="16129" max="16132" width="2.625" style="684" customWidth="1"/>
    <col min="16133" max="16133" width="9.625" style="684" customWidth="1"/>
    <col min="16134" max="16134" width="15.625" style="684" customWidth="1"/>
    <col min="16135" max="16135" width="21.75" style="684" customWidth="1"/>
    <col min="16136" max="16137" width="15.625" style="684" customWidth="1"/>
    <col min="16138" max="16138" width="9.625" style="684" customWidth="1"/>
    <col min="16139" max="16384" width="9" style="684"/>
  </cols>
  <sheetData>
    <row r="1" spans="1:11" ht="15" customHeight="1">
      <c r="A1" s="611" t="s">
        <v>3419</v>
      </c>
    </row>
    <row r="2" spans="1:11" ht="39.950000000000003" customHeight="1">
      <c r="A2" s="3064" t="s">
        <v>3420</v>
      </c>
      <c r="B2" s="3065"/>
      <c r="C2" s="3065"/>
      <c r="D2" s="3065"/>
      <c r="E2" s="3065"/>
      <c r="F2" s="3065"/>
      <c r="G2" s="3065"/>
      <c r="H2" s="3065"/>
      <c r="I2" s="3065"/>
    </row>
    <row r="3" spans="1:11" s="611" customFormat="1" ht="15" customHeight="1">
      <c r="I3" s="617" t="s">
        <v>3421</v>
      </c>
    </row>
    <row r="4" spans="1:11" s="611" customFormat="1" ht="15" customHeight="1">
      <c r="I4" s="617"/>
    </row>
    <row r="5" spans="1:11" s="611" customFormat="1" ht="15" customHeight="1">
      <c r="G5" s="933" t="s">
        <v>448</v>
      </c>
      <c r="H5" s="3066"/>
      <c r="I5" s="3066"/>
    </row>
    <row r="6" spans="1:11" s="611" customFormat="1" ht="15" customHeight="1">
      <c r="G6" s="934" t="s">
        <v>3422</v>
      </c>
      <c r="H6" s="3067"/>
      <c r="I6" s="3067"/>
    </row>
    <row r="7" spans="1:11" s="611" customFormat="1" ht="12.75" customHeight="1"/>
    <row r="8" spans="1:11" s="611" customFormat="1" ht="28.5" customHeight="1">
      <c r="A8" s="935" t="s">
        <v>3423</v>
      </c>
      <c r="B8" s="935"/>
      <c r="C8" s="935"/>
      <c r="D8" s="935"/>
      <c r="E8" s="935"/>
      <c r="F8" s="935"/>
      <c r="G8" s="936"/>
      <c r="H8" s="936"/>
      <c r="I8" s="936"/>
      <c r="J8" s="936"/>
    </row>
    <row r="9" spans="1:11" s="611" customFormat="1" ht="35.1" customHeight="1">
      <c r="B9" s="3068" t="s">
        <v>3424</v>
      </c>
      <c r="C9" s="3069"/>
      <c r="D9" s="3069"/>
      <c r="E9" s="3069"/>
      <c r="F9" s="3069"/>
      <c r="G9" s="3070"/>
      <c r="H9" s="3071" t="s">
        <v>3425</v>
      </c>
      <c r="I9" s="3072"/>
    </row>
    <row r="10" spans="1:11" s="611" customFormat="1" ht="9.9499999999999993" customHeight="1">
      <c r="B10" s="935"/>
      <c r="C10" s="935"/>
      <c r="D10" s="935"/>
      <c r="E10" s="935"/>
      <c r="F10" s="935"/>
      <c r="G10" s="935"/>
      <c r="H10" s="937"/>
      <c r="I10" s="937"/>
      <c r="J10" s="937"/>
      <c r="K10" s="936"/>
    </row>
    <row r="11" spans="1:11" s="611" customFormat="1" ht="15" customHeight="1">
      <c r="B11" s="3056" t="s">
        <v>3426</v>
      </c>
      <c r="C11" s="3057"/>
      <c r="D11" s="3057"/>
      <c r="E11" s="3057"/>
      <c r="F11" s="3057"/>
      <c r="G11" s="938"/>
      <c r="H11" s="3060" t="s">
        <v>1385</v>
      </c>
      <c r="I11" s="3061"/>
    </row>
    <row r="12" spans="1:11" s="611" customFormat="1" ht="20.100000000000001" customHeight="1">
      <c r="B12" s="3058"/>
      <c r="C12" s="3059"/>
      <c r="D12" s="3059"/>
      <c r="E12" s="3059"/>
      <c r="F12" s="3059"/>
      <c r="G12" s="939"/>
      <c r="H12" s="3062"/>
      <c r="I12" s="3063"/>
    </row>
    <row r="13" spans="1:11" s="611" customFormat="1" ht="15" customHeight="1">
      <c r="B13" s="3077"/>
      <c r="C13" s="3056" t="s">
        <v>3427</v>
      </c>
      <c r="D13" s="3057"/>
      <c r="E13" s="3057"/>
      <c r="F13" s="3057"/>
      <c r="G13" s="3078"/>
      <c r="H13" s="3073" t="s">
        <v>3428</v>
      </c>
      <c r="I13" s="3074"/>
    </row>
    <row r="14" spans="1:11" s="611" customFormat="1" ht="20.100000000000001" customHeight="1">
      <c r="B14" s="3077"/>
      <c r="C14" s="3058"/>
      <c r="D14" s="3059"/>
      <c r="E14" s="3059"/>
      <c r="F14" s="3059"/>
      <c r="G14" s="3079"/>
      <c r="H14" s="3075" t="s">
        <v>3163</v>
      </c>
      <c r="I14" s="3076"/>
    </row>
    <row r="15" spans="1:11" s="611" customFormat="1" ht="15" customHeight="1">
      <c r="A15" s="935"/>
      <c r="B15" s="3077"/>
      <c r="C15" s="3077"/>
      <c r="D15" s="3056" t="s">
        <v>3429</v>
      </c>
      <c r="E15" s="3057"/>
      <c r="F15" s="3057"/>
      <c r="G15" s="3078"/>
      <c r="H15" s="3080" t="s">
        <v>3155</v>
      </c>
      <c r="I15" s="3081"/>
    </row>
    <row r="16" spans="1:11" s="611" customFormat="1" ht="20.100000000000001" customHeight="1">
      <c r="A16" s="935"/>
      <c r="B16" s="3077"/>
      <c r="C16" s="3077"/>
      <c r="D16" s="3058"/>
      <c r="E16" s="3059"/>
      <c r="F16" s="3059"/>
      <c r="G16" s="3079"/>
      <c r="H16" s="3062" t="s">
        <v>3163</v>
      </c>
      <c r="I16" s="3063"/>
    </row>
    <row r="17" spans="1:10" s="611" customFormat="1" ht="15" customHeight="1">
      <c r="A17" s="935"/>
      <c r="B17" s="3077"/>
      <c r="C17" s="3077"/>
      <c r="D17" s="3082"/>
      <c r="E17" s="3056" t="s">
        <v>3430</v>
      </c>
      <c r="F17" s="3057"/>
      <c r="G17" s="3078"/>
      <c r="H17" s="3080" t="s">
        <v>452</v>
      </c>
      <c r="I17" s="3081"/>
    </row>
    <row r="18" spans="1:10" s="611" customFormat="1" ht="20.100000000000001" customHeight="1">
      <c r="A18" s="935"/>
      <c r="B18" s="3077"/>
      <c r="C18" s="3077"/>
      <c r="D18" s="3082"/>
      <c r="E18" s="3084"/>
      <c r="F18" s="3085"/>
      <c r="G18" s="3086"/>
      <c r="H18" s="3062" t="s">
        <v>3163</v>
      </c>
      <c r="I18" s="3063"/>
    </row>
    <row r="19" spans="1:10" s="611" customFormat="1" ht="15" customHeight="1">
      <c r="A19" s="935"/>
      <c r="B19" s="3077"/>
      <c r="C19" s="3077"/>
      <c r="D19" s="3083"/>
      <c r="E19" s="3056" t="s">
        <v>3431</v>
      </c>
      <c r="F19" s="3057"/>
      <c r="G19" s="3078"/>
      <c r="H19" s="3080" t="s">
        <v>453</v>
      </c>
      <c r="I19" s="3081"/>
    </row>
    <row r="20" spans="1:10" s="611" customFormat="1" ht="20.100000000000001" customHeight="1">
      <c r="A20" s="935"/>
      <c r="B20" s="3077"/>
      <c r="C20" s="3077"/>
      <c r="D20" s="3083"/>
      <c r="E20" s="3084"/>
      <c r="F20" s="3085"/>
      <c r="G20" s="3086"/>
      <c r="H20" s="3062" t="s">
        <v>3163</v>
      </c>
      <c r="I20" s="3063"/>
    </row>
    <row r="21" spans="1:10" s="611" customFormat="1" ht="15" customHeight="1">
      <c r="A21" s="935"/>
      <c r="B21" s="3077"/>
      <c r="C21" s="3077"/>
      <c r="D21" s="3056" t="s">
        <v>3432</v>
      </c>
      <c r="E21" s="3057"/>
      <c r="F21" s="3057"/>
      <c r="G21" s="3078"/>
      <c r="H21" s="3080" t="s">
        <v>3168</v>
      </c>
      <c r="I21" s="3081"/>
    </row>
    <row r="22" spans="1:10" s="611" customFormat="1" ht="20.100000000000001" customHeight="1">
      <c r="A22" s="935"/>
      <c r="B22" s="3077"/>
      <c r="C22" s="3077"/>
      <c r="D22" s="3058"/>
      <c r="E22" s="3085"/>
      <c r="F22" s="3085"/>
      <c r="G22" s="3086"/>
      <c r="H22" s="3062" t="s">
        <v>3163</v>
      </c>
      <c r="I22" s="3063"/>
    </row>
    <row r="23" spans="1:10" s="611" customFormat="1" ht="15" customHeight="1">
      <c r="A23" s="935"/>
      <c r="B23" s="940"/>
      <c r="C23" s="940"/>
      <c r="D23" s="3082"/>
      <c r="E23" s="3056" t="s">
        <v>3433</v>
      </c>
      <c r="F23" s="3057"/>
      <c r="G23" s="3078"/>
      <c r="H23" s="3080" t="s">
        <v>454</v>
      </c>
      <c r="I23" s="3081"/>
    </row>
    <row r="24" spans="1:10" s="611" customFormat="1" ht="20.100000000000001" customHeight="1">
      <c r="A24" s="935"/>
      <c r="B24" s="940"/>
      <c r="C24" s="940"/>
      <c r="D24" s="3082"/>
      <c r="E24" s="3084"/>
      <c r="F24" s="3085"/>
      <c r="G24" s="3086"/>
      <c r="H24" s="3062" t="s">
        <v>3163</v>
      </c>
      <c r="I24" s="3063"/>
    </row>
    <row r="25" spans="1:10" s="611" customFormat="1" ht="15" customHeight="1">
      <c r="A25" s="935"/>
      <c r="B25" s="940"/>
      <c r="C25" s="940"/>
      <c r="D25" s="3083"/>
      <c r="E25" s="3056" t="s">
        <v>3434</v>
      </c>
      <c r="F25" s="3057"/>
      <c r="G25" s="3078"/>
      <c r="H25" s="3080" t="s">
        <v>455</v>
      </c>
      <c r="I25" s="3081"/>
    </row>
    <row r="26" spans="1:10" s="611" customFormat="1" ht="20.100000000000001" customHeight="1">
      <c r="A26" s="935"/>
      <c r="B26" s="940"/>
      <c r="C26" s="941"/>
      <c r="D26" s="3083"/>
      <c r="E26" s="3084"/>
      <c r="F26" s="3085"/>
      <c r="G26" s="3086"/>
      <c r="H26" s="3062" t="s">
        <v>3163</v>
      </c>
      <c r="I26" s="3063"/>
    </row>
    <row r="27" spans="1:10" s="611" customFormat="1" ht="14.25" customHeight="1">
      <c r="A27" s="935"/>
      <c r="B27" s="940"/>
      <c r="C27" s="3097" t="s">
        <v>3435</v>
      </c>
      <c r="D27" s="3097"/>
      <c r="E27" s="3097"/>
      <c r="F27" s="3097"/>
      <c r="G27" s="3098"/>
      <c r="H27" s="3060" t="s">
        <v>3163</v>
      </c>
      <c r="I27" s="3061"/>
    </row>
    <row r="28" spans="1:10" s="611" customFormat="1" ht="40.5" customHeight="1">
      <c r="A28" s="935"/>
      <c r="B28" s="941"/>
      <c r="C28" s="3099"/>
      <c r="D28" s="3099"/>
      <c r="E28" s="3099"/>
      <c r="F28" s="3099"/>
      <c r="G28" s="3100"/>
      <c r="H28" s="3062"/>
      <c r="I28" s="3063"/>
    </row>
    <row r="29" spans="1:10" s="611" customFormat="1" ht="15" customHeight="1">
      <c r="A29" s="935"/>
      <c r="C29" s="936"/>
      <c r="D29" s="936"/>
      <c r="E29" s="936"/>
      <c r="F29" s="936"/>
      <c r="G29" s="936"/>
      <c r="H29" s="936"/>
      <c r="I29" s="936"/>
      <c r="J29" s="936"/>
    </row>
    <row r="30" spans="1:10" s="611" customFormat="1" ht="20.100000000000001" customHeight="1">
      <c r="A30" s="936" t="s">
        <v>3436</v>
      </c>
      <c r="B30" s="936"/>
      <c r="C30" s="936"/>
      <c r="D30" s="936"/>
      <c r="E30" s="936"/>
      <c r="F30" s="936"/>
      <c r="G30" s="936"/>
      <c r="H30" s="936"/>
      <c r="I30" s="936"/>
      <c r="J30" s="936"/>
    </row>
    <row r="31" spans="1:10" s="611" customFormat="1" ht="15" customHeight="1">
      <c r="B31" s="3087" t="s">
        <v>3437</v>
      </c>
      <c r="C31" s="3087"/>
      <c r="D31" s="3087"/>
      <c r="E31" s="3088"/>
      <c r="F31" s="942"/>
      <c r="G31" s="942"/>
      <c r="H31" s="942"/>
      <c r="I31" s="943"/>
    </row>
    <row r="32" spans="1:10" s="611" customFormat="1" ht="15" customHeight="1">
      <c r="A32" s="935"/>
      <c r="B32" s="3087"/>
      <c r="C32" s="3087"/>
      <c r="D32" s="3087"/>
      <c r="E32" s="3087"/>
      <c r="F32" s="3089" t="s">
        <v>3438</v>
      </c>
      <c r="G32" s="943"/>
      <c r="H32" s="3083" t="s">
        <v>3439</v>
      </c>
      <c r="I32" s="3087" t="s">
        <v>3440</v>
      </c>
    </row>
    <row r="33" spans="1:9" s="611" customFormat="1" ht="30" customHeight="1">
      <c r="A33" s="935"/>
      <c r="B33" s="3087"/>
      <c r="C33" s="3087"/>
      <c r="D33" s="3087"/>
      <c r="E33" s="3087"/>
      <c r="F33" s="3083"/>
      <c r="G33" s="944" t="s">
        <v>3441</v>
      </c>
      <c r="H33" s="3083"/>
      <c r="I33" s="3083"/>
    </row>
    <row r="34" spans="1:9" s="611" customFormat="1" ht="15" customHeight="1">
      <c r="B34" s="3090" t="s">
        <v>3442</v>
      </c>
      <c r="C34" s="3091"/>
      <c r="D34" s="3091"/>
      <c r="E34" s="3092"/>
      <c r="F34" s="685" t="s">
        <v>452</v>
      </c>
      <c r="G34" s="945"/>
      <c r="H34" s="946" t="s">
        <v>453</v>
      </c>
      <c r="I34" s="947" t="s">
        <v>454</v>
      </c>
    </row>
    <row r="35" spans="1:9" s="611" customFormat="1" ht="20.100000000000001" customHeight="1">
      <c r="B35" s="3093" t="s">
        <v>1585</v>
      </c>
      <c r="C35" s="3094"/>
      <c r="D35" s="3094"/>
      <c r="E35" s="3095"/>
      <c r="F35" s="948" t="s">
        <v>1585</v>
      </c>
      <c r="G35" s="948" t="s">
        <v>1585</v>
      </c>
      <c r="H35" s="948" t="s">
        <v>1585</v>
      </c>
      <c r="I35" s="949" t="s">
        <v>1585</v>
      </c>
    </row>
    <row r="36" spans="1:9" s="611" customFormat="1" ht="15" customHeight="1"/>
    <row r="37" spans="1:9" s="611" customFormat="1" ht="20.100000000000001" customHeight="1">
      <c r="A37" s="611" t="s">
        <v>3443</v>
      </c>
    </row>
    <row r="38" spans="1:9" s="611" customFormat="1" ht="30" customHeight="1">
      <c r="B38" s="3096" t="s">
        <v>3444</v>
      </c>
      <c r="C38" s="3096"/>
      <c r="D38" s="3096"/>
      <c r="E38" s="3096"/>
      <c r="F38" s="3096"/>
      <c r="G38" s="3096"/>
      <c r="H38" s="3101" t="s">
        <v>1385</v>
      </c>
      <c r="I38" s="3101"/>
    </row>
    <row r="39" spans="1:9" s="611" customFormat="1" ht="30" customHeight="1">
      <c r="B39" s="3096" t="s">
        <v>3445</v>
      </c>
      <c r="C39" s="3096"/>
      <c r="D39" s="3096"/>
      <c r="E39" s="3096"/>
      <c r="F39" s="3096"/>
      <c r="G39" s="3096"/>
      <c r="H39" s="3101" t="s">
        <v>1385</v>
      </c>
      <c r="I39" s="3101"/>
    </row>
    <row r="40" spans="1:9" s="611" customFormat="1" ht="30" customHeight="1">
      <c r="B40" s="3096" t="s">
        <v>3446</v>
      </c>
      <c r="C40" s="3096"/>
      <c r="D40" s="3096"/>
      <c r="E40" s="3096"/>
      <c r="F40" s="3096"/>
      <c r="G40" s="3096"/>
      <c r="H40" s="3101" t="s">
        <v>3447</v>
      </c>
      <c r="I40" s="3101"/>
    </row>
    <row r="41" spans="1:9" s="611" customFormat="1" ht="15" customHeight="1"/>
    <row r="42" spans="1:9" s="611" customFormat="1" ht="15" customHeight="1">
      <c r="A42" s="611" t="s">
        <v>3448</v>
      </c>
    </row>
    <row r="43" spans="1:9" s="611" customFormat="1" ht="15" customHeight="1">
      <c r="A43" s="611" t="s">
        <v>3449</v>
      </c>
    </row>
    <row r="44" spans="1:9" s="611" customFormat="1" ht="32.25" customHeight="1">
      <c r="B44" s="3103" t="s">
        <v>3450</v>
      </c>
      <c r="C44" s="3104"/>
      <c r="D44" s="3104"/>
      <c r="E44" s="3104"/>
      <c r="F44" s="3104"/>
      <c r="G44" s="3104"/>
      <c r="H44" s="3104"/>
      <c r="I44" s="3104"/>
    </row>
    <row r="45" spans="1:9" s="611" customFormat="1" ht="15" customHeight="1">
      <c r="B45" s="3102"/>
      <c r="C45" s="3102"/>
      <c r="D45" s="3102" t="s">
        <v>3451</v>
      </c>
      <c r="E45" s="3102"/>
      <c r="F45" s="3102"/>
      <c r="G45" s="950" t="s">
        <v>3452</v>
      </c>
      <c r="H45" s="3102" t="s">
        <v>3453</v>
      </c>
      <c r="I45" s="3102"/>
    </row>
    <row r="46" spans="1:9" s="611" customFormat="1" ht="15" customHeight="1">
      <c r="B46" s="3102"/>
      <c r="C46" s="951" t="s">
        <v>452</v>
      </c>
      <c r="D46" s="3102"/>
      <c r="E46" s="3102"/>
      <c r="F46" s="3102"/>
      <c r="G46" s="951"/>
      <c r="H46" s="3102"/>
      <c r="I46" s="3102"/>
    </row>
    <row r="47" spans="1:9" s="611" customFormat="1" ht="15" customHeight="1">
      <c r="B47" s="3102"/>
      <c r="C47" s="951" t="s">
        <v>453</v>
      </c>
      <c r="D47" s="3102"/>
      <c r="E47" s="3102"/>
      <c r="F47" s="3102"/>
      <c r="G47" s="951"/>
      <c r="H47" s="3102"/>
      <c r="I47" s="3102"/>
    </row>
    <row r="48" spans="1:9" s="611" customFormat="1" ht="15" customHeight="1">
      <c r="B48" s="3102"/>
      <c r="C48" s="951" t="s">
        <v>454</v>
      </c>
      <c r="D48" s="3102"/>
      <c r="E48" s="3102"/>
      <c r="F48" s="3102"/>
      <c r="G48" s="951"/>
      <c r="H48" s="3102"/>
      <c r="I48" s="3102"/>
    </row>
    <row r="49" spans="1:9" s="611" customFormat="1" ht="15" customHeight="1">
      <c r="B49" s="3102"/>
      <c r="C49" s="951" t="s">
        <v>455</v>
      </c>
      <c r="D49" s="3102"/>
      <c r="E49" s="3102"/>
      <c r="F49" s="3102"/>
      <c r="G49" s="951"/>
      <c r="H49" s="3102"/>
      <c r="I49" s="3102"/>
    </row>
    <row r="50" spans="1:9" s="611" customFormat="1" ht="15" customHeight="1">
      <c r="B50" s="3102"/>
      <c r="C50" s="951" t="s">
        <v>456</v>
      </c>
      <c r="D50" s="3102"/>
      <c r="E50" s="3102"/>
      <c r="F50" s="3102"/>
      <c r="G50" s="951"/>
      <c r="H50" s="3102"/>
      <c r="I50" s="3102"/>
    </row>
    <row r="51" spans="1:9" s="611" customFormat="1" ht="15" customHeight="1">
      <c r="B51" s="3104" t="s">
        <v>3454</v>
      </c>
      <c r="C51" s="3104"/>
      <c r="D51" s="3104"/>
      <c r="E51" s="3104"/>
      <c r="F51" s="3104"/>
      <c r="G51" s="3104"/>
      <c r="H51" s="3104"/>
      <c r="I51" s="3104"/>
    </row>
    <row r="52" spans="1:9" s="611" customFormat="1" ht="15" customHeight="1">
      <c r="B52" s="3107"/>
      <c r="C52" s="952" t="s">
        <v>452</v>
      </c>
      <c r="D52" s="3110" t="s">
        <v>3455</v>
      </c>
      <c r="E52" s="3111"/>
      <c r="F52" s="3111"/>
      <c r="G52" s="3111"/>
      <c r="H52" s="3112"/>
      <c r="I52" s="953" t="s">
        <v>450</v>
      </c>
    </row>
    <row r="53" spans="1:9" s="611" customFormat="1" ht="15" customHeight="1">
      <c r="B53" s="3108"/>
      <c r="C53" s="951" t="s">
        <v>453</v>
      </c>
      <c r="D53" s="3110" t="s">
        <v>3456</v>
      </c>
      <c r="E53" s="3111"/>
      <c r="F53" s="3111"/>
      <c r="G53" s="3111"/>
      <c r="H53" s="3112"/>
      <c r="I53" s="953" t="s">
        <v>450</v>
      </c>
    </row>
    <row r="54" spans="1:9" s="611" customFormat="1" ht="32.25" customHeight="1">
      <c r="B54" s="3108"/>
      <c r="C54" s="951"/>
      <c r="D54" s="951" t="s">
        <v>454</v>
      </c>
      <c r="E54" s="3113" t="s">
        <v>3457</v>
      </c>
      <c r="F54" s="3114"/>
      <c r="G54" s="3114"/>
      <c r="H54" s="3115"/>
      <c r="I54" s="953" t="s">
        <v>450</v>
      </c>
    </row>
    <row r="55" spans="1:9" s="611" customFormat="1" ht="29.25" customHeight="1">
      <c r="B55" s="3108"/>
      <c r="C55" s="951" t="s">
        <v>455</v>
      </c>
      <c r="D55" s="3113" t="s">
        <v>3458</v>
      </c>
      <c r="E55" s="3114"/>
      <c r="F55" s="3114"/>
      <c r="G55" s="3114"/>
      <c r="H55" s="3115"/>
      <c r="I55" s="953" t="s">
        <v>461</v>
      </c>
    </row>
    <row r="56" spans="1:9" s="611" customFormat="1" ht="28.5" customHeight="1">
      <c r="B56" s="3109"/>
      <c r="C56" s="951" t="s">
        <v>456</v>
      </c>
      <c r="D56" s="3113" t="s">
        <v>4576</v>
      </c>
      <c r="E56" s="3114"/>
      <c r="F56" s="3114"/>
      <c r="G56" s="3114"/>
      <c r="H56" s="3115"/>
      <c r="I56" s="953" t="s">
        <v>461</v>
      </c>
    </row>
    <row r="57" spans="1:9" s="611" customFormat="1" ht="15" customHeight="1"/>
    <row r="58" spans="1:9" s="611" customFormat="1" ht="20.100000000000001" customHeight="1">
      <c r="A58" s="611" t="s">
        <v>3459</v>
      </c>
    </row>
    <row r="59" spans="1:9" s="611" customFormat="1" ht="30" customHeight="1">
      <c r="B59" s="3096" t="s">
        <v>3460</v>
      </c>
      <c r="C59" s="3096"/>
      <c r="D59" s="3096"/>
      <c r="E59" s="3096"/>
      <c r="F59" s="3096"/>
      <c r="G59" s="3096"/>
      <c r="H59" s="3116" t="s">
        <v>3461</v>
      </c>
      <c r="I59" s="3116"/>
    </row>
    <row r="60" spans="1:9" s="611" customFormat="1" ht="30" customHeight="1">
      <c r="B60" s="3096" t="s">
        <v>3462</v>
      </c>
      <c r="C60" s="3096"/>
      <c r="D60" s="3096"/>
      <c r="E60" s="3096"/>
      <c r="F60" s="3096"/>
      <c r="G60" s="3096"/>
      <c r="H60" s="3102" t="s">
        <v>1596</v>
      </c>
      <c r="I60" s="3102"/>
    </row>
    <row r="61" spans="1:9" s="611" customFormat="1" ht="30" customHeight="1">
      <c r="B61" s="3117" t="s">
        <v>3463</v>
      </c>
      <c r="C61" s="3118"/>
      <c r="D61" s="3118"/>
      <c r="E61" s="3118"/>
      <c r="F61" s="3118"/>
      <c r="G61" s="3118"/>
      <c r="H61" s="3118"/>
      <c r="I61" s="3119"/>
    </row>
    <row r="62" spans="1:9" s="611" customFormat="1" ht="51" customHeight="1">
      <c r="B62" s="3105" t="s">
        <v>3464</v>
      </c>
      <c r="C62" s="3105"/>
      <c r="D62" s="3105"/>
      <c r="E62" s="3105"/>
      <c r="F62" s="3105"/>
      <c r="G62" s="3105"/>
      <c r="H62" s="3106" t="s">
        <v>3465</v>
      </c>
      <c r="I62" s="3106"/>
    </row>
    <row r="63" spans="1:9" s="611" customFormat="1" ht="30" customHeight="1">
      <c r="B63" s="3105" t="s">
        <v>3466</v>
      </c>
      <c r="C63" s="3105"/>
      <c r="D63" s="3105"/>
      <c r="E63" s="3105"/>
      <c r="F63" s="3105"/>
      <c r="G63" s="3105"/>
      <c r="H63" s="3121" t="s">
        <v>1596</v>
      </c>
      <c r="I63" s="3121"/>
    </row>
    <row r="64" spans="1:9" s="611" customFormat="1" ht="50.1" customHeight="1">
      <c r="B64" s="3105" t="s">
        <v>3467</v>
      </c>
      <c r="C64" s="3105"/>
      <c r="D64" s="3105"/>
      <c r="E64" s="3105"/>
      <c r="F64" s="3105"/>
      <c r="G64" s="3105"/>
      <c r="H64" s="3121" t="s">
        <v>3468</v>
      </c>
      <c r="I64" s="3121"/>
    </row>
    <row r="65" spans="2:9" s="611" customFormat="1" ht="50.1" customHeight="1">
      <c r="B65" s="3105" t="s">
        <v>3469</v>
      </c>
      <c r="C65" s="3105"/>
      <c r="D65" s="3105"/>
      <c r="E65" s="3105"/>
      <c r="F65" s="3105"/>
      <c r="G65" s="3105"/>
      <c r="H65" s="3106" t="s">
        <v>3465</v>
      </c>
      <c r="I65" s="3106"/>
    </row>
    <row r="66" spans="2:9" ht="15" customHeight="1">
      <c r="B66" s="954"/>
      <c r="C66" s="954"/>
      <c r="D66" s="954"/>
      <c r="E66" s="954"/>
      <c r="F66" s="954"/>
      <c r="G66" s="954"/>
      <c r="H66" s="954"/>
      <c r="I66" s="954"/>
    </row>
    <row r="67" spans="2:9" ht="15" customHeight="1">
      <c r="B67" s="954" t="s">
        <v>1131</v>
      </c>
      <c r="C67" s="954"/>
      <c r="D67" s="954"/>
      <c r="E67" s="954"/>
      <c r="F67" s="954"/>
      <c r="G67" s="954"/>
      <c r="H67" s="954"/>
      <c r="I67" s="954"/>
    </row>
    <row r="68" spans="2:9" s="651" customFormat="1" ht="30" customHeight="1">
      <c r="B68" s="955"/>
      <c r="C68" s="682">
        <v>1</v>
      </c>
      <c r="D68" s="3122" t="s">
        <v>3470</v>
      </c>
      <c r="E68" s="3122"/>
      <c r="F68" s="3122"/>
      <c r="G68" s="3122"/>
      <c r="H68" s="3122"/>
      <c r="I68" s="3122"/>
    </row>
    <row r="69" spans="2:9" s="651" customFormat="1" ht="30" customHeight="1">
      <c r="C69" s="683">
        <v>2</v>
      </c>
      <c r="D69" s="3120" t="s">
        <v>3471</v>
      </c>
      <c r="E69" s="3120"/>
      <c r="F69" s="3120"/>
      <c r="G69" s="3120"/>
      <c r="H69" s="3120"/>
      <c r="I69" s="3120"/>
    </row>
    <row r="70" spans="2:9" s="651" customFormat="1" ht="30" customHeight="1">
      <c r="C70" s="683">
        <v>3</v>
      </c>
      <c r="D70" s="3120" t="s">
        <v>3472</v>
      </c>
      <c r="E70" s="3120"/>
      <c r="F70" s="3120"/>
      <c r="G70" s="3120"/>
      <c r="H70" s="3120"/>
      <c r="I70" s="3120"/>
    </row>
    <row r="71" spans="2:9" s="651" customFormat="1" ht="30" customHeight="1">
      <c r="C71" s="683">
        <v>4</v>
      </c>
      <c r="D71" s="3120" t="s">
        <v>3473</v>
      </c>
      <c r="E71" s="3120"/>
      <c r="F71" s="3120"/>
      <c r="G71" s="3120"/>
      <c r="H71" s="3120"/>
      <c r="I71" s="3120"/>
    </row>
    <row r="72" spans="2:9" s="651" customFormat="1" ht="15" customHeight="1">
      <c r="C72" s="683">
        <v>5</v>
      </c>
      <c r="D72" s="3120" t="s">
        <v>3474</v>
      </c>
      <c r="E72" s="3120"/>
      <c r="F72" s="3120"/>
      <c r="G72" s="3120"/>
      <c r="H72" s="3120"/>
      <c r="I72" s="3120"/>
    </row>
    <row r="73" spans="2:9" s="651" customFormat="1" ht="45" customHeight="1">
      <c r="C73" s="683">
        <v>6</v>
      </c>
      <c r="D73" s="3120" t="s">
        <v>3475</v>
      </c>
      <c r="E73" s="3120"/>
      <c r="F73" s="3120"/>
      <c r="G73" s="3120"/>
      <c r="H73" s="3120"/>
      <c r="I73" s="3120"/>
    </row>
    <row r="74" spans="2:9">
      <c r="E74" s="651"/>
    </row>
  </sheetData>
  <mergeCells count="87">
    <mergeCell ref="D73:I73"/>
    <mergeCell ref="B63:G63"/>
    <mergeCell ref="H63:I63"/>
    <mergeCell ref="B64:G64"/>
    <mergeCell ref="H64:I64"/>
    <mergeCell ref="B65:G65"/>
    <mergeCell ref="H65:I65"/>
    <mergeCell ref="D68:I68"/>
    <mergeCell ref="D69:I69"/>
    <mergeCell ref="D70:I70"/>
    <mergeCell ref="D71:I71"/>
    <mergeCell ref="D72:I72"/>
    <mergeCell ref="B59:G59"/>
    <mergeCell ref="H59:I59"/>
    <mergeCell ref="B60:G60"/>
    <mergeCell ref="H60:I60"/>
    <mergeCell ref="B61:I61"/>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D50:F50"/>
    <mergeCell ref="B40:G40"/>
    <mergeCell ref="H40:I40"/>
    <mergeCell ref="B44:I44"/>
    <mergeCell ref="B45:C45"/>
    <mergeCell ref="D45:F45"/>
    <mergeCell ref="H45:I45"/>
    <mergeCell ref="H38:I38"/>
    <mergeCell ref="B39:G39"/>
    <mergeCell ref="H39:I39"/>
    <mergeCell ref="H48:I48"/>
    <mergeCell ref="D49:F49"/>
    <mergeCell ref="H49:I49"/>
    <mergeCell ref="B13:B22"/>
    <mergeCell ref="C13:G14"/>
    <mergeCell ref="B34:E34"/>
    <mergeCell ref="B35:E35"/>
    <mergeCell ref="B38:G38"/>
    <mergeCell ref="D23:D26"/>
    <mergeCell ref="E23:G24"/>
    <mergeCell ref="C27:G28"/>
    <mergeCell ref="H23:I23"/>
    <mergeCell ref="H24:I24"/>
    <mergeCell ref="E25:G26"/>
    <mergeCell ref="H25:I25"/>
    <mergeCell ref="H26:I26"/>
    <mergeCell ref="H27:I28"/>
    <mergeCell ref="B31:E33"/>
    <mergeCell ref="F32:F33"/>
    <mergeCell ref="H32:H33"/>
    <mergeCell ref="I32:I33"/>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39370078740157483" header="0.31496062992125984" footer="0.31496062992125984"/>
  <pageSetup paperSize="9" scale="98" orientation="portrait" r:id="rId1"/>
  <rowBreaks count="1" manualBreakCount="1">
    <brk id="41"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0252-2D26-4969-B80A-D3848AD6B12E}">
  <sheetPr>
    <tabColor theme="9"/>
  </sheetPr>
  <dimension ref="A1:K49"/>
  <sheetViews>
    <sheetView zoomScaleNormal="100" workbookViewId="0">
      <selection activeCell="K12" sqref="K12"/>
    </sheetView>
  </sheetViews>
  <sheetFormatPr defaultRowHeight="13.5"/>
  <cols>
    <col min="1" max="4" width="2.625" style="684" customWidth="1"/>
    <col min="5" max="5" width="9.625" style="684" customWidth="1"/>
    <col min="6" max="9" width="15.625" style="684" customWidth="1"/>
    <col min="10" max="10" width="9.625" style="684" customWidth="1"/>
    <col min="11" max="256" width="9" style="684"/>
    <col min="257" max="260" width="2.625" style="684" customWidth="1"/>
    <col min="261" max="261" width="9.625" style="684" customWidth="1"/>
    <col min="262" max="265" width="15.625" style="684" customWidth="1"/>
    <col min="266" max="266" width="9.625" style="684" customWidth="1"/>
    <col min="267" max="512" width="9" style="684"/>
    <col min="513" max="516" width="2.625" style="684" customWidth="1"/>
    <col min="517" max="517" width="9.625" style="684" customWidth="1"/>
    <col min="518" max="521" width="15.625" style="684" customWidth="1"/>
    <col min="522" max="522" width="9.625" style="684" customWidth="1"/>
    <col min="523" max="768" width="9" style="684"/>
    <col min="769" max="772" width="2.625" style="684" customWidth="1"/>
    <col min="773" max="773" width="9.625" style="684" customWidth="1"/>
    <col min="774" max="777" width="15.625" style="684" customWidth="1"/>
    <col min="778" max="778" width="9.625" style="684" customWidth="1"/>
    <col min="779" max="1024" width="9" style="684"/>
    <col min="1025" max="1028" width="2.625" style="684" customWidth="1"/>
    <col min="1029" max="1029" width="9.625" style="684" customWidth="1"/>
    <col min="1030" max="1033" width="15.625" style="684" customWidth="1"/>
    <col min="1034" max="1034" width="9.625" style="684" customWidth="1"/>
    <col min="1035" max="1280" width="9" style="684"/>
    <col min="1281" max="1284" width="2.625" style="684" customWidth="1"/>
    <col min="1285" max="1285" width="9.625" style="684" customWidth="1"/>
    <col min="1286" max="1289" width="15.625" style="684" customWidth="1"/>
    <col min="1290" max="1290" width="9.625" style="684" customWidth="1"/>
    <col min="1291" max="1536" width="9" style="684"/>
    <col min="1537" max="1540" width="2.625" style="684" customWidth="1"/>
    <col min="1541" max="1541" width="9.625" style="684" customWidth="1"/>
    <col min="1542" max="1545" width="15.625" style="684" customWidth="1"/>
    <col min="1546" max="1546" width="9.625" style="684" customWidth="1"/>
    <col min="1547" max="1792" width="9" style="684"/>
    <col min="1793" max="1796" width="2.625" style="684" customWidth="1"/>
    <col min="1797" max="1797" width="9.625" style="684" customWidth="1"/>
    <col min="1798" max="1801" width="15.625" style="684" customWidth="1"/>
    <col min="1802" max="1802" width="9.625" style="684" customWidth="1"/>
    <col min="1803" max="2048" width="9" style="684"/>
    <col min="2049" max="2052" width="2.625" style="684" customWidth="1"/>
    <col min="2053" max="2053" width="9.625" style="684" customWidth="1"/>
    <col min="2054" max="2057" width="15.625" style="684" customWidth="1"/>
    <col min="2058" max="2058" width="9.625" style="684" customWidth="1"/>
    <col min="2059" max="2304" width="9" style="684"/>
    <col min="2305" max="2308" width="2.625" style="684" customWidth="1"/>
    <col min="2309" max="2309" width="9.625" style="684" customWidth="1"/>
    <col min="2310" max="2313" width="15.625" style="684" customWidth="1"/>
    <col min="2314" max="2314" width="9.625" style="684" customWidth="1"/>
    <col min="2315" max="2560" width="9" style="684"/>
    <col min="2561" max="2564" width="2.625" style="684" customWidth="1"/>
    <col min="2565" max="2565" width="9.625" style="684" customWidth="1"/>
    <col min="2566" max="2569" width="15.625" style="684" customWidth="1"/>
    <col min="2570" max="2570" width="9.625" style="684" customWidth="1"/>
    <col min="2571" max="2816" width="9" style="684"/>
    <col min="2817" max="2820" width="2.625" style="684" customWidth="1"/>
    <col min="2821" max="2821" width="9.625" style="684" customWidth="1"/>
    <col min="2822" max="2825" width="15.625" style="684" customWidth="1"/>
    <col min="2826" max="2826" width="9.625" style="684" customWidth="1"/>
    <col min="2827" max="3072" width="9" style="684"/>
    <col min="3073" max="3076" width="2.625" style="684" customWidth="1"/>
    <col min="3077" max="3077" width="9.625" style="684" customWidth="1"/>
    <col min="3078" max="3081" width="15.625" style="684" customWidth="1"/>
    <col min="3082" max="3082" width="9.625" style="684" customWidth="1"/>
    <col min="3083" max="3328" width="9" style="684"/>
    <col min="3329" max="3332" width="2.625" style="684" customWidth="1"/>
    <col min="3333" max="3333" width="9.625" style="684" customWidth="1"/>
    <col min="3334" max="3337" width="15.625" style="684" customWidth="1"/>
    <col min="3338" max="3338" width="9.625" style="684" customWidth="1"/>
    <col min="3339" max="3584" width="9" style="684"/>
    <col min="3585" max="3588" width="2.625" style="684" customWidth="1"/>
    <col min="3589" max="3589" width="9.625" style="684" customWidth="1"/>
    <col min="3590" max="3593" width="15.625" style="684" customWidth="1"/>
    <col min="3594" max="3594" width="9.625" style="684" customWidth="1"/>
    <col min="3595" max="3840" width="9" style="684"/>
    <col min="3841" max="3844" width="2.625" style="684" customWidth="1"/>
    <col min="3845" max="3845" width="9.625" style="684" customWidth="1"/>
    <col min="3846" max="3849" width="15.625" style="684" customWidth="1"/>
    <col min="3850" max="3850" width="9.625" style="684" customWidth="1"/>
    <col min="3851" max="4096" width="9" style="684"/>
    <col min="4097" max="4100" width="2.625" style="684" customWidth="1"/>
    <col min="4101" max="4101" width="9.625" style="684" customWidth="1"/>
    <col min="4102" max="4105" width="15.625" style="684" customWidth="1"/>
    <col min="4106" max="4106" width="9.625" style="684" customWidth="1"/>
    <col min="4107" max="4352" width="9" style="684"/>
    <col min="4353" max="4356" width="2.625" style="684" customWidth="1"/>
    <col min="4357" max="4357" width="9.625" style="684" customWidth="1"/>
    <col min="4358" max="4361" width="15.625" style="684" customWidth="1"/>
    <col min="4362" max="4362" width="9.625" style="684" customWidth="1"/>
    <col min="4363" max="4608" width="9" style="684"/>
    <col min="4609" max="4612" width="2.625" style="684" customWidth="1"/>
    <col min="4613" max="4613" width="9.625" style="684" customWidth="1"/>
    <col min="4614" max="4617" width="15.625" style="684" customWidth="1"/>
    <col min="4618" max="4618" width="9.625" style="684" customWidth="1"/>
    <col min="4619" max="4864" width="9" style="684"/>
    <col min="4865" max="4868" width="2.625" style="684" customWidth="1"/>
    <col min="4869" max="4869" width="9.625" style="684" customWidth="1"/>
    <col min="4870" max="4873" width="15.625" style="684" customWidth="1"/>
    <col min="4874" max="4874" width="9.625" style="684" customWidth="1"/>
    <col min="4875" max="5120" width="9" style="684"/>
    <col min="5121" max="5124" width="2.625" style="684" customWidth="1"/>
    <col min="5125" max="5125" width="9.625" style="684" customWidth="1"/>
    <col min="5126" max="5129" width="15.625" style="684" customWidth="1"/>
    <col min="5130" max="5130" width="9.625" style="684" customWidth="1"/>
    <col min="5131" max="5376" width="9" style="684"/>
    <col min="5377" max="5380" width="2.625" style="684" customWidth="1"/>
    <col min="5381" max="5381" width="9.625" style="684" customWidth="1"/>
    <col min="5382" max="5385" width="15.625" style="684" customWidth="1"/>
    <col min="5386" max="5386" width="9.625" style="684" customWidth="1"/>
    <col min="5387" max="5632" width="9" style="684"/>
    <col min="5633" max="5636" width="2.625" style="684" customWidth="1"/>
    <col min="5637" max="5637" width="9.625" style="684" customWidth="1"/>
    <col min="5638" max="5641" width="15.625" style="684" customWidth="1"/>
    <col min="5642" max="5642" width="9.625" style="684" customWidth="1"/>
    <col min="5643" max="5888" width="9" style="684"/>
    <col min="5889" max="5892" width="2.625" style="684" customWidth="1"/>
    <col min="5893" max="5893" width="9.625" style="684" customWidth="1"/>
    <col min="5894" max="5897" width="15.625" style="684" customWidth="1"/>
    <col min="5898" max="5898" width="9.625" style="684" customWidth="1"/>
    <col min="5899" max="6144" width="9" style="684"/>
    <col min="6145" max="6148" width="2.625" style="684" customWidth="1"/>
    <col min="6149" max="6149" width="9.625" style="684" customWidth="1"/>
    <col min="6150" max="6153" width="15.625" style="684" customWidth="1"/>
    <col min="6154" max="6154" width="9.625" style="684" customWidth="1"/>
    <col min="6155" max="6400" width="9" style="684"/>
    <col min="6401" max="6404" width="2.625" style="684" customWidth="1"/>
    <col min="6405" max="6405" width="9.625" style="684" customWidth="1"/>
    <col min="6406" max="6409" width="15.625" style="684" customWidth="1"/>
    <col min="6410" max="6410" width="9.625" style="684" customWidth="1"/>
    <col min="6411" max="6656" width="9" style="684"/>
    <col min="6657" max="6660" width="2.625" style="684" customWidth="1"/>
    <col min="6661" max="6661" width="9.625" style="684" customWidth="1"/>
    <col min="6662" max="6665" width="15.625" style="684" customWidth="1"/>
    <col min="6666" max="6666" width="9.625" style="684" customWidth="1"/>
    <col min="6667" max="6912" width="9" style="684"/>
    <col min="6913" max="6916" width="2.625" style="684" customWidth="1"/>
    <col min="6917" max="6917" width="9.625" style="684" customWidth="1"/>
    <col min="6918" max="6921" width="15.625" style="684" customWidth="1"/>
    <col min="6922" max="6922" width="9.625" style="684" customWidth="1"/>
    <col min="6923" max="7168" width="9" style="684"/>
    <col min="7169" max="7172" width="2.625" style="684" customWidth="1"/>
    <col min="7173" max="7173" width="9.625" style="684" customWidth="1"/>
    <col min="7174" max="7177" width="15.625" style="684" customWidth="1"/>
    <col min="7178" max="7178" width="9.625" style="684" customWidth="1"/>
    <col min="7179" max="7424" width="9" style="684"/>
    <col min="7425" max="7428" width="2.625" style="684" customWidth="1"/>
    <col min="7429" max="7429" width="9.625" style="684" customWidth="1"/>
    <col min="7430" max="7433" width="15.625" style="684" customWidth="1"/>
    <col min="7434" max="7434" width="9.625" style="684" customWidth="1"/>
    <col min="7435" max="7680" width="9" style="684"/>
    <col min="7681" max="7684" width="2.625" style="684" customWidth="1"/>
    <col min="7685" max="7685" width="9.625" style="684" customWidth="1"/>
    <col min="7686" max="7689" width="15.625" style="684" customWidth="1"/>
    <col min="7690" max="7690" width="9.625" style="684" customWidth="1"/>
    <col min="7691" max="7936" width="9" style="684"/>
    <col min="7937" max="7940" width="2.625" style="684" customWidth="1"/>
    <col min="7941" max="7941" width="9.625" style="684" customWidth="1"/>
    <col min="7942" max="7945" width="15.625" style="684" customWidth="1"/>
    <col min="7946" max="7946" width="9.625" style="684" customWidth="1"/>
    <col min="7947" max="8192" width="9" style="684"/>
    <col min="8193" max="8196" width="2.625" style="684" customWidth="1"/>
    <col min="8197" max="8197" width="9.625" style="684" customWidth="1"/>
    <col min="8198" max="8201" width="15.625" style="684" customWidth="1"/>
    <col min="8202" max="8202" width="9.625" style="684" customWidth="1"/>
    <col min="8203" max="8448" width="9" style="684"/>
    <col min="8449" max="8452" width="2.625" style="684" customWidth="1"/>
    <col min="8453" max="8453" width="9.625" style="684" customWidth="1"/>
    <col min="8454" max="8457" width="15.625" style="684" customWidth="1"/>
    <col min="8458" max="8458" width="9.625" style="684" customWidth="1"/>
    <col min="8459" max="8704" width="9" style="684"/>
    <col min="8705" max="8708" width="2.625" style="684" customWidth="1"/>
    <col min="8709" max="8709" width="9.625" style="684" customWidth="1"/>
    <col min="8710" max="8713" width="15.625" style="684" customWidth="1"/>
    <col min="8714" max="8714" width="9.625" style="684" customWidth="1"/>
    <col min="8715" max="8960" width="9" style="684"/>
    <col min="8961" max="8964" width="2.625" style="684" customWidth="1"/>
    <col min="8965" max="8965" width="9.625" style="684" customWidth="1"/>
    <col min="8966" max="8969" width="15.625" style="684" customWidth="1"/>
    <col min="8970" max="8970" width="9.625" style="684" customWidth="1"/>
    <col min="8971" max="9216" width="9" style="684"/>
    <col min="9217" max="9220" width="2.625" style="684" customWidth="1"/>
    <col min="9221" max="9221" width="9.625" style="684" customWidth="1"/>
    <col min="9222" max="9225" width="15.625" style="684" customWidth="1"/>
    <col min="9226" max="9226" width="9.625" style="684" customWidth="1"/>
    <col min="9227" max="9472" width="9" style="684"/>
    <col min="9473" max="9476" width="2.625" style="684" customWidth="1"/>
    <col min="9477" max="9477" width="9.625" style="684" customWidth="1"/>
    <col min="9478" max="9481" width="15.625" style="684" customWidth="1"/>
    <col min="9482" max="9482" width="9.625" style="684" customWidth="1"/>
    <col min="9483" max="9728" width="9" style="684"/>
    <col min="9729" max="9732" width="2.625" style="684" customWidth="1"/>
    <col min="9733" max="9733" width="9.625" style="684" customWidth="1"/>
    <col min="9734" max="9737" width="15.625" style="684" customWidth="1"/>
    <col min="9738" max="9738" width="9.625" style="684" customWidth="1"/>
    <col min="9739" max="9984" width="9" style="684"/>
    <col min="9985" max="9988" width="2.625" style="684" customWidth="1"/>
    <col min="9989" max="9989" width="9.625" style="684" customWidth="1"/>
    <col min="9990" max="9993" width="15.625" style="684" customWidth="1"/>
    <col min="9994" max="9994" width="9.625" style="684" customWidth="1"/>
    <col min="9995" max="10240" width="9" style="684"/>
    <col min="10241" max="10244" width="2.625" style="684" customWidth="1"/>
    <col min="10245" max="10245" width="9.625" style="684" customWidth="1"/>
    <col min="10246" max="10249" width="15.625" style="684" customWidth="1"/>
    <col min="10250" max="10250" width="9.625" style="684" customWidth="1"/>
    <col min="10251" max="10496" width="9" style="684"/>
    <col min="10497" max="10500" width="2.625" style="684" customWidth="1"/>
    <col min="10501" max="10501" width="9.625" style="684" customWidth="1"/>
    <col min="10502" max="10505" width="15.625" style="684" customWidth="1"/>
    <col min="10506" max="10506" width="9.625" style="684" customWidth="1"/>
    <col min="10507" max="10752" width="9" style="684"/>
    <col min="10753" max="10756" width="2.625" style="684" customWidth="1"/>
    <col min="10757" max="10757" width="9.625" style="684" customWidth="1"/>
    <col min="10758" max="10761" width="15.625" style="684" customWidth="1"/>
    <col min="10762" max="10762" width="9.625" style="684" customWidth="1"/>
    <col min="10763" max="11008" width="9" style="684"/>
    <col min="11009" max="11012" width="2.625" style="684" customWidth="1"/>
    <col min="11013" max="11013" width="9.625" style="684" customWidth="1"/>
    <col min="11014" max="11017" width="15.625" style="684" customWidth="1"/>
    <col min="11018" max="11018" width="9.625" style="684" customWidth="1"/>
    <col min="11019" max="11264" width="9" style="684"/>
    <col min="11265" max="11268" width="2.625" style="684" customWidth="1"/>
    <col min="11269" max="11269" width="9.625" style="684" customWidth="1"/>
    <col min="11270" max="11273" width="15.625" style="684" customWidth="1"/>
    <col min="11274" max="11274" width="9.625" style="684" customWidth="1"/>
    <col min="11275" max="11520" width="9" style="684"/>
    <col min="11521" max="11524" width="2.625" style="684" customWidth="1"/>
    <col min="11525" max="11525" width="9.625" style="684" customWidth="1"/>
    <col min="11526" max="11529" width="15.625" style="684" customWidth="1"/>
    <col min="11530" max="11530" width="9.625" style="684" customWidth="1"/>
    <col min="11531" max="11776" width="9" style="684"/>
    <col min="11777" max="11780" width="2.625" style="684" customWidth="1"/>
    <col min="11781" max="11781" width="9.625" style="684" customWidth="1"/>
    <col min="11782" max="11785" width="15.625" style="684" customWidth="1"/>
    <col min="11786" max="11786" width="9.625" style="684" customWidth="1"/>
    <col min="11787" max="12032" width="9" style="684"/>
    <col min="12033" max="12036" width="2.625" style="684" customWidth="1"/>
    <col min="12037" max="12037" width="9.625" style="684" customWidth="1"/>
    <col min="12038" max="12041" width="15.625" style="684" customWidth="1"/>
    <col min="12042" max="12042" width="9.625" style="684" customWidth="1"/>
    <col min="12043" max="12288" width="9" style="684"/>
    <col min="12289" max="12292" width="2.625" style="684" customWidth="1"/>
    <col min="12293" max="12293" width="9.625" style="684" customWidth="1"/>
    <col min="12294" max="12297" width="15.625" style="684" customWidth="1"/>
    <col min="12298" max="12298" width="9.625" style="684" customWidth="1"/>
    <col min="12299" max="12544" width="9" style="684"/>
    <col min="12545" max="12548" width="2.625" style="684" customWidth="1"/>
    <col min="12549" max="12549" width="9.625" style="684" customWidth="1"/>
    <col min="12550" max="12553" width="15.625" style="684" customWidth="1"/>
    <col min="12554" max="12554" width="9.625" style="684" customWidth="1"/>
    <col min="12555" max="12800" width="9" style="684"/>
    <col min="12801" max="12804" width="2.625" style="684" customWidth="1"/>
    <col min="12805" max="12805" width="9.625" style="684" customWidth="1"/>
    <col min="12806" max="12809" width="15.625" style="684" customWidth="1"/>
    <col min="12810" max="12810" width="9.625" style="684" customWidth="1"/>
    <col min="12811" max="13056" width="9" style="684"/>
    <col min="13057" max="13060" width="2.625" style="684" customWidth="1"/>
    <col min="13061" max="13061" width="9.625" style="684" customWidth="1"/>
    <col min="13062" max="13065" width="15.625" style="684" customWidth="1"/>
    <col min="13066" max="13066" width="9.625" style="684" customWidth="1"/>
    <col min="13067" max="13312" width="9" style="684"/>
    <col min="13313" max="13316" width="2.625" style="684" customWidth="1"/>
    <col min="13317" max="13317" width="9.625" style="684" customWidth="1"/>
    <col min="13318" max="13321" width="15.625" style="684" customWidth="1"/>
    <col min="13322" max="13322" width="9.625" style="684" customWidth="1"/>
    <col min="13323" max="13568" width="9" style="684"/>
    <col min="13569" max="13572" width="2.625" style="684" customWidth="1"/>
    <col min="13573" max="13573" width="9.625" style="684" customWidth="1"/>
    <col min="13574" max="13577" width="15.625" style="684" customWidth="1"/>
    <col min="13578" max="13578" width="9.625" style="684" customWidth="1"/>
    <col min="13579" max="13824" width="9" style="684"/>
    <col min="13825" max="13828" width="2.625" style="684" customWidth="1"/>
    <col min="13829" max="13829" width="9.625" style="684" customWidth="1"/>
    <col min="13830" max="13833" width="15.625" style="684" customWidth="1"/>
    <col min="13834" max="13834" width="9.625" style="684" customWidth="1"/>
    <col min="13835" max="14080" width="9" style="684"/>
    <col min="14081" max="14084" width="2.625" style="684" customWidth="1"/>
    <col min="14085" max="14085" width="9.625" style="684" customWidth="1"/>
    <col min="14086" max="14089" width="15.625" style="684" customWidth="1"/>
    <col min="14090" max="14090" width="9.625" style="684" customWidth="1"/>
    <col min="14091" max="14336" width="9" style="684"/>
    <col min="14337" max="14340" width="2.625" style="684" customWidth="1"/>
    <col min="14341" max="14341" width="9.625" style="684" customWidth="1"/>
    <col min="14342" max="14345" width="15.625" style="684" customWidth="1"/>
    <col min="14346" max="14346" width="9.625" style="684" customWidth="1"/>
    <col min="14347" max="14592" width="9" style="684"/>
    <col min="14593" max="14596" width="2.625" style="684" customWidth="1"/>
    <col min="14597" max="14597" width="9.625" style="684" customWidth="1"/>
    <col min="14598" max="14601" width="15.625" style="684" customWidth="1"/>
    <col min="14602" max="14602" width="9.625" style="684" customWidth="1"/>
    <col min="14603" max="14848" width="9" style="684"/>
    <col min="14849" max="14852" width="2.625" style="684" customWidth="1"/>
    <col min="14853" max="14853" width="9.625" style="684" customWidth="1"/>
    <col min="14854" max="14857" width="15.625" style="684" customWidth="1"/>
    <col min="14858" max="14858" width="9.625" style="684" customWidth="1"/>
    <col min="14859" max="15104" width="9" style="684"/>
    <col min="15105" max="15108" width="2.625" style="684" customWidth="1"/>
    <col min="15109" max="15109" width="9.625" style="684" customWidth="1"/>
    <col min="15110" max="15113" width="15.625" style="684" customWidth="1"/>
    <col min="15114" max="15114" width="9.625" style="684" customWidth="1"/>
    <col min="15115" max="15360" width="9" style="684"/>
    <col min="15361" max="15364" width="2.625" style="684" customWidth="1"/>
    <col min="15365" max="15365" width="9.625" style="684" customWidth="1"/>
    <col min="15366" max="15369" width="15.625" style="684" customWidth="1"/>
    <col min="15370" max="15370" width="9.625" style="684" customWidth="1"/>
    <col min="15371" max="15616" width="9" style="684"/>
    <col min="15617" max="15620" width="2.625" style="684" customWidth="1"/>
    <col min="15621" max="15621" width="9.625" style="684" customWidth="1"/>
    <col min="15622" max="15625" width="15.625" style="684" customWidth="1"/>
    <col min="15626" max="15626" width="9.625" style="684" customWidth="1"/>
    <col min="15627" max="15872" width="9" style="684"/>
    <col min="15873" max="15876" width="2.625" style="684" customWidth="1"/>
    <col min="15877" max="15877" width="9.625" style="684" customWidth="1"/>
    <col min="15878" max="15881" width="15.625" style="684" customWidth="1"/>
    <col min="15882" max="15882" width="9.625" style="684" customWidth="1"/>
    <col min="15883" max="16128" width="9" style="684"/>
    <col min="16129" max="16132" width="2.625" style="684" customWidth="1"/>
    <col min="16133" max="16133" width="9.625" style="684" customWidth="1"/>
    <col min="16134" max="16137" width="15.625" style="684" customWidth="1"/>
    <col min="16138" max="16138" width="9.625" style="684" customWidth="1"/>
    <col min="16139" max="16384" width="9" style="684"/>
  </cols>
  <sheetData>
    <row r="1" spans="1:11" ht="43.5" customHeight="1">
      <c r="A1" s="956" t="s">
        <v>3476</v>
      </c>
    </row>
    <row r="2" spans="1:11" ht="30" customHeight="1">
      <c r="A2" s="3064" t="s">
        <v>3477</v>
      </c>
      <c r="B2" s="3065"/>
      <c r="C2" s="3065"/>
      <c r="D2" s="3065"/>
      <c r="E2" s="3065"/>
      <c r="F2" s="3065"/>
      <c r="G2" s="3065"/>
      <c r="H2" s="3065"/>
      <c r="I2" s="3065"/>
    </row>
    <row r="3" spans="1:11" s="611" customFormat="1" ht="15" customHeight="1">
      <c r="I3" s="617" t="s">
        <v>3421</v>
      </c>
    </row>
    <row r="4" spans="1:11" s="611" customFormat="1" ht="15" customHeight="1">
      <c r="I4" s="617"/>
    </row>
    <row r="5" spans="1:11" s="611" customFormat="1" ht="15" customHeight="1">
      <c r="G5" s="933" t="s">
        <v>448</v>
      </c>
      <c r="H5" s="3066"/>
      <c r="I5" s="3066"/>
    </row>
    <row r="6" spans="1:11" s="611" customFormat="1" ht="15" customHeight="1">
      <c r="G6" s="934" t="s">
        <v>3422</v>
      </c>
      <c r="H6" s="3067"/>
      <c r="I6" s="3067"/>
    </row>
    <row r="7" spans="1:11" s="611" customFormat="1" ht="15" customHeight="1"/>
    <row r="8" spans="1:11" s="611" customFormat="1" ht="19.5" customHeight="1">
      <c r="A8" s="935" t="s">
        <v>3423</v>
      </c>
      <c r="B8" s="935"/>
      <c r="C8" s="935"/>
      <c r="D8" s="935"/>
      <c r="E8" s="935"/>
      <c r="F8" s="935"/>
      <c r="G8" s="936"/>
      <c r="H8" s="936"/>
      <c r="I8" s="936"/>
      <c r="J8" s="936"/>
    </row>
    <row r="9" spans="1:11" s="611" customFormat="1" ht="35.1" customHeight="1">
      <c r="B9" s="3068" t="s">
        <v>3424</v>
      </c>
      <c r="C9" s="3069"/>
      <c r="D9" s="3069"/>
      <c r="E9" s="3069"/>
      <c r="F9" s="3069"/>
      <c r="G9" s="3070"/>
      <c r="H9" s="3071" t="s">
        <v>3425</v>
      </c>
      <c r="I9" s="3072"/>
    </row>
    <row r="10" spans="1:11" s="611" customFormat="1" ht="9.9499999999999993" customHeight="1">
      <c r="B10" s="935"/>
      <c r="C10" s="935"/>
      <c r="D10" s="935"/>
      <c r="E10" s="935"/>
      <c r="F10" s="935"/>
      <c r="G10" s="935"/>
      <c r="H10" s="937"/>
      <c r="I10" s="937"/>
      <c r="J10" s="937"/>
      <c r="K10" s="936"/>
    </row>
    <row r="11" spans="1:11" s="611" customFormat="1" ht="15" customHeight="1">
      <c r="B11" s="3056" t="s">
        <v>3426</v>
      </c>
      <c r="C11" s="3057"/>
      <c r="D11" s="3057"/>
      <c r="E11" s="3057"/>
      <c r="F11" s="3057"/>
      <c r="G11" s="938"/>
      <c r="H11" s="3060" t="s">
        <v>1385</v>
      </c>
      <c r="I11" s="3061"/>
    </row>
    <row r="12" spans="1:11" s="611" customFormat="1" ht="20.100000000000001" customHeight="1">
      <c r="B12" s="3058"/>
      <c r="C12" s="3059"/>
      <c r="D12" s="3059"/>
      <c r="E12" s="3059"/>
      <c r="F12" s="3059"/>
      <c r="G12" s="939"/>
      <c r="H12" s="3062"/>
      <c r="I12" s="3063"/>
    </row>
    <row r="13" spans="1:11" s="611" customFormat="1" ht="15" customHeight="1">
      <c r="B13" s="3077"/>
      <c r="C13" s="3056" t="s">
        <v>3427</v>
      </c>
      <c r="D13" s="3057"/>
      <c r="E13" s="3057"/>
      <c r="F13" s="3057"/>
      <c r="G13" s="3078"/>
      <c r="H13" s="3073" t="s">
        <v>3428</v>
      </c>
      <c r="I13" s="3074"/>
    </row>
    <row r="14" spans="1:11" s="611" customFormat="1" ht="20.100000000000001" customHeight="1">
      <c r="B14" s="3077"/>
      <c r="C14" s="3058"/>
      <c r="D14" s="3059"/>
      <c r="E14" s="3059"/>
      <c r="F14" s="3059"/>
      <c r="G14" s="3079"/>
      <c r="H14" s="3075" t="s">
        <v>3163</v>
      </c>
      <c r="I14" s="3076"/>
    </row>
    <row r="15" spans="1:11" s="611" customFormat="1" ht="15" customHeight="1">
      <c r="A15" s="935"/>
      <c r="B15" s="3077"/>
      <c r="C15" s="3077"/>
      <c r="D15" s="3056" t="s">
        <v>3429</v>
      </c>
      <c r="E15" s="3057"/>
      <c r="F15" s="3057"/>
      <c r="G15" s="3078"/>
      <c r="H15" s="3080" t="s">
        <v>3155</v>
      </c>
      <c r="I15" s="3081"/>
    </row>
    <row r="16" spans="1:11" s="611" customFormat="1" ht="20.100000000000001" customHeight="1">
      <c r="A16" s="935"/>
      <c r="B16" s="3077"/>
      <c r="C16" s="3077"/>
      <c r="D16" s="3058"/>
      <c r="E16" s="3059"/>
      <c r="F16" s="3059"/>
      <c r="G16" s="3079"/>
      <c r="H16" s="3062" t="s">
        <v>3163</v>
      </c>
      <c r="I16" s="3063"/>
    </row>
    <row r="17" spans="1:10" s="611" customFormat="1" ht="15" customHeight="1">
      <c r="A17" s="935"/>
      <c r="B17" s="3077"/>
      <c r="C17" s="3077"/>
      <c r="D17" s="3082"/>
      <c r="E17" s="3056" t="s">
        <v>3430</v>
      </c>
      <c r="F17" s="3057"/>
      <c r="G17" s="3078"/>
      <c r="H17" s="3080" t="s">
        <v>452</v>
      </c>
      <c r="I17" s="3081"/>
    </row>
    <row r="18" spans="1:10" s="611" customFormat="1" ht="20.100000000000001" customHeight="1">
      <c r="A18" s="935"/>
      <c r="B18" s="3077"/>
      <c r="C18" s="3077"/>
      <c r="D18" s="3082"/>
      <c r="E18" s="3084"/>
      <c r="F18" s="3085"/>
      <c r="G18" s="3086"/>
      <c r="H18" s="3062" t="s">
        <v>3163</v>
      </c>
      <c r="I18" s="3063"/>
    </row>
    <row r="19" spans="1:10" s="611" customFormat="1" ht="15" customHeight="1">
      <c r="A19" s="935"/>
      <c r="B19" s="3077"/>
      <c r="C19" s="3077"/>
      <c r="D19" s="3083"/>
      <c r="E19" s="3056" t="s">
        <v>3431</v>
      </c>
      <c r="F19" s="3057"/>
      <c r="G19" s="3078"/>
      <c r="H19" s="3080" t="s">
        <v>453</v>
      </c>
      <c r="I19" s="3081"/>
    </row>
    <row r="20" spans="1:10" s="611" customFormat="1" ht="20.100000000000001" customHeight="1">
      <c r="A20" s="935"/>
      <c r="B20" s="3077"/>
      <c r="C20" s="3077"/>
      <c r="D20" s="3083"/>
      <c r="E20" s="3084"/>
      <c r="F20" s="3085"/>
      <c r="G20" s="3086"/>
      <c r="H20" s="3062" t="s">
        <v>3163</v>
      </c>
      <c r="I20" s="3063"/>
    </row>
    <row r="21" spans="1:10" s="611" customFormat="1" ht="15" customHeight="1">
      <c r="A21" s="935"/>
      <c r="B21" s="3077"/>
      <c r="C21" s="3077"/>
      <c r="D21" s="3056" t="s">
        <v>3432</v>
      </c>
      <c r="E21" s="3057"/>
      <c r="F21" s="3057"/>
      <c r="G21" s="3078"/>
      <c r="H21" s="3080" t="s">
        <v>3168</v>
      </c>
      <c r="I21" s="3081"/>
    </row>
    <row r="22" spans="1:10" s="611" customFormat="1" ht="20.100000000000001" customHeight="1">
      <c r="A22" s="935"/>
      <c r="B22" s="3077"/>
      <c r="C22" s="3077"/>
      <c r="D22" s="3058"/>
      <c r="E22" s="3085"/>
      <c r="F22" s="3085"/>
      <c r="G22" s="3086"/>
      <c r="H22" s="3062" t="s">
        <v>3163</v>
      </c>
      <c r="I22" s="3063"/>
    </row>
    <row r="23" spans="1:10" s="611" customFormat="1" ht="15" customHeight="1">
      <c r="A23" s="935"/>
      <c r="B23" s="940"/>
      <c r="C23" s="940"/>
      <c r="D23" s="3082"/>
      <c r="E23" s="3056" t="s">
        <v>3433</v>
      </c>
      <c r="F23" s="3057"/>
      <c r="G23" s="3078"/>
      <c r="H23" s="3080" t="s">
        <v>454</v>
      </c>
      <c r="I23" s="3081"/>
    </row>
    <row r="24" spans="1:10" s="611" customFormat="1" ht="20.100000000000001" customHeight="1">
      <c r="A24" s="935"/>
      <c r="B24" s="940"/>
      <c r="C24" s="940"/>
      <c r="D24" s="3082"/>
      <c r="E24" s="3084"/>
      <c r="F24" s="3085"/>
      <c r="G24" s="3086"/>
      <c r="H24" s="3062" t="s">
        <v>3163</v>
      </c>
      <c r="I24" s="3063"/>
    </row>
    <row r="25" spans="1:10" s="611" customFormat="1" ht="15" customHeight="1">
      <c r="A25" s="935"/>
      <c r="B25" s="940"/>
      <c r="C25" s="940"/>
      <c r="D25" s="3083"/>
      <c r="E25" s="3056" t="s">
        <v>3434</v>
      </c>
      <c r="F25" s="3057"/>
      <c r="G25" s="3078"/>
      <c r="H25" s="3080" t="s">
        <v>455</v>
      </c>
      <c r="I25" s="3081"/>
    </row>
    <row r="26" spans="1:10" s="611" customFormat="1" ht="20.100000000000001" customHeight="1">
      <c r="A26" s="935"/>
      <c r="B26" s="941"/>
      <c r="C26" s="941"/>
      <c r="D26" s="3083"/>
      <c r="E26" s="3084"/>
      <c r="F26" s="3085"/>
      <c r="G26" s="3086"/>
      <c r="H26" s="3062" t="s">
        <v>3163</v>
      </c>
      <c r="I26" s="3063"/>
    </row>
    <row r="27" spans="1:10" s="611" customFormat="1" ht="15" customHeight="1">
      <c r="A27" s="935"/>
      <c r="C27" s="936"/>
      <c r="D27" s="936"/>
      <c r="E27" s="936"/>
      <c r="F27" s="936"/>
      <c r="G27" s="936"/>
      <c r="H27" s="936"/>
      <c r="I27" s="936"/>
      <c r="J27" s="936"/>
    </row>
    <row r="28" spans="1:10" s="611" customFormat="1" ht="20.100000000000001" customHeight="1">
      <c r="A28" s="936" t="s">
        <v>3436</v>
      </c>
      <c r="B28" s="936"/>
      <c r="C28" s="936"/>
      <c r="D28" s="936"/>
      <c r="E28" s="936"/>
      <c r="F28" s="936"/>
      <c r="G28" s="936"/>
      <c r="H28" s="936"/>
      <c r="I28" s="936"/>
      <c r="J28" s="936"/>
    </row>
    <row r="29" spans="1:10" s="611" customFormat="1" ht="15" customHeight="1">
      <c r="B29" s="3087" t="s">
        <v>3437</v>
      </c>
      <c r="C29" s="3087"/>
      <c r="D29" s="3087"/>
      <c r="E29" s="3088"/>
      <c r="F29" s="942"/>
      <c r="G29" s="942"/>
      <c r="H29" s="942"/>
      <c r="I29" s="943"/>
    </row>
    <row r="30" spans="1:10" s="611" customFormat="1" ht="15" customHeight="1">
      <c r="A30" s="935"/>
      <c r="B30" s="3087"/>
      <c r="C30" s="3087"/>
      <c r="D30" s="3087"/>
      <c r="E30" s="3087"/>
      <c r="F30" s="3089" t="s">
        <v>3438</v>
      </c>
      <c r="G30" s="943"/>
      <c r="H30" s="3083" t="s">
        <v>3439</v>
      </c>
      <c r="I30" s="3087" t="s">
        <v>3440</v>
      </c>
    </row>
    <row r="31" spans="1:10" s="611" customFormat="1" ht="30" customHeight="1">
      <c r="A31" s="935"/>
      <c r="B31" s="3087"/>
      <c r="C31" s="3087"/>
      <c r="D31" s="3087"/>
      <c r="E31" s="3087"/>
      <c r="F31" s="3083"/>
      <c r="G31" s="944" t="s">
        <v>3441</v>
      </c>
      <c r="H31" s="3083"/>
      <c r="I31" s="3083"/>
    </row>
    <row r="32" spans="1:10" s="611" customFormat="1" ht="15" customHeight="1">
      <c r="B32" s="3090" t="s">
        <v>3442</v>
      </c>
      <c r="C32" s="3091"/>
      <c r="D32" s="3091"/>
      <c r="E32" s="3092"/>
      <c r="F32" s="685" t="s">
        <v>452</v>
      </c>
      <c r="G32" s="945"/>
      <c r="H32" s="946" t="s">
        <v>453</v>
      </c>
      <c r="I32" s="947" t="s">
        <v>454</v>
      </c>
    </row>
    <row r="33" spans="1:9" s="611" customFormat="1" ht="20.100000000000001" customHeight="1">
      <c r="B33" s="3093" t="s">
        <v>1585</v>
      </c>
      <c r="C33" s="3094"/>
      <c r="D33" s="3094"/>
      <c r="E33" s="3095"/>
      <c r="F33" s="948" t="s">
        <v>1585</v>
      </c>
      <c r="G33" s="948" t="s">
        <v>1585</v>
      </c>
      <c r="H33" s="948" t="s">
        <v>1585</v>
      </c>
      <c r="I33" s="949" t="s">
        <v>1585</v>
      </c>
    </row>
    <row r="34" spans="1:9" s="611" customFormat="1" ht="15" customHeight="1"/>
    <row r="35" spans="1:9" s="611" customFormat="1" ht="20.100000000000001" customHeight="1"/>
    <row r="36" spans="1:9" s="611" customFormat="1" ht="20.100000000000001" customHeight="1">
      <c r="A36" s="611" t="s">
        <v>492</v>
      </c>
    </row>
    <row r="37" spans="1:9" s="611" customFormat="1" ht="30" customHeight="1">
      <c r="B37" s="3123" t="s">
        <v>3460</v>
      </c>
      <c r="C37" s="3124"/>
      <c r="D37" s="3124"/>
      <c r="E37" s="3124"/>
      <c r="F37" s="3124"/>
      <c r="G37" s="3125"/>
      <c r="H37" s="3126" t="s">
        <v>3163</v>
      </c>
      <c r="I37" s="3127"/>
    </row>
    <row r="38" spans="1:9" s="611" customFormat="1" ht="30" customHeight="1">
      <c r="B38" s="3123" t="s">
        <v>3462</v>
      </c>
      <c r="C38" s="3124"/>
      <c r="D38" s="3124"/>
      <c r="E38" s="3124"/>
      <c r="F38" s="3124"/>
      <c r="G38" s="3125"/>
      <c r="H38" s="3126" t="s">
        <v>1596</v>
      </c>
      <c r="I38" s="3127"/>
    </row>
    <row r="39" spans="1:9" s="611" customFormat="1" ht="30" customHeight="1">
      <c r="B39" s="3123" t="s">
        <v>3478</v>
      </c>
      <c r="C39" s="3124"/>
      <c r="D39" s="3124"/>
      <c r="E39" s="3124"/>
      <c r="F39" s="3124"/>
      <c r="G39" s="3125"/>
      <c r="H39" s="3126" t="s">
        <v>3479</v>
      </c>
      <c r="I39" s="3127"/>
    </row>
    <row r="40" spans="1:9" s="611" customFormat="1" ht="63.75" customHeight="1">
      <c r="B40" s="3128" t="s">
        <v>3480</v>
      </c>
      <c r="C40" s="3128"/>
      <c r="D40" s="3128"/>
      <c r="E40" s="3128"/>
      <c r="F40" s="3128"/>
      <c r="G40" s="3128"/>
      <c r="H40" s="3116" t="s">
        <v>3465</v>
      </c>
      <c r="I40" s="3116"/>
    </row>
    <row r="41" spans="1:9" s="611" customFormat="1" ht="39.75" customHeight="1">
      <c r="B41" s="3128" t="s">
        <v>3481</v>
      </c>
      <c r="C41" s="3128"/>
      <c r="D41" s="3128"/>
      <c r="E41" s="3128"/>
      <c r="F41" s="3128"/>
      <c r="G41" s="3128"/>
      <c r="H41" s="3102" t="s">
        <v>1596</v>
      </c>
      <c r="I41" s="3102"/>
    </row>
    <row r="42" spans="1:9" ht="15" customHeight="1"/>
    <row r="43" spans="1:9" ht="15" customHeight="1">
      <c r="B43" s="684" t="s">
        <v>1131</v>
      </c>
    </row>
    <row r="44" spans="1:9" ht="30" customHeight="1">
      <c r="C44" s="957">
        <v>1</v>
      </c>
      <c r="D44" s="3129" t="s">
        <v>3482</v>
      </c>
      <c r="E44" s="3129"/>
      <c r="F44" s="3129"/>
      <c r="G44" s="3129"/>
      <c r="H44" s="3129"/>
      <c r="I44" s="3129"/>
    </row>
    <row r="45" spans="1:9" s="651" customFormat="1" ht="30" customHeight="1">
      <c r="C45" s="957">
        <v>2</v>
      </c>
      <c r="D45" s="3120" t="s">
        <v>3470</v>
      </c>
      <c r="E45" s="3120"/>
      <c r="F45" s="3120"/>
      <c r="G45" s="3120"/>
      <c r="H45" s="3120"/>
      <c r="I45" s="3120"/>
    </row>
    <row r="46" spans="1:9" s="651" customFormat="1" ht="45" customHeight="1">
      <c r="C46" s="957">
        <v>3</v>
      </c>
      <c r="D46" s="3120" t="s">
        <v>3471</v>
      </c>
      <c r="E46" s="3120"/>
      <c r="F46" s="3120"/>
      <c r="G46" s="3120"/>
      <c r="H46" s="3120"/>
      <c r="I46" s="3120"/>
    </row>
    <row r="47" spans="1:9" s="651" customFormat="1" ht="30" customHeight="1">
      <c r="C47" s="957">
        <v>4</v>
      </c>
      <c r="D47" s="3120" t="s">
        <v>3472</v>
      </c>
      <c r="E47" s="3120"/>
      <c r="F47" s="3120"/>
      <c r="G47" s="3120"/>
      <c r="H47" s="3120"/>
      <c r="I47" s="3120"/>
    </row>
    <row r="48" spans="1:9" s="651" customFormat="1" ht="30" customHeight="1">
      <c r="C48" s="957">
        <v>5</v>
      </c>
      <c r="D48" s="3120" t="s">
        <v>3473</v>
      </c>
      <c r="E48" s="3120"/>
      <c r="F48" s="3120"/>
      <c r="G48" s="3120"/>
      <c r="H48" s="3120"/>
      <c r="I48" s="3120"/>
    </row>
    <row r="49" spans="5:5">
      <c r="E49" s="651"/>
    </row>
  </sheetData>
  <mergeCells count="53">
    <mergeCell ref="B39:G39"/>
    <mergeCell ref="H39:I39"/>
    <mergeCell ref="D46:I46"/>
    <mergeCell ref="D47:I47"/>
    <mergeCell ref="D48:I48"/>
    <mergeCell ref="B40:G40"/>
    <mergeCell ref="H40:I40"/>
    <mergeCell ref="B41:G41"/>
    <mergeCell ref="H41:I41"/>
    <mergeCell ref="D44:I44"/>
    <mergeCell ref="D45:I45"/>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19685039370078741" header="0.31496062992125984" footer="0.31496062992125984"/>
  <pageSetup paperSize="9" scale="92" orientation="portrait" r:id="rId1"/>
  <rowBreaks count="1" manualBreakCount="1">
    <brk id="42"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9F8AB-06A8-4F73-8122-739071C9DE8C}">
  <dimension ref="A1:K41"/>
  <sheetViews>
    <sheetView view="pageBreakPreview" zoomScaleNormal="100" zoomScaleSheetLayoutView="100" workbookViewId="0">
      <selection activeCell="H6" sqref="H6:I6"/>
    </sheetView>
  </sheetViews>
  <sheetFormatPr defaultRowHeight="13.5"/>
  <cols>
    <col min="1" max="4" width="2.625" style="1627" customWidth="1"/>
    <col min="5" max="5" width="9.625" style="1627" customWidth="1"/>
    <col min="6" max="9" width="15.625" style="1627" customWidth="1"/>
    <col min="10" max="10" width="9.625" style="1627" customWidth="1"/>
    <col min="11" max="256" width="9" style="1627"/>
    <col min="257" max="260" width="2.625" style="1627" customWidth="1"/>
    <col min="261" max="261" width="9.625" style="1627" customWidth="1"/>
    <col min="262" max="265" width="15.625" style="1627" customWidth="1"/>
    <col min="266" max="266" width="9.625" style="1627" customWidth="1"/>
    <col min="267" max="512" width="9" style="1627"/>
    <col min="513" max="516" width="2.625" style="1627" customWidth="1"/>
    <col min="517" max="517" width="9.625" style="1627" customWidth="1"/>
    <col min="518" max="521" width="15.625" style="1627" customWidth="1"/>
    <col min="522" max="522" width="9.625" style="1627" customWidth="1"/>
    <col min="523" max="768" width="9" style="1627"/>
    <col min="769" max="772" width="2.625" style="1627" customWidth="1"/>
    <col min="773" max="773" width="9.625" style="1627" customWidth="1"/>
    <col min="774" max="777" width="15.625" style="1627" customWidth="1"/>
    <col min="778" max="778" width="9.625" style="1627" customWidth="1"/>
    <col min="779" max="1024" width="9" style="1627"/>
    <col min="1025" max="1028" width="2.625" style="1627" customWidth="1"/>
    <col min="1029" max="1029" width="9.625" style="1627" customWidth="1"/>
    <col min="1030" max="1033" width="15.625" style="1627" customWidth="1"/>
    <col min="1034" max="1034" width="9.625" style="1627" customWidth="1"/>
    <col min="1035" max="1280" width="9" style="1627"/>
    <col min="1281" max="1284" width="2.625" style="1627" customWidth="1"/>
    <col min="1285" max="1285" width="9.625" style="1627" customWidth="1"/>
    <col min="1286" max="1289" width="15.625" style="1627" customWidth="1"/>
    <col min="1290" max="1290" width="9.625" style="1627" customWidth="1"/>
    <col min="1291" max="1536" width="9" style="1627"/>
    <col min="1537" max="1540" width="2.625" style="1627" customWidth="1"/>
    <col min="1541" max="1541" width="9.625" style="1627" customWidth="1"/>
    <col min="1542" max="1545" width="15.625" style="1627" customWidth="1"/>
    <col min="1546" max="1546" width="9.625" style="1627" customWidth="1"/>
    <col min="1547" max="1792" width="9" style="1627"/>
    <col min="1793" max="1796" width="2.625" style="1627" customWidth="1"/>
    <col min="1797" max="1797" width="9.625" style="1627" customWidth="1"/>
    <col min="1798" max="1801" width="15.625" style="1627" customWidth="1"/>
    <col min="1802" max="1802" width="9.625" style="1627" customWidth="1"/>
    <col min="1803" max="2048" width="9" style="1627"/>
    <col min="2049" max="2052" width="2.625" style="1627" customWidth="1"/>
    <col min="2053" max="2053" width="9.625" style="1627" customWidth="1"/>
    <col min="2054" max="2057" width="15.625" style="1627" customWidth="1"/>
    <col min="2058" max="2058" width="9.625" style="1627" customWidth="1"/>
    <col min="2059" max="2304" width="9" style="1627"/>
    <col min="2305" max="2308" width="2.625" style="1627" customWidth="1"/>
    <col min="2309" max="2309" width="9.625" style="1627" customWidth="1"/>
    <col min="2310" max="2313" width="15.625" style="1627" customWidth="1"/>
    <col min="2314" max="2314" width="9.625" style="1627" customWidth="1"/>
    <col min="2315" max="2560" width="9" style="1627"/>
    <col min="2561" max="2564" width="2.625" style="1627" customWidth="1"/>
    <col min="2565" max="2565" width="9.625" style="1627" customWidth="1"/>
    <col min="2566" max="2569" width="15.625" style="1627" customWidth="1"/>
    <col min="2570" max="2570" width="9.625" style="1627" customWidth="1"/>
    <col min="2571" max="2816" width="9" style="1627"/>
    <col min="2817" max="2820" width="2.625" style="1627" customWidth="1"/>
    <col min="2821" max="2821" width="9.625" style="1627" customWidth="1"/>
    <col min="2822" max="2825" width="15.625" style="1627" customWidth="1"/>
    <col min="2826" max="2826" width="9.625" style="1627" customWidth="1"/>
    <col min="2827" max="3072" width="9" style="1627"/>
    <col min="3073" max="3076" width="2.625" style="1627" customWidth="1"/>
    <col min="3077" max="3077" width="9.625" style="1627" customWidth="1"/>
    <col min="3078" max="3081" width="15.625" style="1627" customWidth="1"/>
    <col min="3082" max="3082" width="9.625" style="1627" customWidth="1"/>
    <col min="3083" max="3328" width="9" style="1627"/>
    <col min="3329" max="3332" width="2.625" style="1627" customWidth="1"/>
    <col min="3333" max="3333" width="9.625" style="1627" customWidth="1"/>
    <col min="3334" max="3337" width="15.625" style="1627" customWidth="1"/>
    <col min="3338" max="3338" width="9.625" style="1627" customWidth="1"/>
    <col min="3339" max="3584" width="9" style="1627"/>
    <col min="3585" max="3588" width="2.625" style="1627" customWidth="1"/>
    <col min="3589" max="3589" width="9.625" style="1627" customWidth="1"/>
    <col min="3590" max="3593" width="15.625" style="1627" customWidth="1"/>
    <col min="3594" max="3594" width="9.625" style="1627" customWidth="1"/>
    <col min="3595" max="3840" width="9" style="1627"/>
    <col min="3841" max="3844" width="2.625" style="1627" customWidth="1"/>
    <col min="3845" max="3845" width="9.625" style="1627" customWidth="1"/>
    <col min="3846" max="3849" width="15.625" style="1627" customWidth="1"/>
    <col min="3850" max="3850" width="9.625" style="1627" customWidth="1"/>
    <col min="3851" max="4096" width="9" style="1627"/>
    <col min="4097" max="4100" width="2.625" style="1627" customWidth="1"/>
    <col min="4101" max="4101" width="9.625" style="1627" customWidth="1"/>
    <col min="4102" max="4105" width="15.625" style="1627" customWidth="1"/>
    <col min="4106" max="4106" width="9.625" style="1627" customWidth="1"/>
    <col min="4107" max="4352" width="9" style="1627"/>
    <col min="4353" max="4356" width="2.625" style="1627" customWidth="1"/>
    <col min="4357" max="4357" width="9.625" style="1627" customWidth="1"/>
    <col min="4358" max="4361" width="15.625" style="1627" customWidth="1"/>
    <col min="4362" max="4362" width="9.625" style="1627" customWidth="1"/>
    <col min="4363" max="4608" width="9" style="1627"/>
    <col min="4609" max="4612" width="2.625" style="1627" customWidth="1"/>
    <col min="4613" max="4613" width="9.625" style="1627" customWidth="1"/>
    <col min="4614" max="4617" width="15.625" style="1627" customWidth="1"/>
    <col min="4618" max="4618" width="9.625" style="1627" customWidth="1"/>
    <col min="4619" max="4864" width="9" style="1627"/>
    <col min="4865" max="4868" width="2.625" style="1627" customWidth="1"/>
    <col min="4869" max="4869" width="9.625" style="1627" customWidth="1"/>
    <col min="4870" max="4873" width="15.625" style="1627" customWidth="1"/>
    <col min="4874" max="4874" width="9.625" style="1627" customWidth="1"/>
    <col min="4875" max="5120" width="9" style="1627"/>
    <col min="5121" max="5124" width="2.625" style="1627" customWidth="1"/>
    <col min="5125" max="5125" width="9.625" style="1627" customWidth="1"/>
    <col min="5126" max="5129" width="15.625" style="1627" customWidth="1"/>
    <col min="5130" max="5130" width="9.625" style="1627" customWidth="1"/>
    <col min="5131" max="5376" width="9" style="1627"/>
    <col min="5377" max="5380" width="2.625" style="1627" customWidth="1"/>
    <col min="5381" max="5381" width="9.625" style="1627" customWidth="1"/>
    <col min="5382" max="5385" width="15.625" style="1627" customWidth="1"/>
    <col min="5386" max="5386" width="9.625" style="1627" customWidth="1"/>
    <col min="5387" max="5632" width="9" style="1627"/>
    <col min="5633" max="5636" width="2.625" style="1627" customWidth="1"/>
    <col min="5637" max="5637" width="9.625" style="1627" customWidth="1"/>
    <col min="5638" max="5641" width="15.625" style="1627" customWidth="1"/>
    <col min="5642" max="5642" width="9.625" style="1627" customWidth="1"/>
    <col min="5643" max="5888" width="9" style="1627"/>
    <col min="5889" max="5892" width="2.625" style="1627" customWidth="1"/>
    <col min="5893" max="5893" width="9.625" style="1627" customWidth="1"/>
    <col min="5894" max="5897" width="15.625" style="1627" customWidth="1"/>
    <col min="5898" max="5898" width="9.625" style="1627" customWidth="1"/>
    <col min="5899" max="6144" width="9" style="1627"/>
    <col min="6145" max="6148" width="2.625" style="1627" customWidth="1"/>
    <col min="6149" max="6149" width="9.625" style="1627" customWidth="1"/>
    <col min="6150" max="6153" width="15.625" style="1627" customWidth="1"/>
    <col min="6154" max="6154" width="9.625" style="1627" customWidth="1"/>
    <col min="6155" max="6400" width="9" style="1627"/>
    <col min="6401" max="6404" width="2.625" style="1627" customWidth="1"/>
    <col min="6405" max="6405" width="9.625" style="1627" customWidth="1"/>
    <col min="6406" max="6409" width="15.625" style="1627" customWidth="1"/>
    <col min="6410" max="6410" width="9.625" style="1627" customWidth="1"/>
    <col min="6411" max="6656" width="9" style="1627"/>
    <col min="6657" max="6660" width="2.625" style="1627" customWidth="1"/>
    <col min="6661" max="6661" width="9.625" style="1627" customWidth="1"/>
    <col min="6662" max="6665" width="15.625" style="1627" customWidth="1"/>
    <col min="6666" max="6666" width="9.625" style="1627" customWidth="1"/>
    <col min="6667" max="6912" width="9" style="1627"/>
    <col min="6913" max="6916" width="2.625" style="1627" customWidth="1"/>
    <col min="6917" max="6917" width="9.625" style="1627" customWidth="1"/>
    <col min="6918" max="6921" width="15.625" style="1627" customWidth="1"/>
    <col min="6922" max="6922" width="9.625" style="1627" customWidth="1"/>
    <col min="6923" max="7168" width="9" style="1627"/>
    <col min="7169" max="7172" width="2.625" style="1627" customWidth="1"/>
    <col min="7173" max="7173" width="9.625" style="1627" customWidth="1"/>
    <col min="7174" max="7177" width="15.625" style="1627" customWidth="1"/>
    <col min="7178" max="7178" width="9.625" style="1627" customWidth="1"/>
    <col min="7179" max="7424" width="9" style="1627"/>
    <col min="7425" max="7428" width="2.625" style="1627" customWidth="1"/>
    <col min="7429" max="7429" width="9.625" style="1627" customWidth="1"/>
    <col min="7430" max="7433" width="15.625" style="1627" customWidth="1"/>
    <col min="7434" max="7434" width="9.625" style="1627" customWidth="1"/>
    <col min="7435" max="7680" width="9" style="1627"/>
    <col min="7681" max="7684" width="2.625" style="1627" customWidth="1"/>
    <col min="7685" max="7685" width="9.625" style="1627" customWidth="1"/>
    <col min="7686" max="7689" width="15.625" style="1627" customWidth="1"/>
    <col min="7690" max="7690" width="9.625" style="1627" customWidth="1"/>
    <col min="7691" max="7936" width="9" style="1627"/>
    <col min="7937" max="7940" width="2.625" style="1627" customWidth="1"/>
    <col min="7941" max="7941" width="9.625" style="1627" customWidth="1"/>
    <col min="7942" max="7945" width="15.625" style="1627" customWidth="1"/>
    <col min="7946" max="7946" width="9.625" style="1627" customWidth="1"/>
    <col min="7947" max="8192" width="9" style="1627"/>
    <col min="8193" max="8196" width="2.625" style="1627" customWidth="1"/>
    <col min="8197" max="8197" width="9.625" style="1627" customWidth="1"/>
    <col min="8198" max="8201" width="15.625" style="1627" customWidth="1"/>
    <col min="8202" max="8202" width="9.625" style="1627" customWidth="1"/>
    <col min="8203" max="8448" width="9" style="1627"/>
    <col min="8449" max="8452" width="2.625" style="1627" customWidth="1"/>
    <col min="8453" max="8453" width="9.625" style="1627" customWidth="1"/>
    <col min="8454" max="8457" width="15.625" style="1627" customWidth="1"/>
    <col min="8458" max="8458" width="9.625" style="1627" customWidth="1"/>
    <col min="8459" max="8704" width="9" style="1627"/>
    <col min="8705" max="8708" width="2.625" style="1627" customWidth="1"/>
    <col min="8709" max="8709" width="9.625" style="1627" customWidth="1"/>
    <col min="8710" max="8713" width="15.625" style="1627" customWidth="1"/>
    <col min="8714" max="8714" width="9.625" style="1627" customWidth="1"/>
    <col min="8715" max="8960" width="9" style="1627"/>
    <col min="8961" max="8964" width="2.625" style="1627" customWidth="1"/>
    <col min="8965" max="8965" width="9.625" style="1627" customWidth="1"/>
    <col min="8966" max="8969" width="15.625" style="1627" customWidth="1"/>
    <col min="8970" max="8970" width="9.625" style="1627" customWidth="1"/>
    <col min="8971" max="9216" width="9" style="1627"/>
    <col min="9217" max="9220" width="2.625" style="1627" customWidth="1"/>
    <col min="9221" max="9221" width="9.625" style="1627" customWidth="1"/>
    <col min="9222" max="9225" width="15.625" style="1627" customWidth="1"/>
    <col min="9226" max="9226" width="9.625" style="1627" customWidth="1"/>
    <col min="9227" max="9472" width="9" style="1627"/>
    <col min="9473" max="9476" width="2.625" style="1627" customWidth="1"/>
    <col min="9477" max="9477" width="9.625" style="1627" customWidth="1"/>
    <col min="9478" max="9481" width="15.625" style="1627" customWidth="1"/>
    <col min="9482" max="9482" width="9.625" style="1627" customWidth="1"/>
    <col min="9483" max="9728" width="9" style="1627"/>
    <col min="9729" max="9732" width="2.625" style="1627" customWidth="1"/>
    <col min="9733" max="9733" width="9.625" style="1627" customWidth="1"/>
    <col min="9734" max="9737" width="15.625" style="1627" customWidth="1"/>
    <col min="9738" max="9738" width="9.625" style="1627" customWidth="1"/>
    <col min="9739" max="9984" width="9" style="1627"/>
    <col min="9985" max="9988" width="2.625" style="1627" customWidth="1"/>
    <col min="9989" max="9989" width="9.625" style="1627" customWidth="1"/>
    <col min="9990" max="9993" width="15.625" style="1627" customWidth="1"/>
    <col min="9994" max="9994" width="9.625" style="1627" customWidth="1"/>
    <col min="9995" max="10240" width="9" style="1627"/>
    <col min="10241" max="10244" width="2.625" style="1627" customWidth="1"/>
    <col min="10245" max="10245" width="9.625" style="1627" customWidth="1"/>
    <col min="10246" max="10249" width="15.625" style="1627" customWidth="1"/>
    <col min="10250" max="10250" width="9.625" style="1627" customWidth="1"/>
    <col min="10251" max="10496" width="9" style="1627"/>
    <col min="10497" max="10500" width="2.625" style="1627" customWidth="1"/>
    <col min="10501" max="10501" width="9.625" style="1627" customWidth="1"/>
    <col min="10502" max="10505" width="15.625" style="1627" customWidth="1"/>
    <col min="10506" max="10506" width="9.625" style="1627" customWidth="1"/>
    <col min="10507" max="10752" width="9" style="1627"/>
    <col min="10753" max="10756" width="2.625" style="1627" customWidth="1"/>
    <col min="10757" max="10757" width="9.625" style="1627" customWidth="1"/>
    <col min="10758" max="10761" width="15.625" style="1627" customWidth="1"/>
    <col min="10762" max="10762" width="9.625" style="1627" customWidth="1"/>
    <col min="10763" max="11008" width="9" style="1627"/>
    <col min="11009" max="11012" width="2.625" style="1627" customWidth="1"/>
    <col min="11013" max="11013" width="9.625" style="1627" customWidth="1"/>
    <col min="11014" max="11017" width="15.625" style="1627" customWidth="1"/>
    <col min="11018" max="11018" width="9.625" style="1627" customWidth="1"/>
    <col min="11019" max="11264" width="9" style="1627"/>
    <col min="11265" max="11268" width="2.625" style="1627" customWidth="1"/>
    <col min="11269" max="11269" width="9.625" style="1627" customWidth="1"/>
    <col min="11270" max="11273" width="15.625" style="1627" customWidth="1"/>
    <col min="11274" max="11274" width="9.625" style="1627" customWidth="1"/>
    <col min="11275" max="11520" width="9" style="1627"/>
    <col min="11521" max="11524" width="2.625" style="1627" customWidth="1"/>
    <col min="11525" max="11525" width="9.625" style="1627" customWidth="1"/>
    <col min="11526" max="11529" width="15.625" style="1627" customWidth="1"/>
    <col min="11530" max="11530" width="9.625" style="1627" customWidth="1"/>
    <col min="11531" max="11776" width="9" style="1627"/>
    <col min="11777" max="11780" width="2.625" style="1627" customWidth="1"/>
    <col min="11781" max="11781" width="9.625" style="1627" customWidth="1"/>
    <col min="11782" max="11785" width="15.625" style="1627" customWidth="1"/>
    <col min="11786" max="11786" width="9.625" style="1627" customWidth="1"/>
    <col min="11787" max="12032" width="9" style="1627"/>
    <col min="12033" max="12036" width="2.625" style="1627" customWidth="1"/>
    <col min="12037" max="12037" width="9.625" style="1627" customWidth="1"/>
    <col min="12038" max="12041" width="15.625" style="1627" customWidth="1"/>
    <col min="12042" max="12042" width="9.625" style="1627" customWidth="1"/>
    <col min="12043" max="12288" width="9" style="1627"/>
    <col min="12289" max="12292" width="2.625" style="1627" customWidth="1"/>
    <col min="12293" max="12293" width="9.625" style="1627" customWidth="1"/>
    <col min="12294" max="12297" width="15.625" style="1627" customWidth="1"/>
    <col min="12298" max="12298" width="9.625" style="1627" customWidth="1"/>
    <col min="12299" max="12544" width="9" style="1627"/>
    <col min="12545" max="12548" width="2.625" style="1627" customWidth="1"/>
    <col min="12549" max="12549" width="9.625" style="1627" customWidth="1"/>
    <col min="12550" max="12553" width="15.625" style="1627" customWidth="1"/>
    <col min="12554" max="12554" width="9.625" style="1627" customWidth="1"/>
    <col min="12555" max="12800" width="9" style="1627"/>
    <col min="12801" max="12804" width="2.625" style="1627" customWidth="1"/>
    <col min="12805" max="12805" width="9.625" style="1627" customWidth="1"/>
    <col min="12806" max="12809" width="15.625" style="1627" customWidth="1"/>
    <col min="12810" max="12810" width="9.625" style="1627" customWidth="1"/>
    <col min="12811" max="13056" width="9" style="1627"/>
    <col min="13057" max="13060" width="2.625" style="1627" customWidth="1"/>
    <col min="13061" max="13061" width="9.625" style="1627" customWidth="1"/>
    <col min="13062" max="13065" width="15.625" style="1627" customWidth="1"/>
    <col min="13066" max="13066" width="9.625" style="1627" customWidth="1"/>
    <col min="13067" max="13312" width="9" style="1627"/>
    <col min="13313" max="13316" width="2.625" style="1627" customWidth="1"/>
    <col min="13317" max="13317" width="9.625" style="1627" customWidth="1"/>
    <col min="13318" max="13321" width="15.625" style="1627" customWidth="1"/>
    <col min="13322" max="13322" width="9.625" style="1627" customWidth="1"/>
    <col min="13323" max="13568" width="9" style="1627"/>
    <col min="13569" max="13572" width="2.625" style="1627" customWidth="1"/>
    <col min="13573" max="13573" width="9.625" style="1627" customWidth="1"/>
    <col min="13574" max="13577" width="15.625" style="1627" customWidth="1"/>
    <col min="13578" max="13578" width="9.625" style="1627" customWidth="1"/>
    <col min="13579" max="13824" width="9" style="1627"/>
    <col min="13825" max="13828" width="2.625" style="1627" customWidth="1"/>
    <col min="13829" max="13829" width="9.625" style="1627" customWidth="1"/>
    <col min="13830" max="13833" width="15.625" style="1627" customWidth="1"/>
    <col min="13834" max="13834" width="9.625" style="1627" customWidth="1"/>
    <col min="13835" max="14080" width="9" style="1627"/>
    <col min="14081" max="14084" width="2.625" style="1627" customWidth="1"/>
    <col min="14085" max="14085" width="9.625" style="1627" customWidth="1"/>
    <col min="14086" max="14089" width="15.625" style="1627" customWidth="1"/>
    <col min="14090" max="14090" width="9.625" style="1627" customWidth="1"/>
    <col min="14091" max="14336" width="9" style="1627"/>
    <col min="14337" max="14340" width="2.625" style="1627" customWidth="1"/>
    <col min="14341" max="14341" width="9.625" style="1627" customWidth="1"/>
    <col min="14342" max="14345" width="15.625" style="1627" customWidth="1"/>
    <col min="14346" max="14346" width="9.625" style="1627" customWidth="1"/>
    <col min="14347" max="14592" width="9" style="1627"/>
    <col min="14593" max="14596" width="2.625" style="1627" customWidth="1"/>
    <col min="14597" max="14597" width="9.625" style="1627" customWidth="1"/>
    <col min="14598" max="14601" width="15.625" style="1627" customWidth="1"/>
    <col min="14602" max="14602" width="9.625" style="1627" customWidth="1"/>
    <col min="14603" max="14848" width="9" style="1627"/>
    <col min="14849" max="14852" width="2.625" style="1627" customWidth="1"/>
    <col min="14853" max="14853" width="9.625" style="1627" customWidth="1"/>
    <col min="14854" max="14857" width="15.625" style="1627" customWidth="1"/>
    <col min="14858" max="14858" width="9.625" style="1627" customWidth="1"/>
    <col min="14859" max="15104" width="9" style="1627"/>
    <col min="15105" max="15108" width="2.625" style="1627" customWidth="1"/>
    <col min="15109" max="15109" width="9.625" style="1627" customWidth="1"/>
    <col min="15110" max="15113" width="15.625" style="1627" customWidth="1"/>
    <col min="15114" max="15114" width="9.625" style="1627" customWidth="1"/>
    <col min="15115" max="15360" width="9" style="1627"/>
    <col min="15361" max="15364" width="2.625" style="1627" customWidth="1"/>
    <col min="15365" max="15365" width="9.625" style="1627" customWidth="1"/>
    <col min="15366" max="15369" width="15.625" style="1627" customWidth="1"/>
    <col min="15370" max="15370" width="9.625" style="1627" customWidth="1"/>
    <col min="15371" max="15616" width="9" style="1627"/>
    <col min="15617" max="15620" width="2.625" style="1627" customWidth="1"/>
    <col min="15621" max="15621" width="9.625" style="1627" customWidth="1"/>
    <col min="15622" max="15625" width="15.625" style="1627" customWidth="1"/>
    <col min="15626" max="15626" width="9.625" style="1627" customWidth="1"/>
    <col min="15627" max="15872" width="9" style="1627"/>
    <col min="15873" max="15876" width="2.625" style="1627" customWidth="1"/>
    <col min="15877" max="15877" width="9.625" style="1627" customWidth="1"/>
    <col min="15878" max="15881" width="15.625" style="1627" customWidth="1"/>
    <col min="15882" max="15882" width="9.625" style="1627" customWidth="1"/>
    <col min="15883" max="16128" width="9" style="1627"/>
    <col min="16129" max="16132" width="2.625" style="1627" customWidth="1"/>
    <col min="16133" max="16133" width="9.625" style="1627" customWidth="1"/>
    <col min="16134" max="16137" width="15.625" style="1627" customWidth="1"/>
    <col min="16138" max="16138" width="9.625" style="1627" customWidth="1"/>
    <col min="16139" max="16384" width="9" style="1627"/>
  </cols>
  <sheetData>
    <row r="1" spans="1:11" ht="15" customHeight="1">
      <c r="A1" s="611" t="s">
        <v>4591</v>
      </c>
    </row>
    <row r="2" spans="1:11" ht="39.950000000000003" customHeight="1">
      <c r="A2" s="3064"/>
      <c r="B2" s="3065"/>
      <c r="C2" s="3065"/>
      <c r="D2" s="3065"/>
      <c r="E2" s="3065"/>
      <c r="F2" s="3065"/>
      <c r="G2" s="3065"/>
      <c r="H2" s="3065"/>
      <c r="I2" s="3065"/>
    </row>
    <row r="3" spans="1:11" s="611" customFormat="1" ht="15" customHeight="1">
      <c r="I3" s="617" t="s">
        <v>3421</v>
      </c>
    </row>
    <row r="4" spans="1:11" s="611" customFormat="1" ht="15" customHeight="1">
      <c r="I4" s="617"/>
    </row>
    <row r="5" spans="1:11" s="611" customFormat="1" ht="15" customHeight="1">
      <c r="G5" s="1756" t="s">
        <v>448</v>
      </c>
      <c r="H5" s="3066"/>
      <c r="I5" s="3066"/>
    </row>
    <row r="6" spans="1:11" s="611" customFormat="1" ht="15" customHeight="1">
      <c r="G6" s="1757" t="s">
        <v>3422</v>
      </c>
      <c r="H6" s="3067"/>
      <c r="I6" s="3067"/>
    </row>
    <row r="7" spans="1:11" s="611" customFormat="1" ht="15" customHeight="1"/>
    <row r="8" spans="1:11" s="611" customFormat="1" ht="20.100000000000001" customHeight="1">
      <c r="A8" s="611" t="s">
        <v>3423</v>
      </c>
      <c r="G8" s="1629"/>
      <c r="H8" s="1629"/>
      <c r="I8" s="1629"/>
      <c r="J8" s="1629"/>
    </row>
    <row r="9" spans="1:11" s="611" customFormat="1" ht="35.1" customHeight="1">
      <c r="B9" s="3123" t="s">
        <v>3424</v>
      </c>
      <c r="C9" s="3124"/>
      <c r="D9" s="3124"/>
      <c r="E9" s="3124"/>
      <c r="F9" s="3124"/>
      <c r="G9" s="3125"/>
      <c r="H9" s="3071" t="s">
        <v>3425</v>
      </c>
      <c r="I9" s="3072"/>
    </row>
    <row r="10" spans="1:11" s="611" customFormat="1" ht="9.9499999999999993" customHeight="1">
      <c r="H10" s="937"/>
      <c r="I10" s="937"/>
      <c r="J10" s="937"/>
      <c r="K10" s="1629"/>
    </row>
    <row r="11" spans="1:11" s="611" customFormat="1" ht="15" customHeight="1">
      <c r="B11" s="3131" t="s">
        <v>3426</v>
      </c>
      <c r="C11" s="3132"/>
      <c r="D11" s="3132"/>
      <c r="E11" s="3132"/>
      <c r="F11" s="3132"/>
      <c r="G11" s="1630"/>
      <c r="H11" s="3148" t="s">
        <v>1385</v>
      </c>
      <c r="I11" s="3149"/>
    </row>
    <row r="12" spans="1:11" s="611" customFormat="1" ht="20.100000000000001" customHeight="1">
      <c r="B12" s="3134"/>
      <c r="C12" s="3135"/>
      <c r="D12" s="3135"/>
      <c r="E12" s="3135"/>
      <c r="F12" s="3135"/>
      <c r="G12" s="1631"/>
      <c r="H12" s="3093"/>
      <c r="I12" s="3095"/>
    </row>
    <row r="13" spans="1:11" s="611" customFormat="1" ht="15" customHeight="1">
      <c r="B13" s="3130"/>
      <c r="C13" s="3131" t="s">
        <v>3427</v>
      </c>
      <c r="D13" s="3132"/>
      <c r="E13" s="3132"/>
      <c r="F13" s="3132"/>
      <c r="G13" s="3133"/>
      <c r="H13" s="3137" t="s">
        <v>3428</v>
      </c>
      <c r="I13" s="3138"/>
    </row>
    <row r="14" spans="1:11" s="611" customFormat="1" ht="20.100000000000001" customHeight="1">
      <c r="B14" s="3130"/>
      <c r="C14" s="3134"/>
      <c r="D14" s="3135"/>
      <c r="E14" s="3135"/>
      <c r="F14" s="3135"/>
      <c r="G14" s="3136"/>
      <c r="H14" s="3139" t="s">
        <v>3163</v>
      </c>
      <c r="I14" s="3140"/>
    </row>
    <row r="15" spans="1:11" s="611" customFormat="1" ht="15" customHeight="1">
      <c r="B15" s="3130"/>
      <c r="C15" s="3130"/>
      <c r="D15" s="3131" t="s">
        <v>3429</v>
      </c>
      <c r="E15" s="3132"/>
      <c r="F15" s="3132"/>
      <c r="G15" s="3133"/>
      <c r="H15" s="3141" t="s">
        <v>3155</v>
      </c>
      <c r="I15" s="3142"/>
    </row>
    <row r="16" spans="1:11" s="611" customFormat="1" ht="20.100000000000001" customHeight="1">
      <c r="B16" s="3130"/>
      <c r="C16" s="3130"/>
      <c r="D16" s="3134"/>
      <c r="E16" s="3135"/>
      <c r="F16" s="3135"/>
      <c r="G16" s="3136"/>
      <c r="H16" s="3093" t="s">
        <v>3163</v>
      </c>
      <c r="I16" s="3095"/>
    </row>
    <row r="17" spans="1:10" s="611" customFormat="1" ht="15" customHeight="1">
      <c r="B17" s="3130"/>
      <c r="C17" s="3130"/>
      <c r="D17" s="3143"/>
      <c r="E17" s="3131" t="s">
        <v>3430</v>
      </c>
      <c r="F17" s="3132"/>
      <c r="G17" s="3133"/>
      <c r="H17" s="3141" t="s">
        <v>452</v>
      </c>
      <c r="I17" s="3142"/>
    </row>
    <row r="18" spans="1:10" s="611" customFormat="1" ht="20.100000000000001" customHeight="1">
      <c r="B18" s="3130"/>
      <c r="C18" s="3130"/>
      <c r="D18" s="3143"/>
      <c r="E18" s="3145"/>
      <c r="F18" s="3146"/>
      <c r="G18" s="3147"/>
      <c r="H18" s="3093" t="s">
        <v>3163</v>
      </c>
      <c r="I18" s="3095"/>
    </row>
    <row r="19" spans="1:10" s="611" customFormat="1" ht="15" customHeight="1">
      <c r="B19" s="3130"/>
      <c r="C19" s="3130"/>
      <c r="D19" s="3144"/>
      <c r="E19" s="3131" t="s">
        <v>3431</v>
      </c>
      <c r="F19" s="3132"/>
      <c r="G19" s="3133"/>
      <c r="H19" s="3141" t="s">
        <v>453</v>
      </c>
      <c r="I19" s="3142"/>
    </row>
    <row r="20" spans="1:10" s="611" customFormat="1" ht="20.100000000000001" customHeight="1">
      <c r="B20" s="3130"/>
      <c r="C20" s="3130"/>
      <c r="D20" s="3144"/>
      <c r="E20" s="3145"/>
      <c r="F20" s="3146"/>
      <c r="G20" s="3147"/>
      <c r="H20" s="3093" t="s">
        <v>3163</v>
      </c>
      <c r="I20" s="3095"/>
    </row>
    <row r="21" spans="1:10" s="611" customFormat="1" ht="15" customHeight="1">
      <c r="B21" s="3130"/>
      <c r="C21" s="3130"/>
      <c r="D21" s="3131" t="s">
        <v>3432</v>
      </c>
      <c r="E21" s="3132"/>
      <c r="F21" s="3132"/>
      <c r="G21" s="3133"/>
      <c r="H21" s="3141" t="s">
        <v>3168</v>
      </c>
      <c r="I21" s="3142"/>
    </row>
    <row r="22" spans="1:10" s="611" customFormat="1" ht="20.100000000000001" customHeight="1">
      <c r="B22" s="3130"/>
      <c r="C22" s="3130"/>
      <c r="D22" s="3134"/>
      <c r="E22" s="3146"/>
      <c r="F22" s="3146"/>
      <c r="G22" s="3147"/>
      <c r="H22" s="3093" t="s">
        <v>3163</v>
      </c>
      <c r="I22" s="3095"/>
    </row>
    <row r="23" spans="1:10" s="611" customFormat="1" ht="15" customHeight="1">
      <c r="B23" s="1632"/>
      <c r="C23" s="1632"/>
      <c r="D23" s="3143"/>
      <c r="E23" s="3131" t="s">
        <v>3433</v>
      </c>
      <c r="F23" s="3132"/>
      <c r="G23" s="3133"/>
      <c r="H23" s="3141" t="s">
        <v>454</v>
      </c>
      <c r="I23" s="3142"/>
    </row>
    <row r="24" spans="1:10" s="611" customFormat="1" ht="20.100000000000001" customHeight="1">
      <c r="B24" s="1632"/>
      <c r="C24" s="1632"/>
      <c r="D24" s="3143"/>
      <c r="E24" s="3145"/>
      <c r="F24" s="3146"/>
      <c r="G24" s="3147"/>
      <c r="H24" s="3093" t="s">
        <v>3163</v>
      </c>
      <c r="I24" s="3095"/>
    </row>
    <row r="25" spans="1:10" s="611" customFormat="1" ht="15" customHeight="1">
      <c r="B25" s="1632"/>
      <c r="C25" s="1632"/>
      <c r="D25" s="3144"/>
      <c r="E25" s="3131" t="s">
        <v>3434</v>
      </c>
      <c r="F25" s="3132"/>
      <c r="G25" s="3133"/>
      <c r="H25" s="3141" t="s">
        <v>455</v>
      </c>
      <c r="I25" s="3142"/>
    </row>
    <row r="26" spans="1:10" s="611" customFormat="1" ht="20.100000000000001" customHeight="1">
      <c r="B26" s="1633"/>
      <c r="C26" s="1633"/>
      <c r="D26" s="3144"/>
      <c r="E26" s="3145"/>
      <c r="F26" s="3146"/>
      <c r="G26" s="3147"/>
      <c r="H26" s="3093" t="s">
        <v>3163</v>
      </c>
      <c r="I26" s="3095"/>
    </row>
    <row r="27" spans="1:10" s="611" customFormat="1" ht="15" customHeight="1">
      <c r="C27" s="1629"/>
      <c r="D27" s="1629"/>
      <c r="E27" s="1629"/>
      <c r="F27" s="1629"/>
      <c r="G27" s="1629"/>
      <c r="H27" s="1629"/>
      <c r="I27" s="1629"/>
      <c r="J27" s="1629"/>
    </row>
    <row r="28" spans="1:10" s="611" customFormat="1" ht="20.100000000000001" customHeight="1">
      <c r="A28" s="1629" t="s">
        <v>3436</v>
      </c>
      <c r="B28" s="1629"/>
      <c r="C28" s="1629"/>
      <c r="D28" s="1629"/>
      <c r="E28" s="1629"/>
      <c r="F28" s="1629"/>
      <c r="G28" s="1629"/>
      <c r="H28" s="1629"/>
      <c r="I28" s="1629"/>
      <c r="J28" s="1629"/>
    </row>
    <row r="29" spans="1:10" s="611" customFormat="1" ht="15" customHeight="1">
      <c r="B29" s="3150" t="s">
        <v>3437</v>
      </c>
      <c r="C29" s="3150"/>
      <c r="D29" s="3150"/>
      <c r="E29" s="3151"/>
      <c r="F29" s="1634"/>
      <c r="G29" s="1634"/>
      <c r="H29" s="1634"/>
      <c r="I29" s="1635"/>
    </row>
    <row r="30" spans="1:10" s="611" customFormat="1" ht="15" customHeight="1">
      <c r="B30" s="3150"/>
      <c r="C30" s="3150"/>
      <c r="D30" s="3150"/>
      <c r="E30" s="3150"/>
      <c r="F30" s="3152" t="s">
        <v>3438</v>
      </c>
      <c r="G30" s="1635"/>
      <c r="H30" s="3144" t="s">
        <v>3439</v>
      </c>
      <c r="I30" s="3150" t="s">
        <v>3440</v>
      </c>
    </row>
    <row r="31" spans="1:10" s="611" customFormat="1" ht="30" customHeight="1">
      <c r="B31" s="3150"/>
      <c r="C31" s="3150"/>
      <c r="D31" s="3150"/>
      <c r="E31" s="3150"/>
      <c r="F31" s="3144"/>
      <c r="G31" s="1636" t="s">
        <v>3441</v>
      </c>
      <c r="H31" s="3144"/>
      <c r="I31" s="3144"/>
    </row>
    <row r="32" spans="1:10" s="611" customFormat="1" ht="15" customHeight="1">
      <c r="B32" s="3153" t="s">
        <v>3442</v>
      </c>
      <c r="C32" s="3154"/>
      <c r="D32" s="3154"/>
      <c r="E32" s="3155"/>
      <c r="F32" s="1628" t="s">
        <v>452</v>
      </c>
      <c r="G32" s="1637"/>
      <c r="H32" s="1638" t="s">
        <v>453</v>
      </c>
      <c r="I32" s="1639" t="s">
        <v>454</v>
      </c>
    </row>
    <row r="33" spans="2:9" s="611" customFormat="1" ht="20.100000000000001" customHeight="1">
      <c r="B33" s="3093" t="s">
        <v>1585</v>
      </c>
      <c r="C33" s="3094"/>
      <c r="D33" s="3094"/>
      <c r="E33" s="3095"/>
      <c r="F33" s="1625" t="s">
        <v>1585</v>
      </c>
      <c r="G33" s="1625" t="s">
        <v>1585</v>
      </c>
      <c r="H33" s="1625" t="s">
        <v>1585</v>
      </c>
      <c r="I33" s="1624" t="s">
        <v>1585</v>
      </c>
    </row>
    <row r="34" spans="2:9" s="611" customFormat="1" ht="15" customHeight="1"/>
    <row r="35" spans="2:9" ht="15" customHeight="1"/>
    <row r="36" spans="2:9" ht="15" customHeight="1">
      <c r="B36" s="1627" t="s">
        <v>1131</v>
      </c>
    </row>
    <row r="37" spans="2:9" s="1626" customFormat="1" ht="30" customHeight="1">
      <c r="C37" s="1623">
        <v>1</v>
      </c>
      <c r="D37" s="3120" t="s">
        <v>3470</v>
      </c>
      <c r="E37" s="3120"/>
      <c r="F37" s="3120"/>
      <c r="G37" s="3120"/>
      <c r="H37" s="3120"/>
      <c r="I37" s="3120"/>
    </row>
    <row r="38" spans="2:9" s="1626" customFormat="1" ht="45" customHeight="1">
      <c r="C38" s="1623">
        <v>2</v>
      </c>
      <c r="D38" s="3120" t="s">
        <v>4592</v>
      </c>
      <c r="E38" s="3120"/>
      <c r="F38" s="3120"/>
      <c r="G38" s="3120"/>
      <c r="H38" s="3120"/>
      <c r="I38" s="3120"/>
    </row>
    <row r="39" spans="2:9" s="1626" customFormat="1" ht="30" customHeight="1">
      <c r="C39" s="1623">
        <v>3</v>
      </c>
      <c r="D39" s="3120" t="s">
        <v>3472</v>
      </c>
      <c r="E39" s="3120"/>
      <c r="F39" s="3120"/>
      <c r="G39" s="3120"/>
      <c r="H39" s="3120"/>
      <c r="I39" s="3120"/>
    </row>
    <row r="40" spans="2:9" s="1626" customFormat="1" ht="30" customHeight="1">
      <c r="C40" s="1623">
        <v>4</v>
      </c>
      <c r="D40" s="3120" t="s">
        <v>3473</v>
      </c>
      <c r="E40" s="3120"/>
      <c r="F40" s="3120"/>
      <c r="G40" s="3120"/>
      <c r="H40" s="3120"/>
      <c r="I40" s="3120"/>
    </row>
    <row r="41" spans="2:9">
      <c r="E41" s="1626"/>
    </row>
  </sheetData>
  <mergeCells count="42">
    <mergeCell ref="D37:I37"/>
    <mergeCell ref="D38:I38"/>
    <mergeCell ref="D39:I39"/>
    <mergeCell ref="D40:I40"/>
    <mergeCell ref="B29:E31"/>
    <mergeCell ref="F30:F31"/>
    <mergeCell ref="H30:H31"/>
    <mergeCell ref="I30:I31"/>
    <mergeCell ref="B32:E32"/>
    <mergeCell ref="B33:E33"/>
    <mergeCell ref="H21:I21"/>
    <mergeCell ref="H22:I22"/>
    <mergeCell ref="D23:D26"/>
    <mergeCell ref="E23:G24"/>
    <mergeCell ref="H23:I23"/>
    <mergeCell ref="H24:I24"/>
    <mergeCell ref="E25:G26"/>
    <mergeCell ref="H25:I25"/>
    <mergeCell ref="H26:I26"/>
    <mergeCell ref="A2:I2"/>
    <mergeCell ref="B9:G9"/>
    <mergeCell ref="H9:I9"/>
    <mergeCell ref="B11:F12"/>
    <mergeCell ref="H11:I12"/>
    <mergeCell ref="H5:I5"/>
    <mergeCell ref="H6:I6"/>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S41"/>
  <sheetViews>
    <sheetView view="pageBreakPreview" zoomScaleNormal="100" zoomScaleSheetLayoutView="100" workbookViewId="0">
      <selection activeCell="L11" sqref="L11"/>
    </sheetView>
  </sheetViews>
  <sheetFormatPr defaultRowHeight="12"/>
  <cols>
    <col min="1" max="4" width="2.625" style="24" customWidth="1"/>
    <col min="5" max="5" width="9.625" style="24" customWidth="1"/>
    <col min="6" max="6" width="18.875" style="24" customWidth="1"/>
    <col min="7" max="7" width="18.625" style="24" customWidth="1"/>
    <col min="8" max="8" width="13.125" style="24" customWidth="1"/>
    <col min="9" max="9" width="12.375" style="24" customWidth="1"/>
    <col min="10" max="10" width="12.5" style="24" customWidth="1"/>
    <col min="11" max="256" width="9" style="24"/>
    <col min="257" max="260" width="2.625" style="24" customWidth="1"/>
    <col min="261" max="261" width="9.625" style="24" customWidth="1"/>
    <col min="262" max="262" width="18.875" style="24" customWidth="1"/>
    <col min="263" max="263" width="18.625" style="24" customWidth="1"/>
    <col min="264" max="264" width="13.125" style="24" customWidth="1"/>
    <col min="265" max="265" width="12.375" style="24" customWidth="1"/>
    <col min="266" max="266" width="12.5" style="24" customWidth="1"/>
    <col min="267" max="512" width="9" style="24"/>
    <col min="513" max="516" width="2.625" style="24" customWidth="1"/>
    <col min="517" max="517" width="9.625" style="24" customWidth="1"/>
    <col min="518" max="518" width="18.875" style="24" customWidth="1"/>
    <col min="519" max="519" width="18.625" style="24" customWidth="1"/>
    <col min="520" max="520" width="13.125" style="24" customWidth="1"/>
    <col min="521" max="521" width="12.375" style="24" customWidth="1"/>
    <col min="522" max="522" width="12.5" style="24" customWidth="1"/>
    <col min="523" max="768" width="9" style="24"/>
    <col min="769" max="772" width="2.625" style="24" customWidth="1"/>
    <col min="773" max="773" width="9.625" style="24" customWidth="1"/>
    <col min="774" max="774" width="18.875" style="24" customWidth="1"/>
    <col min="775" max="775" width="18.625" style="24" customWidth="1"/>
    <col min="776" max="776" width="13.125" style="24" customWidth="1"/>
    <col min="777" max="777" width="12.375" style="24" customWidth="1"/>
    <col min="778" max="778" width="12.5" style="24" customWidth="1"/>
    <col min="779" max="1024" width="9" style="24"/>
    <col min="1025" max="1028" width="2.625" style="24" customWidth="1"/>
    <col min="1029" max="1029" width="9.625" style="24" customWidth="1"/>
    <col min="1030" max="1030" width="18.875" style="24" customWidth="1"/>
    <col min="1031" max="1031" width="18.625" style="24" customWidth="1"/>
    <col min="1032" max="1032" width="13.125" style="24" customWidth="1"/>
    <col min="1033" max="1033" width="12.375" style="24" customWidth="1"/>
    <col min="1034" max="1034" width="12.5" style="24" customWidth="1"/>
    <col min="1035" max="1280" width="9" style="24"/>
    <col min="1281" max="1284" width="2.625" style="24" customWidth="1"/>
    <col min="1285" max="1285" width="9.625" style="24" customWidth="1"/>
    <col min="1286" max="1286" width="18.875" style="24" customWidth="1"/>
    <col min="1287" max="1287" width="18.625" style="24" customWidth="1"/>
    <col min="1288" max="1288" width="13.125" style="24" customWidth="1"/>
    <col min="1289" max="1289" width="12.375" style="24" customWidth="1"/>
    <col min="1290" max="1290" width="12.5" style="24" customWidth="1"/>
    <col min="1291" max="1536" width="9" style="24"/>
    <col min="1537" max="1540" width="2.625" style="24" customWidth="1"/>
    <col min="1541" max="1541" width="9.625" style="24" customWidth="1"/>
    <col min="1542" max="1542" width="18.875" style="24" customWidth="1"/>
    <col min="1543" max="1543" width="18.625" style="24" customWidth="1"/>
    <col min="1544" max="1544" width="13.125" style="24" customWidth="1"/>
    <col min="1545" max="1545" width="12.375" style="24" customWidth="1"/>
    <col min="1546" max="1546" width="12.5" style="24" customWidth="1"/>
    <col min="1547" max="1792" width="9" style="24"/>
    <col min="1793" max="1796" width="2.625" style="24" customWidth="1"/>
    <col min="1797" max="1797" width="9.625" style="24" customWidth="1"/>
    <col min="1798" max="1798" width="18.875" style="24" customWidth="1"/>
    <col min="1799" max="1799" width="18.625" style="24" customWidth="1"/>
    <col min="1800" max="1800" width="13.125" style="24" customWidth="1"/>
    <col min="1801" max="1801" width="12.375" style="24" customWidth="1"/>
    <col min="1802" max="1802" width="12.5" style="24" customWidth="1"/>
    <col min="1803" max="2048" width="9" style="24"/>
    <col min="2049" max="2052" width="2.625" style="24" customWidth="1"/>
    <col min="2053" max="2053" width="9.625" style="24" customWidth="1"/>
    <col min="2054" max="2054" width="18.875" style="24" customWidth="1"/>
    <col min="2055" max="2055" width="18.625" style="24" customWidth="1"/>
    <col min="2056" max="2056" width="13.125" style="24" customWidth="1"/>
    <col min="2057" max="2057" width="12.375" style="24" customWidth="1"/>
    <col min="2058" max="2058" width="12.5" style="24" customWidth="1"/>
    <col min="2059" max="2304" width="9" style="24"/>
    <col min="2305" max="2308" width="2.625" style="24" customWidth="1"/>
    <col min="2309" max="2309" width="9.625" style="24" customWidth="1"/>
    <col min="2310" max="2310" width="18.875" style="24" customWidth="1"/>
    <col min="2311" max="2311" width="18.625" style="24" customWidth="1"/>
    <col min="2312" max="2312" width="13.125" style="24" customWidth="1"/>
    <col min="2313" max="2313" width="12.375" style="24" customWidth="1"/>
    <col min="2314" max="2314" width="12.5" style="24" customWidth="1"/>
    <col min="2315" max="2560" width="9" style="24"/>
    <col min="2561" max="2564" width="2.625" style="24" customWidth="1"/>
    <col min="2565" max="2565" width="9.625" style="24" customWidth="1"/>
    <col min="2566" max="2566" width="18.875" style="24" customWidth="1"/>
    <col min="2567" max="2567" width="18.625" style="24" customWidth="1"/>
    <col min="2568" max="2568" width="13.125" style="24" customWidth="1"/>
    <col min="2569" max="2569" width="12.375" style="24" customWidth="1"/>
    <col min="2570" max="2570" width="12.5" style="24" customWidth="1"/>
    <col min="2571" max="2816" width="9" style="24"/>
    <col min="2817" max="2820" width="2.625" style="24" customWidth="1"/>
    <col min="2821" max="2821" width="9.625" style="24" customWidth="1"/>
    <col min="2822" max="2822" width="18.875" style="24" customWidth="1"/>
    <col min="2823" max="2823" width="18.625" style="24" customWidth="1"/>
    <col min="2824" max="2824" width="13.125" style="24" customWidth="1"/>
    <col min="2825" max="2825" width="12.375" style="24" customWidth="1"/>
    <col min="2826" max="2826" width="12.5" style="24" customWidth="1"/>
    <col min="2827" max="3072" width="9" style="24"/>
    <col min="3073" max="3076" width="2.625" style="24" customWidth="1"/>
    <col min="3077" max="3077" width="9.625" style="24" customWidth="1"/>
    <col min="3078" max="3078" width="18.875" style="24" customWidth="1"/>
    <col min="3079" max="3079" width="18.625" style="24" customWidth="1"/>
    <col min="3080" max="3080" width="13.125" style="24" customWidth="1"/>
    <col min="3081" max="3081" width="12.375" style="24" customWidth="1"/>
    <col min="3082" max="3082" width="12.5" style="24" customWidth="1"/>
    <col min="3083" max="3328" width="9" style="24"/>
    <col min="3329" max="3332" width="2.625" style="24" customWidth="1"/>
    <col min="3333" max="3333" width="9.625" style="24" customWidth="1"/>
    <col min="3334" max="3334" width="18.875" style="24" customWidth="1"/>
    <col min="3335" max="3335" width="18.625" style="24" customWidth="1"/>
    <col min="3336" max="3336" width="13.125" style="24" customWidth="1"/>
    <col min="3337" max="3337" width="12.375" style="24" customWidth="1"/>
    <col min="3338" max="3338" width="12.5" style="24" customWidth="1"/>
    <col min="3339" max="3584" width="9" style="24"/>
    <col min="3585" max="3588" width="2.625" style="24" customWidth="1"/>
    <col min="3589" max="3589" width="9.625" style="24" customWidth="1"/>
    <col min="3590" max="3590" width="18.875" style="24" customWidth="1"/>
    <col min="3591" max="3591" width="18.625" style="24" customWidth="1"/>
    <col min="3592" max="3592" width="13.125" style="24" customWidth="1"/>
    <col min="3593" max="3593" width="12.375" style="24" customWidth="1"/>
    <col min="3594" max="3594" width="12.5" style="24" customWidth="1"/>
    <col min="3595" max="3840" width="9" style="24"/>
    <col min="3841" max="3844" width="2.625" style="24" customWidth="1"/>
    <col min="3845" max="3845" width="9.625" style="24" customWidth="1"/>
    <col min="3846" max="3846" width="18.875" style="24" customWidth="1"/>
    <col min="3847" max="3847" width="18.625" style="24" customWidth="1"/>
    <col min="3848" max="3848" width="13.125" style="24" customWidth="1"/>
    <col min="3849" max="3849" width="12.375" style="24" customWidth="1"/>
    <col min="3850" max="3850" width="12.5" style="24" customWidth="1"/>
    <col min="3851" max="4096" width="9" style="24"/>
    <col min="4097" max="4100" width="2.625" style="24" customWidth="1"/>
    <col min="4101" max="4101" width="9.625" style="24" customWidth="1"/>
    <col min="4102" max="4102" width="18.875" style="24" customWidth="1"/>
    <col min="4103" max="4103" width="18.625" style="24" customWidth="1"/>
    <col min="4104" max="4104" width="13.125" style="24" customWidth="1"/>
    <col min="4105" max="4105" width="12.375" style="24" customWidth="1"/>
    <col min="4106" max="4106" width="12.5" style="24" customWidth="1"/>
    <col min="4107" max="4352" width="9" style="24"/>
    <col min="4353" max="4356" width="2.625" style="24" customWidth="1"/>
    <col min="4357" max="4357" width="9.625" style="24" customWidth="1"/>
    <col min="4358" max="4358" width="18.875" style="24" customWidth="1"/>
    <col min="4359" max="4359" width="18.625" style="24" customWidth="1"/>
    <col min="4360" max="4360" width="13.125" style="24" customWidth="1"/>
    <col min="4361" max="4361" width="12.375" style="24" customWidth="1"/>
    <col min="4362" max="4362" width="12.5" style="24" customWidth="1"/>
    <col min="4363" max="4608" width="9" style="24"/>
    <col min="4609" max="4612" width="2.625" style="24" customWidth="1"/>
    <col min="4613" max="4613" width="9.625" style="24" customWidth="1"/>
    <col min="4614" max="4614" width="18.875" style="24" customWidth="1"/>
    <col min="4615" max="4615" width="18.625" style="24" customWidth="1"/>
    <col min="4616" max="4616" width="13.125" style="24" customWidth="1"/>
    <col min="4617" max="4617" width="12.375" style="24" customWidth="1"/>
    <col min="4618" max="4618" width="12.5" style="24" customWidth="1"/>
    <col min="4619" max="4864" width="9" style="24"/>
    <col min="4865" max="4868" width="2.625" style="24" customWidth="1"/>
    <col min="4869" max="4869" width="9.625" style="24" customWidth="1"/>
    <col min="4870" max="4870" width="18.875" style="24" customWidth="1"/>
    <col min="4871" max="4871" width="18.625" style="24" customWidth="1"/>
    <col min="4872" max="4872" width="13.125" style="24" customWidth="1"/>
    <col min="4873" max="4873" width="12.375" style="24" customWidth="1"/>
    <col min="4874" max="4874" width="12.5" style="24" customWidth="1"/>
    <col min="4875" max="5120" width="9" style="24"/>
    <col min="5121" max="5124" width="2.625" style="24" customWidth="1"/>
    <col min="5125" max="5125" width="9.625" style="24" customWidth="1"/>
    <col min="5126" max="5126" width="18.875" style="24" customWidth="1"/>
    <col min="5127" max="5127" width="18.625" style="24" customWidth="1"/>
    <col min="5128" max="5128" width="13.125" style="24" customWidth="1"/>
    <col min="5129" max="5129" width="12.375" style="24" customWidth="1"/>
    <col min="5130" max="5130" width="12.5" style="24" customWidth="1"/>
    <col min="5131" max="5376" width="9" style="24"/>
    <col min="5377" max="5380" width="2.625" style="24" customWidth="1"/>
    <col min="5381" max="5381" width="9.625" style="24" customWidth="1"/>
    <col min="5382" max="5382" width="18.875" style="24" customWidth="1"/>
    <col min="5383" max="5383" width="18.625" style="24" customWidth="1"/>
    <col min="5384" max="5384" width="13.125" style="24" customWidth="1"/>
    <col min="5385" max="5385" width="12.375" style="24" customWidth="1"/>
    <col min="5386" max="5386" width="12.5" style="24" customWidth="1"/>
    <col min="5387" max="5632" width="9" style="24"/>
    <col min="5633" max="5636" width="2.625" style="24" customWidth="1"/>
    <col min="5637" max="5637" width="9.625" style="24" customWidth="1"/>
    <col min="5638" max="5638" width="18.875" style="24" customWidth="1"/>
    <col min="5639" max="5639" width="18.625" style="24" customWidth="1"/>
    <col min="5640" max="5640" width="13.125" style="24" customWidth="1"/>
    <col min="5641" max="5641" width="12.375" style="24" customWidth="1"/>
    <col min="5642" max="5642" width="12.5" style="24" customWidth="1"/>
    <col min="5643" max="5888" width="9" style="24"/>
    <col min="5889" max="5892" width="2.625" style="24" customWidth="1"/>
    <col min="5893" max="5893" width="9.625" style="24" customWidth="1"/>
    <col min="5894" max="5894" width="18.875" style="24" customWidth="1"/>
    <col min="5895" max="5895" width="18.625" style="24" customWidth="1"/>
    <col min="5896" max="5896" width="13.125" style="24" customWidth="1"/>
    <col min="5897" max="5897" width="12.375" style="24" customWidth="1"/>
    <col min="5898" max="5898" width="12.5" style="24" customWidth="1"/>
    <col min="5899" max="6144" width="9" style="24"/>
    <col min="6145" max="6148" width="2.625" style="24" customWidth="1"/>
    <col min="6149" max="6149" width="9.625" style="24" customWidth="1"/>
    <col min="6150" max="6150" width="18.875" style="24" customWidth="1"/>
    <col min="6151" max="6151" width="18.625" style="24" customWidth="1"/>
    <col min="6152" max="6152" width="13.125" style="24" customWidth="1"/>
    <col min="6153" max="6153" width="12.375" style="24" customWidth="1"/>
    <col min="6154" max="6154" width="12.5" style="24" customWidth="1"/>
    <col min="6155" max="6400" width="9" style="24"/>
    <col min="6401" max="6404" width="2.625" style="24" customWidth="1"/>
    <col min="6405" max="6405" width="9.625" style="24" customWidth="1"/>
    <col min="6406" max="6406" width="18.875" style="24" customWidth="1"/>
    <col min="6407" max="6407" width="18.625" style="24" customWidth="1"/>
    <col min="6408" max="6408" width="13.125" style="24" customWidth="1"/>
    <col min="6409" max="6409" width="12.375" style="24" customWidth="1"/>
    <col min="6410" max="6410" width="12.5" style="24" customWidth="1"/>
    <col min="6411" max="6656" width="9" style="24"/>
    <col min="6657" max="6660" width="2.625" style="24" customWidth="1"/>
    <col min="6661" max="6661" width="9.625" style="24" customWidth="1"/>
    <col min="6662" max="6662" width="18.875" style="24" customWidth="1"/>
    <col min="6663" max="6663" width="18.625" style="24" customWidth="1"/>
    <col min="6664" max="6664" width="13.125" style="24" customWidth="1"/>
    <col min="6665" max="6665" width="12.375" style="24" customWidth="1"/>
    <col min="6666" max="6666" width="12.5" style="24" customWidth="1"/>
    <col min="6667" max="6912" width="9" style="24"/>
    <col min="6913" max="6916" width="2.625" style="24" customWidth="1"/>
    <col min="6917" max="6917" width="9.625" style="24" customWidth="1"/>
    <col min="6918" max="6918" width="18.875" style="24" customWidth="1"/>
    <col min="6919" max="6919" width="18.625" style="24" customWidth="1"/>
    <col min="6920" max="6920" width="13.125" style="24" customWidth="1"/>
    <col min="6921" max="6921" width="12.375" style="24" customWidth="1"/>
    <col min="6922" max="6922" width="12.5" style="24" customWidth="1"/>
    <col min="6923" max="7168" width="9" style="24"/>
    <col min="7169" max="7172" width="2.625" style="24" customWidth="1"/>
    <col min="7173" max="7173" width="9.625" style="24" customWidth="1"/>
    <col min="7174" max="7174" width="18.875" style="24" customWidth="1"/>
    <col min="7175" max="7175" width="18.625" style="24" customWidth="1"/>
    <col min="7176" max="7176" width="13.125" style="24" customWidth="1"/>
    <col min="7177" max="7177" width="12.375" style="24" customWidth="1"/>
    <col min="7178" max="7178" width="12.5" style="24" customWidth="1"/>
    <col min="7179" max="7424" width="9" style="24"/>
    <col min="7425" max="7428" width="2.625" style="24" customWidth="1"/>
    <col min="7429" max="7429" width="9.625" style="24" customWidth="1"/>
    <col min="7430" max="7430" width="18.875" style="24" customWidth="1"/>
    <col min="7431" max="7431" width="18.625" style="24" customWidth="1"/>
    <col min="7432" max="7432" width="13.125" style="24" customWidth="1"/>
    <col min="7433" max="7433" width="12.375" style="24" customWidth="1"/>
    <col min="7434" max="7434" width="12.5" style="24" customWidth="1"/>
    <col min="7435" max="7680" width="9" style="24"/>
    <col min="7681" max="7684" width="2.625" style="24" customWidth="1"/>
    <col min="7685" max="7685" width="9.625" style="24" customWidth="1"/>
    <col min="7686" max="7686" width="18.875" style="24" customWidth="1"/>
    <col min="7687" max="7687" width="18.625" style="24" customWidth="1"/>
    <col min="7688" max="7688" width="13.125" style="24" customWidth="1"/>
    <col min="7689" max="7689" width="12.375" style="24" customWidth="1"/>
    <col min="7690" max="7690" width="12.5" style="24" customWidth="1"/>
    <col min="7691" max="7936" width="9" style="24"/>
    <col min="7937" max="7940" width="2.625" style="24" customWidth="1"/>
    <col min="7941" max="7941" width="9.625" style="24" customWidth="1"/>
    <col min="7942" max="7942" width="18.875" style="24" customWidth="1"/>
    <col min="7943" max="7943" width="18.625" style="24" customWidth="1"/>
    <col min="7944" max="7944" width="13.125" style="24" customWidth="1"/>
    <col min="7945" max="7945" width="12.375" style="24" customWidth="1"/>
    <col min="7946" max="7946" width="12.5" style="24" customWidth="1"/>
    <col min="7947" max="8192" width="9" style="24"/>
    <col min="8193" max="8196" width="2.625" style="24" customWidth="1"/>
    <col min="8197" max="8197" width="9.625" style="24" customWidth="1"/>
    <col min="8198" max="8198" width="18.875" style="24" customWidth="1"/>
    <col min="8199" max="8199" width="18.625" style="24" customWidth="1"/>
    <col min="8200" max="8200" width="13.125" style="24" customWidth="1"/>
    <col min="8201" max="8201" width="12.375" style="24" customWidth="1"/>
    <col min="8202" max="8202" width="12.5" style="24" customWidth="1"/>
    <col min="8203" max="8448" width="9" style="24"/>
    <col min="8449" max="8452" width="2.625" style="24" customWidth="1"/>
    <col min="8453" max="8453" width="9.625" style="24" customWidth="1"/>
    <col min="8454" max="8454" width="18.875" style="24" customWidth="1"/>
    <col min="8455" max="8455" width="18.625" style="24" customWidth="1"/>
    <col min="8456" max="8456" width="13.125" style="24" customWidth="1"/>
    <col min="8457" max="8457" width="12.375" style="24" customWidth="1"/>
    <col min="8458" max="8458" width="12.5" style="24" customWidth="1"/>
    <col min="8459" max="8704" width="9" style="24"/>
    <col min="8705" max="8708" width="2.625" style="24" customWidth="1"/>
    <col min="8709" max="8709" width="9.625" style="24" customWidth="1"/>
    <col min="8710" max="8710" width="18.875" style="24" customWidth="1"/>
    <col min="8711" max="8711" width="18.625" style="24" customWidth="1"/>
    <col min="8712" max="8712" width="13.125" style="24" customWidth="1"/>
    <col min="8713" max="8713" width="12.375" style="24" customWidth="1"/>
    <col min="8714" max="8714" width="12.5" style="24" customWidth="1"/>
    <col min="8715" max="8960" width="9" style="24"/>
    <col min="8961" max="8964" width="2.625" style="24" customWidth="1"/>
    <col min="8965" max="8965" width="9.625" style="24" customWidth="1"/>
    <col min="8966" max="8966" width="18.875" style="24" customWidth="1"/>
    <col min="8967" max="8967" width="18.625" style="24" customWidth="1"/>
    <col min="8968" max="8968" width="13.125" style="24" customWidth="1"/>
    <col min="8969" max="8969" width="12.375" style="24" customWidth="1"/>
    <col min="8970" max="8970" width="12.5" style="24" customWidth="1"/>
    <col min="8971" max="9216" width="9" style="24"/>
    <col min="9217" max="9220" width="2.625" style="24" customWidth="1"/>
    <col min="9221" max="9221" width="9.625" style="24" customWidth="1"/>
    <col min="9222" max="9222" width="18.875" style="24" customWidth="1"/>
    <col min="9223" max="9223" width="18.625" style="24" customWidth="1"/>
    <col min="9224" max="9224" width="13.125" style="24" customWidth="1"/>
    <col min="9225" max="9225" width="12.375" style="24" customWidth="1"/>
    <col min="9226" max="9226" width="12.5" style="24" customWidth="1"/>
    <col min="9227" max="9472" width="9" style="24"/>
    <col min="9473" max="9476" width="2.625" style="24" customWidth="1"/>
    <col min="9477" max="9477" width="9.625" style="24" customWidth="1"/>
    <col min="9478" max="9478" width="18.875" style="24" customWidth="1"/>
    <col min="9479" max="9479" width="18.625" style="24" customWidth="1"/>
    <col min="9480" max="9480" width="13.125" style="24" customWidth="1"/>
    <col min="9481" max="9481" width="12.375" style="24" customWidth="1"/>
    <col min="9482" max="9482" width="12.5" style="24" customWidth="1"/>
    <col min="9483" max="9728" width="9" style="24"/>
    <col min="9729" max="9732" width="2.625" style="24" customWidth="1"/>
    <col min="9733" max="9733" width="9.625" style="24" customWidth="1"/>
    <col min="9734" max="9734" width="18.875" style="24" customWidth="1"/>
    <col min="9735" max="9735" width="18.625" style="24" customWidth="1"/>
    <col min="9736" max="9736" width="13.125" style="24" customWidth="1"/>
    <col min="9737" max="9737" width="12.375" style="24" customWidth="1"/>
    <col min="9738" max="9738" width="12.5" style="24" customWidth="1"/>
    <col min="9739" max="9984" width="9" style="24"/>
    <col min="9985" max="9988" width="2.625" style="24" customWidth="1"/>
    <col min="9989" max="9989" width="9.625" style="24" customWidth="1"/>
    <col min="9990" max="9990" width="18.875" style="24" customWidth="1"/>
    <col min="9991" max="9991" width="18.625" style="24" customWidth="1"/>
    <col min="9992" max="9992" width="13.125" style="24" customWidth="1"/>
    <col min="9993" max="9993" width="12.375" style="24" customWidth="1"/>
    <col min="9994" max="9994" width="12.5" style="24" customWidth="1"/>
    <col min="9995" max="10240" width="9" style="24"/>
    <col min="10241" max="10244" width="2.625" style="24" customWidth="1"/>
    <col min="10245" max="10245" width="9.625" style="24" customWidth="1"/>
    <col min="10246" max="10246" width="18.875" style="24" customWidth="1"/>
    <col min="10247" max="10247" width="18.625" style="24" customWidth="1"/>
    <col min="10248" max="10248" width="13.125" style="24" customWidth="1"/>
    <col min="10249" max="10249" width="12.375" style="24" customWidth="1"/>
    <col min="10250" max="10250" width="12.5" style="24" customWidth="1"/>
    <col min="10251" max="10496" width="9" style="24"/>
    <col min="10497" max="10500" width="2.625" style="24" customWidth="1"/>
    <col min="10501" max="10501" width="9.625" style="24" customWidth="1"/>
    <col min="10502" max="10502" width="18.875" style="24" customWidth="1"/>
    <col min="10503" max="10503" width="18.625" style="24" customWidth="1"/>
    <col min="10504" max="10504" width="13.125" style="24" customWidth="1"/>
    <col min="10505" max="10505" width="12.375" style="24" customWidth="1"/>
    <col min="10506" max="10506" width="12.5" style="24" customWidth="1"/>
    <col min="10507" max="10752" width="9" style="24"/>
    <col min="10753" max="10756" width="2.625" style="24" customWidth="1"/>
    <col min="10757" max="10757" width="9.625" style="24" customWidth="1"/>
    <col min="10758" max="10758" width="18.875" style="24" customWidth="1"/>
    <col min="10759" max="10759" width="18.625" style="24" customWidth="1"/>
    <col min="10760" max="10760" width="13.125" style="24" customWidth="1"/>
    <col min="10761" max="10761" width="12.375" style="24" customWidth="1"/>
    <col min="10762" max="10762" width="12.5" style="24" customWidth="1"/>
    <col min="10763" max="11008" width="9" style="24"/>
    <col min="11009" max="11012" width="2.625" style="24" customWidth="1"/>
    <col min="11013" max="11013" width="9.625" style="24" customWidth="1"/>
    <col min="11014" max="11014" width="18.875" style="24" customWidth="1"/>
    <col min="11015" max="11015" width="18.625" style="24" customWidth="1"/>
    <col min="11016" max="11016" width="13.125" style="24" customWidth="1"/>
    <col min="11017" max="11017" width="12.375" style="24" customWidth="1"/>
    <col min="11018" max="11018" width="12.5" style="24" customWidth="1"/>
    <col min="11019" max="11264" width="9" style="24"/>
    <col min="11265" max="11268" width="2.625" style="24" customWidth="1"/>
    <col min="11269" max="11269" width="9.625" style="24" customWidth="1"/>
    <col min="11270" max="11270" width="18.875" style="24" customWidth="1"/>
    <col min="11271" max="11271" width="18.625" style="24" customWidth="1"/>
    <col min="11272" max="11272" width="13.125" style="24" customWidth="1"/>
    <col min="11273" max="11273" width="12.375" style="24" customWidth="1"/>
    <col min="11274" max="11274" width="12.5" style="24" customWidth="1"/>
    <col min="11275" max="11520" width="9" style="24"/>
    <col min="11521" max="11524" width="2.625" style="24" customWidth="1"/>
    <col min="11525" max="11525" width="9.625" style="24" customWidth="1"/>
    <col min="11526" max="11526" width="18.875" style="24" customWidth="1"/>
    <col min="11527" max="11527" width="18.625" style="24" customWidth="1"/>
    <col min="11528" max="11528" width="13.125" style="24" customWidth="1"/>
    <col min="11529" max="11529" width="12.375" style="24" customWidth="1"/>
    <col min="11530" max="11530" width="12.5" style="24" customWidth="1"/>
    <col min="11531" max="11776" width="9" style="24"/>
    <col min="11777" max="11780" width="2.625" style="24" customWidth="1"/>
    <col min="11781" max="11781" width="9.625" style="24" customWidth="1"/>
    <col min="11782" max="11782" width="18.875" style="24" customWidth="1"/>
    <col min="11783" max="11783" width="18.625" style="24" customWidth="1"/>
    <col min="11784" max="11784" width="13.125" style="24" customWidth="1"/>
    <col min="11785" max="11785" width="12.375" style="24" customWidth="1"/>
    <col min="11786" max="11786" width="12.5" style="24" customWidth="1"/>
    <col min="11787" max="12032" width="9" style="24"/>
    <col min="12033" max="12036" width="2.625" style="24" customWidth="1"/>
    <col min="12037" max="12037" width="9.625" style="24" customWidth="1"/>
    <col min="12038" max="12038" width="18.875" style="24" customWidth="1"/>
    <col min="12039" max="12039" width="18.625" style="24" customWidth="1"/>
    <col min="12040" max="12040" width="13.125" style="24" customWidth="1"/>
    <col min="12041" max="12041" width="12.375" style="24" customWidth="1"/>
    <col min="12042" max="12042" width="12.5" style="24" customWidth="1"/>
    <col min="12043" max="12288" width="9" style="24"/>
    <col min="12289" max="12292" width="2.625" style="24" customWidth="1"/>
    <col min="12293" max="12293" width="9.625" style="24" customWidth="1"/>
    <col min="12294" max="12294" width="18.875" style="24" customWidth="1"/>
    <col min="12295" max="12295" width="18.625" style="24" customWidth="1"/>
    <col min="12296" max="12296" width="13.125" style="24" customWidth="1"/>
    <col min="12297" max="12297" width="12.375" style="24" customWidth="1"/>
    <col min="12298" max="12298" width="12.5" style="24" customWidth="1"/>
    <col min="12299" max="12544" width="9" style="24"/>
    <col min="12545" max="12548" width="2.625" style="24" customWidth="1"/>
    <col min="12549" max="12549" width="9.625" style="24" customWidth="1"/>
    <col min="12550" max="12550" width="18.875" style="24" customWidth="1"/>
    <col min="12551" max="12551" width="18.625" style="24" customWidth="1"/>
    <col min="12552" max="12552" width="13.125" style="24" customWidth="1"/>
    <col min="12553" max="12553" width="12.375" style="24" customWidth="1"/>
    <col min="12554" max="12554" width="12.5" style="24" customWidth="1"/>
    <col min="12555" max="12800" width="9" style="24"/>
    <col min="12801" max="12804" width="2.625" style="24" customWidth="1"/>
    <col min="12805" max="12805" width="9.625" style="24" customWidth="1"/>
    <col min="12806" max="12806" width="18.875" style="24" customWidth="1"/>
    <col min="12807" max="12807" width="18.625" style="24" customWidth="1"/>
    <col min="12808" max="12808" width="13.125" style="24" customWidth="1"/>
    <col min="12809" max="12809" width="12.375" style="24" customWidth="1"/>
    <col min="12810" max="12810" width="12.5" style="24" customWidth="1"/>
    <col min="12811" max="13056" width="9" style="24"/>
    <col min="13057" max="13060" width="2.625" style="24" customWidth="1"/>
    <col min="13061" max="13061" width="9.625" style="24" customWidth="1"/>
    <col min="13062" max="13062" width="18.875" style="24" customWidth="1"/>
    <col min="13063" max="13063" width="18.625" style="24" customWidth="1"/>
    <col min="13064" max="13064" width="13.125" style="24" customWidth="1"/>
    <col min="13065" max="13065" width="12.375" style="24" customWidth="1"/>
    <col min="13066" max="13066" width="12.5" style="24" customWidth="1"/>
    <col min="13067" max="13312" width="9" style="24"/>
    <col min="13313" max="13316" width="2.625" style="24" customWidth="1"/>
    <col min="13317" max="13317" width="9.625" style="24" customWidth="1"/>
    <col min="13318" max="13318" width="18.875" style="24" customWidth="1"/>
    <col min="13319" max="13319" width="18.625" style="24" customWidth="1"/>
    <col min="13320" max="13320" width="13.125" style="24" customWidth="1"/>
    <col min="13321" max="13321" width="12.375" style="24" customWidth="1"/>
    <col min="13322" max="13322" width="12.5" style="24" customWidth="1"/>
    <col min="13323" max="13568" width="9" style="24"/>
    <col min="13569" max="13572" width="2.625" style="24" customWidth="1"/>
    <col min="13573" max="13573" width="9.625" style="24" customWidth="1"/>
    <col min="13574" max="13574" width="18.875" style="24" customWidth="1"/>
    <col min="13575" max="13575" width="18.625" style="24" customWidth="1"/>
    <col min="13576" max="13576" width="13.125" style="24" customWidth="1"/>
    <col min="13577" max="13577" width="12.375" style="24" customWidth="1"/>
    <col min="13578" max="13578" width="12.5" style="24" customWidth="1"/>
    <col min="13579" max="13824" width="9" style="24"/>
    <col min="13825" max="13828" width="2.625" style="24" customWidth="1"/>
    <col min="13829" max="13829" width="9.625" style="24" customWidth="1"/>
    <col min="13830" max="13830" width="18.875" style="24" customWidth="1"/>
    <col min="13831" max="13831" width="18.625" style="24" customWidth="1"/>
    <col min="13832" max="13832" width="13.125" style="24" customWidth="1"/>
    <col min="13833" max="13833" width="12.375" style="24" customWidth="1"/>
    <col min="13834" max="13834" width="12.5" style="24" customWidth="1"/>
    <col min="13835" max="14080" width="9" style="24"/>
    <col min="14081" max="14084" width="2.625" style="24" customWidth="1"/>
    <col min="14085" max="14085" width="9.625" style="24" customWidth="1"/>
    <col min="14086" max="14086" width="18.875" style="24" customWidth="1"/>
    <col min="14087" max="14087" width="18.625" style="24" customWidth="1"/>
    <col min="14088" max="14088" width="13.125" style="24" customWidth="1"/>
    <col min="14089" max="14089" width="12.375" style="24" customWidth="1"/>
    <col min="14090" max="14090" width="12.5" style="24" customWidth="1"/>
    <col min="14091" max="14336" width="9" style="24"/>
    <col min="14337" max="14340" width="2.625" style="24" customWidth="1"/>
    <col min="14341" max="14341" width="9.625" style="24" customWidth="1"/>
    <col min="14342" max="14342" width="18.875" style="24" customWidth="1"/>
    <col min="14343" max="14343" width="18.625" style="24" customWidth="1"/>
    <col min="14344" max="14344" width="13.125" style="24" customWidth="1"/>
    <col min="14345" max="14345" width="12.375" style="24" customWidth="1"/>
    <col min="14346" max="14346" width="12.5" style="24" customWidth="1"/>
    <col min="14347" max="14592" width="9" style="24"/>
    <col min="14593" max="14596" width="2.625" style="24" customWidth="1"/>
    <col min="14597" max="14597" width="9.625" style="24" customWidth="1"/>
    <col min="14598" max="14598" width="18.875" style="24" customWidth="1"/>
    <col min="14599" max="14599" width="18.625" style="24" customWidth="1"/>
    <col min="14600" max="14600" width="13.125" style="24" customWidth="1"/>
    <col min="14601" max="14601" width="12.375" style="24" customWidth="1"/>
    <col min="14602" max="14602" width="12.5" style="24" customWidth="1"/>
    <col min="14603" max="14848" width="9" style="24"/>
    <col min="14849" max="14852" width="2.625" style="24" customWidth="1"/>
    <col min="14853" max="14853" width="9.625" style="24" customWidth="1"/>
    <col min="14854" max="14854" width="18.875" style="24" customWidth="1"/>
    <col min="14855" max="14855" width="18.625" style="24" customWidth="1"/>
    <col min="14856" max="14856" width="13.125" style="24" customWidth="1"/>
    <col min="14857" max="14857" width="12.375" style="24" customWidth="1"/>
    <col min="14858" max="14858" width="12.5" style="24" customWidth="1"/>
    <col min="14859" max="15104" width="9" style="24"/>
    <col min="15105" max="15108" width="2.625" style="24" customWidth="1"/>
    <col min="15109" max="15109" width="9.625" style="24" customWidth="1"/>
    <col min="15110" max="15110" width="18.875" style="24" customWidth="1"/>
    <col min="15111" max="15111" width="18.625" style="24" customWidth="1"/>
    <col min="15112" max="15112" width="13.125" style="24" customWidth="1"/>
    <col min="15113" max="15113" width="12.375" style="24" customWidth="1"/>
    <col min="15114" max="15114" width="12.5" style="24" customWidth="1"/>
    <col min="15115" max="15360" width="9" style="24"/>
    <col min="15361" max="15364" width="2.625" style="24" customWidth="1"/>
    <col min="15365" max="15365" width="9.625" style="24" customWidth="1"/>
    <col min="15366" max="15366" width="18.875" style="24" customWidth="1"/>
    <col min="15367" max="15367" width="18.625" style="24" customWidth="1"/>
    <col min="15368" max="15368" width="13.125" style="24" customWidth="1"/>
    <col min="15369" max="15369" width="12.375" style="24" customWidth="1"/>
    <col min="15370" max="15370" width="12.5" style="24" customWidth="1"/>
    <col min="15371" max="15616" width="9" style="24"/>
    <col min="15617" max="15620" width="2.625" style="24" customWidth="1"/>
    <col min="15621" max="15621" width="9.625" style="24" customWidth="1"/>
    <col min="15622" max="15622" width="18.875" style="24" customWidth="1"/>
    <col min="15623" max="15623" width="18.625" style="24" customWidth="1"/>
    <col min="15624" max="15624" width="13.125" style="24" customWidth="1"/>
    <col min="15625" max="15625" width="12.375" style="24" customWidth="1"/>
    <col min="15626" max="15626" width="12.5" style="24" customWidth="1"/>
    <col min="15627" max="15872" width="9" style="24"/>
    <col min="15873" max="15876" width="2.625" style="24" customWidth="1"/>
    <col min="15877" max="15877" width="9.625" style="24" customWidth="1"/>
    <col min="15878" max="15878" width="18.875" style="24" customWidth="1"/>
    <col min="15879" max="15879" width="18.625" style="24" customWidth="1"/>
    <col min="15880" max="15880" width="13.125" style="24" customWidth="1"/>
    <col min="15881" max="15881" width="12.375" style="24" customWidth="1"/>
    <col min="15882" max="15882" width="12.5" style="24" customWidth="1"/>
    <col min="15883" max="16128" width="9" style="24"/>
    <col min="16129" max="16132" width="2.625" style="24" customWidth="1"/>
    <col min="16133" max="16133" width="9.625" style="24" customWidth="1"/>
    <col min="16134" max="16134" width="18.875" style="24" customWidth="1"/>
    <col min="16135" max="16135" width="18.625" style="24" customWidth="1"/>
    <col min="16136" max="16136" width="13.125" style="24" customWidth="1"/>
    <col min="16137" max="16137" width="12.375" style="24" customWidth="1"/>
    <col min="16138" max="16138" width="12.5" style="24" customWidth="1"/>
    <col min="16139" max="16384" width="9" style="24"/>
  </cols>
  <sheetData>
    <row r="1" spans="1:19" ht="4.5" customHeight="1"/>
    <row r="2" spans="1:19" s="535" customFormat="1" ht="15" customHeight="1">
      <c r="A2" s="2499" t="s">
        <v>3858</v>
      </c>
      <c r="B2" s="2499"/>
      <c r="C2" s="2499"/>
      <c r="D2" s="2499"/>
      <c r="E2" s="2499"/>
      <c r="F2" s="120"/>
      <c r="G2" s="120"/>
      <c r="H2" s="120"/>
      <c r="I2" s="3179"/>
      <c r="J2" s="3179"/>
      <c r="K2" s="532"/>
      <c r="L2" s="533"/>
      <c r="M2" s="534"/>
      <c r="N2" s="534"/>
      <c r="O2" s="3180"/>
      <c r="P2" s="3181"/>
      <c r="Q2" s="3181"/>
      <c r="R2" s="3181"/>
      <c r="S2" s="534"/>
    </row>
    <row r="3" spans="1:19" s="20" customFormat="1" ht="39.950000000000003" customHeight="1">
      <c r="A3" s="3182" t="s">
        <v>3852</v>
      </c>
      <c r="B3" s="3182"/>
      <c r="C3" s="3182"/>
      <c r="D3" s="3182"/>
      <c r="E3" s="3182"/>
      <c r="F3" s="3182"/>
      <c r="G3" s="3182"/>
      <c r="H3" s="3182"/>
      <c r="I3" s="3182"/>
      <c r="J3" s="3182"/>
    </row>
    <row r="4" spans="1:19" s="20" customFormat="1" ht="15.75" customHeight="1">
      <c r="A4" s="3183" t="s">
        <v>3853</v>
      </c>
      <c r="B4" s="3183"/>
      <c r="C4" s="3183"/>
      <c r="D4" s="3183"/>
      <c r="E4" s="3183"/>
      <c r="F4" s="3183"/>
      <c r="G4" s="3183"/>
      <c r="H4" s="3183"/>
      <c r="I4" s="3183"/>
      <c r="J4" s="3183"/>
    </row>
    <row r="5" spans="1:19" s="20" customFormat="1" ht="15.75" customHeight="1">
      <c r="A5" s="536"/>
      <c r="B5" s="536"/>
      <c r="C5" s="536"/>
      <c r="D5" s="536"/>
      <c r="E5" s="536"/>
      <c r="F5" s="536"/>
      <c r="G5" s="536"/>
      <c r="H5" s="536"/>
      <c r="I5" s="536"/>
      <c r="J5" s="536"/>
    </row>
    <row r="6" spans="1:19" s="539" customFormat="1" ht="39.950000000000003" customHeight="1">
      <c r="A6" s="29"/>
      <c r="B6" s="2492"/>
      <c r="C6" s="2492"/>
      <c r="D6" s="2492"/>
      <c r="E6" s="2492"/>
      <c r="F6" s="29"/>
      <c r="G6" s="537" t="s">
        <v>1569</v>
      </c>
      <c r="H6" s="2251"/>
      <c r="I6" s="2251"/>
      <c r="J6" s="2251"/>
      <c r="K6" s="538"/>
      <c r="L6" s="538"/>
      <c r="M6" s="538"/>
      <c r="N6" s="538"/>
      <c r="O6" s="538"/>
    </row>
    <row r="7" spans="1:19" s="539" customFormat="1" ht="24.95" customHeight="1">
      <c r="A7" s="29"/>
      <c r="B7" s="29"/>
      <c r="C7" s="29"/>
      <c r="D7" s="29"/>
      <c r="E7" s="29"/>
      <c r="F7" s="29"/>
      <c r="G7" s="540" t="s">
        <v>1570</v>
      </c>
      <c r="H7" s="2254"/>
      <c r="I7" s="2254"/>
      <c r="J7" s="2254"/>
      <c r="K7" s="541"/>
      <c r="L7" s="541"/>
      <c r="M7" s="541"/>
      <c r="N7" s="541"/>
      <c r="O7" s="541"/>
    </row>
    <row r="8" spans="1:19" s="539" customFormat="1" ht="15.75" customHeight="1">
      <c r="A8" s="29"/>
      <c r="B8" s="29"/>
      <c r="C8" s="29"/>
      <c r="D8" s="29"/>
      <c r="E8" s="29"/>
      <c r="F8" s="29"/>
      <c r="G8" s="542"/>
      <c r="H8" s="542"/>
      <c r="I8" s="542"/>
      <c r="J8" s="543"/>
      <c r="K8" s="541"/>
      <c r="L8" s="541"/>
      <c r="M8" s="541"/>
      <c r="N8" s="541"/>
      <c r="O8" s="541"/>
    </row>
    <row r="9" spans="1:19" s="20" customFormat="1" ht="15" customHeight="1">
      <c r="A9" s="22" t="s">
        <v>1571</v>
      </c>
      <c r="B9" s="19"/>
      <c r="C9" s="19"/>
      <c r="D9" s="19"/>
      <c r="E9" s="19"/>
      <c r="F9" s="19"/>
      <c r="G9" s="19"/>
      <c r="H9" s="19"/>
      <c r="I9" s="21"/>
      <c r="J9" s="19"/>
    </row>
    <row r="10" spans="1:19" s="20" customFormat="1" ht="35.1" customHeight="1">
      <c r="A10" s="19"/>
      <c r="B10" s="3163" t="s">
        <v>1572</v>
      </c>
      <c r="C10" s="3164"/>
      <c r="D10" s="3164"/>
      <c r="E10" s="3164"/>
      <c r="F10" s="3164"/>
      <c r="G10" s="3165"/>
      <c r="H10" s="3172" t="s">
        <v>1573</v>
      </c>
      <c r="I10" s="3173"/>
      <c r="J10" s="19"/>
    </row>
    <row r="11" spans="1:19" s="20" customFormat="1" ht="35.1" customHeight="1">
      <c r="A11" s="19"/>
      <c r="B11" s="3163" t="s">
        <v>1574</v>
      </c>
      <c r="C11" s="3164"/>
      <c r="D11" s="3164"/>
      <c r="E11" s="3164"/>
      <c r="F11" s="3164"/>
      <c r="G11" s="3165"/>
      <c r="H11" s="3184" t="s">
        <v>3854</v>
      </c>
      <c r="I11" s="3185"/>
      <c r="J11" s="19"/>
    </row>
    <row r="12" spans="1:19" s="20" customFormat="1" ht="15" customHeight="1">
      <c r="A12" s="19"/>
      <c r="B12" s="19"/>
      <c r="C12" s="19"/>
      <c r="D12" s="19"/>
      <c r="E12" s="19"/>
      <c r="F12" s="19"/>
      <c r="G12" s="19"/>
      <c r="H12" s="19"/>
      <c r="I12" s="21"/>
      <c r="J12" s="19"/>
    </row>
    <row r="13" spans="1:19" s="20" customFormat="1" ht="20.100000000000001" customHeight="1">
      <c r="A13" s="22" t="s">
        <v>1575</v>
      </c>
      <c r="B13" s="22"/>
      <c r="C13" s="22"/>
      <c r="D13" s="22"/>
      <c r="E13" s="22"/>
      <c r="F13" s="22"/>
      <c r="G13" s="23"/>
      <c r="H13" s="23"/>
      <c r="I13" s="23"/>
      <c r="J13" s="23"/>
    </row>
    <row r="14" spans="1:19" s="20" customFormat="1" ht="35.1" customHeight="1">
      <c r="A14" s="19"/>
      <c r="B14" s="3163" t="s">
        <v>1576</v>
      </c>
      <c r="C14" s="3164"/>
      <c r="D14" s="3164"/>
      <c r="E14" s="3164"/>
      <c r="F14" s="3164"/>
      <c r="G14" s="3165"/>
      <c r="H14" s="3172" t="s">
        <v>1385</v>
      </c>
      <c r="I14" s="3173"/>
      <c r="J14" s="19"/>
    </row>
    <row r="15" spans="1:19" s="20" customFormat="1" ht="35.1" customHeight="1">
      <c r="A15" s="19"/>
      <c r="B15" s="3163" t="s">
        <v>1577</v>
      </c>
      <c r="C15" s="3164"/>
      <c r="D15" s="3164"/>
      <c r="E15" s="3164"/>
      <c r="F15" s="3164"/>
      <c r="G15" s="3165"/>
      <c r="H15" s="3172" t="s">
        <v>1385</v>
      </c>
      <c r="I15" s="3173"/>
      <c r="J15" s="19"/>
    </row>
    <row r="16" spans="1:19" s="20" customFormat="1" ht="35.1" customHeight="1">
      <c r="A16" s="19"/>
      <c r="B16" s="3163" t="s">
        <v>1578</v>
      </c>
      <c r="C16" s="3164"/>
      <c r="D16" s="3164"/>
      <c r="E16" s="3164"/>
      <c r="F16" s="3164"/>
      <c r="G16" s="3165"/>
      <c r="H16" s="3172" t="s">
        <v>1385</v>
      </c>
      <c r="I16" s="3173"/>
      <c r="J16" s="19"/>
    </row>
    <row r="17" spans="1:10" s="20" customFormat="1" ht="19.5" customHeight="1">
      <c r="A17" s="19"/>
      <c r="B17" s="544"/>
      <c r="C17" s="544"/>
      <c r="D17" s="544"/>
      <c r="E17" s="544"/>
      <c r="F17" s="544"/>
      <c r="G17" s="544"/>
      <c r="H17" s="545"/>
      <c r="I17" s="545"/>
      <c r="J17" s="19"/>
    </row>
    <row r="18" spans="1:10" s="20" customFormat="1" ht="20.100000000000001" customHeight="1">
      <c r="A18" s="23" t="s">
        <v>1579</v>
      </c>
      <c r="B18" s="546"/>
      <c r="C18" s="546"/>
      <c r="D18" s="546"/>
      <c r="E18" s="546"/>
      <c r="F18" s="546"/>
      <c r="G18" s="546"/>
      <c r="H18" s="546"/>
      <c r="I18" s="546"/>
      <c r="J18" s="23"/>
    </row>
    <row r="19" spans="1:10" s="20" customFormat="1" ht="15" customHeight="1">
      <c r="A19" s="19"/>
      <c r="B19" s="3169" t="s">
        <v>1580</v>
      </c>
      <c r="C19" s="3169"/>
      <c r="D19" s="3169"/>
      <c r="E19" s="3170"/>
      <c r="F19" s="547"/>
      <c r="G19" s="548"/>
      <c r="H19" s="549"/>
      <c r="I19" s="3174" t="s">
        <v>1581</v>
      </c>
      <c r="J19" s="3175"/>
    </row>
    <row r="20" spans="1:10" s="20" customFormat="1" ht="30" customHeight="1">
      <c r="A20" s="22"/>
      <c r="B20" s="3169"/>
      <c r="C20" s="3169"/>
      <c r="D20" s="3169"/>
      <c r="E20" s="3169"/>
      <c r="F20" s="550" t="s">
        <v>1582</v>
      </c>
      <c r="G20" s="551" t="s">
        <v>1583</v>
      </c>
      <c r="H20" s="552" t="s">
        <v>1584</v>
      </c>
      <c r="I20" s="3171"/>
      <c r="J20" s="3176"/>
    </row>
    <row r="21" spans="1:10" s="20" customFormat="1" ht="20.100000000000001" customHeight="1">
      <c r="A21" s="19"/>
      <c r="B21" s="3157" t="s">
        <v>1585</v>
      </c>
      <c r="C21" s="3158"/>
      <c r="D21" s="3158"/>
      <c r="E21" s="3159"/>
      <c r="F21" s="553" t="s">
        <v>1585</v>
      </c>
      <c r="G21" s="554" t="s">
        <v>1585</v>
      </c>
      <c r="H21" s="554" t="s">
        <v>1585</v>
      </c>
      <c r="I21" s="3177" t="s">
        <v>1585</v>
      </c>
      <c r="J21" s="3178"/>
    </row>
    <row r="22" spans="1:10" s="20" customFormat="1" ht="20.100000000000001" customHeight="1">
      <c r="A22" s="19"/>
      <c r="B22" s="3160" t="s">
        <v>1586</v>
      </c>
      <c r="C22" s="3161"/>
      <c r="D22" s="3161"/>
      <c r="E22" s="3162"/>
      <c r="F22" s="555" t="s">
        <v>1586</v>
      </c>
      <c r="G22" s="556" t="s">
        <v>1586</v>
      </c>
      <c r="H22" s="556" t="s">
        <v>1586</v>
      </c>
      <c r="I22" s="3160" t="s">
        <v>1586</v>
      </c>
      <c r="J22" s="3162"/>
    </row>
    <row r="23" spans="1:10" s="20" customFormat="1" ht="15" customHeight="1">
      <c r="A23" s="19"/>
      <c r="B23" s="557"/>
      <c r="C23" s="557"/>
      <c r="D23" s="557"/>
      <c r="E23" s="557"/>
      <c r="F23" s="557"/>
      <c r="G23" s="557"/>
      <c r="H23" s="557"/>
      <c r="I23" s="557"/>
      <c r="J23" s="19"/>
    </row>
    <row r="24" spans="1:10" s="20" customFormat="1" ht="20.100000000000001" customHeight="1">
      <c r="A24" s="23" t="s">
        <v>1587</v>
      </c>
      <c r="B24" s="546"/>
      <c r="C24" s="546"/>
      <c r="D24" s="546"/>
      <c r="E24" s="546"/>
      <c r="F24" s="546"/>
      <c r="G24" s="546"/>
      <c r="H24" s="546"/>
      <c r="I24" s="546"/>
      <c r="J24" s="23"/>
    </row>
    <row r="25" spans="1:10" s="20" customFormat="1" ht="15" customHeight="1">
      <c r="A25" s="19"/>
      <c r="B25" s="3169" t="s">
        <v>1588</v>
      </c>
      <c r="C25" s="3169"/>
      <c r="D25" s="3169"/>
      <c r="E25" s="3170"/>
      <c r="F25" s="547"/>
      <c r="G25" s="558"/>
      <c r="H25" s="558"/>
      <c r="I25" s="559"/>
      <c r="J25" s="560"/>
    </row>
    <row r="26" spans="1:10" s="20" customFormat="1" ht="15" customHeight="1">
      <c r="A26" s="19"/>
      <c r="B26" s="3169"/>
      <c r="C26" s="3169"/>
      <c r="D26" s="3169"/>
      <c r="E26" s="3170"/>
      <c r="F26" s="3171" t="s">
        <v>1589</v>
      </c>
      <c r="G26" s="548"/>
      <c r="H26" s="548"/>
      <c r="I26" s="561"/>
      <c r="J26" s="549"/>
    </row>
    <row r="27" spans="1:10" s="20" customFormat="1" ht="48.75" customHeight="1">
      <c r="A27" s="22"/>
      <c r="B27" s="3169"/>
      <c r="C27" s="3169"/>
      <c r="D27" s="3169"/>
      <c r="E27" s="3170"/>
      <c r="F27" s="3169"/>
      <c r="G27" s="551" t="s">
        <v>1590</v>
      </c>
      <c r="H27" s="562" t="s">
        <v>1591</v>
      </c>
      <c r="I27" s="562" t="s">
        <v>1592</v>
      </c>
      <c r="J27" s="562" t="s">
        <v>1593</v>
      </c>
    </row>
    <row r="28" spans="1:10" s="20" customFormat="1" ht="20.100000000000001" customHeight="1">
      <c r="A28" s="19"/>
      <c r="B28" s="3157" t="s">
        <v>1585</v>
      </c>
      <c r="C28" s="3158"/>
      <c r="D28" s="3158"/>
      <c r="E28" s="3159"/>
      <c r="F28" s="553" t="s">
        <v>1585</v>
      </c>
      <c r="G28" s="563" t="s">
        <v>1585</v>
      </c>
      <c r="H28" s="563" t="s">
        <v>1585</v>
      </c>
      <c r="I28" s="563" t="s">
        <v>1585</v>
      </c>
      <c r="J28" s="563" t="s">
        <v>1585</v>
      </c>
    </row>
    <row r="29" spans="1:10" s="20" customFormat="1" ht="20.100000000000001" customHeight="1">
      <c r="A29" s="19"/>
      <c r="B29" s="3160" t="s">
        <v>1586</v>
      </c>
      <c r="C29" s="3161"/>
      <c r="D29" s="3161"/>
      <c r="E29" s="3162"/>
      <c r="F29" s="555" t="s">
        <v>1586</v>
      </c>
      <c r="G29" s="556" t="s">
        <v>1586</v>
      </c>
      <c r="H29" s="556" t="s">
        <v>1586</v>
      </c>
      <c r="I29" s="556" t="s">
        <v>1586</v>
      </c>
      <c r="J29" s="556" t="s">
        <v>1586</v>
      </c>
    </row>
    <row r="30" spans="1:10" s="20" customFormat="1" ht="15" customHeight="1">
      <c r="A30" s="19"/>
      <c r="B30" s="557"/>
      <c r="C30" s="557"/>
      <c r="D30" s="557"/>
      <c r="E30" s="557"/>
      <c r="F30" s="557"/>
      <c r="G30" s="557"/>
      <c r="H30" s="557"/>
      <c r="I30" s="557"/>
      <c r="J30" s="19"/>
    </row>
    <row r="31" spans="1:10" s="20" customFormat="1" ht="20.100000000000001" customHeight="1">
      <c r="A31" s="19" t="s">
        <v>1594</v>
      </c>
      <c r="B31" s="557"/>
      <c r="C31" s="557"/>
      <c r="D31" s="557"/>
      <c r="E31" s="557"/>
      <c r="F31" s="557"/>
      <c r="G31" s="557"/>
      <c r="H31" s="557"/>
      <c r="I31" s="557"/>
      <c r="J31" s="19"/>
    </row>
    <row r="32" spans="1:10" s="20" customFormat="1" ht="30" customHeight="1">
      <c r="A32" s="19"/>
      <c r="B32" s="3163" t="s">
        <v>1595</v>
      </c>
      <c r="C32" s="3164"/>
      <c r="D32" s="3164"/>
      <c r="E32" s="3164"/>
      <c r="F32" s="3164"/>
      <c r="G32" s="3165"/>
      <c r="H32" s="3166" t="s">
        <v>1596</v>
      </c>
      <c r="I32" s="3167"/>
      <c r="J32" s="19"/>
    </row>
    <row r="33" spans="1:10" s="20" customFormat="1" ht="15" customHeight="1">
      <c r="A33" s="19"/>
      <c r="B33" s="19"/>
      <c r="C33" s="19"/>
      <c r="D33" s="19"/>
      <c r="E33" s="19"/>
      <c r="F33" s="19"/>
      <c r="G33" s="19"/>
      <c r="H33" s="19"/>
      <c r="I33" s="19"/>
      <c r="J33" s="19"/>
    </row>
    <row r="34" spans="1:10" s="1279" customFormat="1" ht="15" customHeight="1">
      <c r="B34" s="1280" t="s">
        <v>1131</v>
      </c>
    </row>
    <row r="35" spans="1:10" s="1281" customFormat="1" ht="27.75" customHeight="1">
      <c r="B35" s="1281">
        <v>1</v>
      </c>
      <c r="C35" s="1282"/>
      <c r="D35" s="3168" t="s">
        <v>3856</v>
      </c>
      <c r="E35" s="3168"/>
      <c r="F35" s="3168"/>
      <c r="G35" s="3168"/>
      <c r="H35" s="3168"/>
      <c r="I35" s="3168"/>
      <c r="J35" s="3168"/>
    </row>
    <row r="36" spans="1:10" s="1281" customFormat="1" ht="45" customHeight="1">
      <c r="B36" s="1281">
        <v>2</v>
      </c>
      <c r="C36" s="1282"/>
      <c r="D36" s="3168" t="s">
        <v>3857</v>
      </c>
      <c r="E36" s="3168"/>
      <c r="F36" s="3168"/>
      <c r="G36" s="3168"/>
      <c r="H36" s="3168"/>
      <c r="I36" s="3168"/>
      <c r="J36" s="3168"/>
    </row>
    <row r="37" spans="1:10" ht="15" customHeight="1">
      <c r="A37" s="19"/>
      <c r="B37" s="19"/>
      <c r="C37" s="19"/>
      <c r="D37" s="19"/>
      <c r="E37" s="19"/>
      <c r="F37" s="19"/>
      <c r="G37" s="19"/>
      <c r="H37" s="19"/>
      <c r="I37" s="19"/>
      <c r="J37" s="19"/>
    </row>
    <row r="38" spans="1:10" s="564" customFormat="1" ht="30" customHeight="1">
      <c r="C38" s="565"/>
      <c r="D38" s="3156"/>
      <c r="E38" s="3156"/>
      <c r="F38" s="3156"/>
      <c r="G38" s="3156"/>
      <c r="H38" s="3156"/>
      <c r="I38" s="3156"/>
    </row>
    <row r="39" spans="1:10" s="564" customFormat="1" ht="30" customHeight="1">
      <c r="C39" s="565"/>
      <c r="D39" s="3156"/>
      <c r="E39" s="3156"/>
      <c r="F39" s="3156"/>
      <c r="G39" s="3156"/>
      <c r="H39" s="3156"/>
      <c r="I39" s="3156"/>
    </row>
    <row r="40" spans="1:10" s="564" customFormat="1" ht="45" customHeight="1">
      <c r="C40" s="565"/>
      <c r="D40" s="3156"/>
      <c r="E40" s="3156"/>
      <c r="F40" s="3156"/>
      <c r="G40" s="3156"/>
      <c r="H40" s="3156"/>
      <c r="I40" s="3156"/>
    </row>
    <row r="41" spans="1:10">
      <c r="E41" s="564"/>
    </row>
  </sheetData>
  <mergeCells count="35">
    <mergeCell ref="B14:G14"/>
    <mergeCell ref="H14:I14"/>
    <mergeCell ref="A2:E2"/>
    <mergeCell ref="I2:J2"/>
    <mergeCell ref="O2:R2"/>
    <mergeCell ref="A3:J3"/>
    <mergeCell ref="A4:J4"/>
    <mergeCell ref="B6:E6"/>
    <mergeCell ref="H6:J6"/>
    <mergeCell ref="H7:J7"/>
    <mergeCell ref="B10:G10"/>
    <mergeCell ref="H10:I10"/>
    <mergeCell ref="B11:G11"/>
    <mergeCell ref="H11:I11"/>
    <mergeCell ref="B25:E27"/>
    <mergeCell ref="F26:F27"/>
    <mergeCell ref="B15:G15"/>
    <mergeCell ref="H15:I15"/>
    <mergeCell ref="B16:G16"/>
    <mergeCell ref="H16:I16"/>
    <mergeCell ref="B19:E20"/>
    <mergeCell ref="I19:J20"/>
    <mergeCell ref="B21:E21"/>
    <mergeCell ref="I21:J21"/>
    <mergeCell ref="B22:E22"/>
    <mergeCell ref="I22:J22"/>
    <mergeCell ref="D39:I39"/>
    <mergeCell ref="D40:I40"/>
    <mergeCell ref="B28:E28"/>
    <mergeCell ref="B29:E29"/>
    <mergeCell ref="B32:G32"/>
    <mergeCell ref="H32:I32"/>
    <mergeCell ref="D38:I38"/>
    <mergeCell ref="D35:J35"/>
    <mergeCell ref="D36:J36"/>
  </mergeCells>
  <phoneticPr fontId="1"/>
  <dataValidations count="1">
    <dataValidation imeMode="hiragana"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00000000-0002-0000-4300-000000000000}"/>
  </dataValidations>
  <printOptions horizontalCentered="1"/>
  <pageMargins left="0.39370078740157483" right="0.39370078740157483" top="0.39370078740157483" bottom="0.39370078740157483" header="0.31496062992125984" footer="0.31496062992125984"/>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R57"/>
  <sheetViews>
    <sheetView view="pageBreakPreview" zoomScaleNormal="100" zoomScaleSheetLayoutView="100" workbookViewId="0">
      <selection activeCell="B11" sqref="B11:M14"/>
    </sheetView>
  </sheetViews>
  <sheetFormatPr defaultRowHeight="13.5"/>
  <cols>
    <col min="1" max="1" width="1.625" style="28" customWidth="1"/>
    <col min="2" max="12" width="5.375" style="28" customWidth="1"/>
    <col min="13" max="13" width="2.125" style="28" customWidth="1"/>
    <col min="14" max="15" width="5.375" style="28" customWidth="1"/>
    <col min="16" max="16" width="6.75" style="28" customWidth="1"/>
    <col min="17" max="17" width="3.375" style="28" customWidth="1"/>
    <col min="18" max="18" width="1.5" style="28" customWidth="1"/>
    <col min="19" max="256" width="9" style="28"/>
    <col min="257" max="257" width="1.625" style="28" customWidth="1"/>
    <col min="258" max="268" width="5.375" style="28" customWidth="1"/>
    <col min="269" max="269" width="2.125" style="28" customWidth="1"/>
    <col min="270" max="271" width="5.375" style="28" customWidth="1"/>
    <col min="272" max="272" width="6.75" style="28" customWidth="1"/>
    <col min="273" max="273" width="3.375" style="28" customWidth="1"/>
    <col min="274" max="274" width="1.5" style="28" customWidth="1"/>
    <col min="275" max="512" width="9" style="28"/>
    <col min="513" max="513" width="1.625" style="28" customWidth="1"/>
    <col min="514" max="524" width="5.375" style="28" customWidth="1"/>
    <col min="525" max="525" width="2.125" style="28" customWidth="1"/>
    <col min="526" max="527" width="5.375" style="28" customWidth="1"/>
    <col min="528" max="528" width="6.75" style="28" customWidth="1"/>
    <col min="529" max="529" width="3.375" style="28" customWidth="1"/>
    <col min="530" max="530" width="1.5" style="28" customWidth="1"/>
    <col min="531" max="768" width="9" style="28"/>
    <col min="769" max="769" width="1.625" style="28" customWidth="1"/>
    <col min="770" max="780" width="5.375" style="28" customWidth="1"/>
    <col min="781" max="781" width="2.125" style="28" customWidth="1"/>
    <col min="782" max="783" width="5.375" style="28" customWidth="1"/>
    <col min="784" max="784" width="6.75" style="28" customWidth="1"/>
    <col min="785" max="785" width="3.375" style="28" customWidth="1"/>
    <col min="786" max="786" width="1.5" style="28" customWidth="1"/>
    <col min="787" max="1024" width="9" style="28"/>
    <col min="1025" max="1025" width="1.625" style="28" customWidth="1"/>
    <col min="1026" max="1036" width="5.375" style="28" customWidth="1"/>
    <col min="1037" max="1037" width="2.125" style="28" customWidth="1"/>
    <col min="1038" max="1039" width="5.375" style="28" customWidth="1"/>
    <col min="1040" max="1040" width="6.75" style="28" customWidth="1"/>
    <col min="1041" max="1041" width="3.375" style="28" customWidth="1"/>
    <col min="1042" max="1042" width="1.5" style="28" customWidth="1"/>
    <col min="1043" max="1280" width="9" style="28"/>
    <col min="1281" max="1281" width="1.625" style="28" customWidth="1"/>
    <col min="1282" max="1292" width="5.375" style="28" customWidth="1"/>
    <col min="1293" max="1293" width="2.125" style="28" customWidth="1"/>
    <col min="1294" max="1295" width="5.375" style="28" customWidth="1"/>
    <col min="1296" max="1296" width="6.75" style="28" customWidth="1"/>
    <col min="1297" max="1297" width="3.375" style="28" customWidth="1"/>
    <col min="1298" max="1298" width="1.5" style="28" customWidth="1"/>
    <col min="1299" max="1536" width="9" style="28"/>
    <col min="1537" max="1537" width="1.625" style="28" customWidth="1"/>
    <col min="1538" max="1548" width="5.375" style="28" customWidth="1"/>
    <col min="1549" max="1549" width="2.125" style="28" customWidth="1"/>
    <col min="1550" max="1551" width="5.375" style="28" customWidth="1"/>
    <col min="1552" max="1552" width="6.75" style="28" customWidth="1"/>
    <col min="1553" max="1553" width="3.375" style="28" customWidth="1"/>
    <col min="1554" max="1554" width="1.5" style="28" customWidth="1"/>
    <col min="1555" max="1792" width="9" style="28"/>
    <col min="1793" max="1793" width="1.625" style="28" customWidth="1"/>
    <col min="1794" max="1804" width="5.375" style="28" customWidth="1"/>
    <col min="1805" max="1805" width="2.125" style="28" customWidth="1"/>
    <col min="1806" max="1807" width="5.375" style="28" customWidth="1"/>
    <col min="1808" max="1808" width="6.75" style="28" customWidth="1"/>
    <col min="1809" max="1809" width="3.375" style="28" customWidth="1"/>
    <col min="1810" max="1810" width="1.5" style="28" customWidth="1"/>
    <col min="1811" max="2048" width="9" style="28"/>
    <col min="2049" max="2049" width="1.625" style="28" customWidth="1"/>
    <col min="2050" max="2060" width="5.375" style="28" customWidth="1"/>
    <col min="2061" max="2061" width="2.125" style="28" customWidth="1"/>
    <col min="2062" max="2063" width="5.375" style="28" customWidth="1"/>
    <col min="2064" max="2064" width="6.75" style="28" customWidth="1"/>
    <col min="2065" max="2065" width="3.375" style="28" customWidth="1"/>
    <col min="2066" max="2066" width="1.5" style="28" customWidth="1"/>
    <col min="2067" max="2304" width="9" style="28"/>
    <col min="2305" max="2305" width="1.625" style="28" customWidth="1"/>
    <col min="2306" max="2316" width="5.375" style="28" customWidth="1"/>
    <col min="2317" max="2317" width="2.125" style="28" customWidth="1"/>
    <col min="2318" max="2319" width="5.375" style="28" customWidth="1"/>
    <col min="2320" max="2320" width="6.75" style="28" customWidth="1"/>
    <col min="2321" max="2321" width="3.375" style="28" customWidth="1"/>
    <col min="2322" max="2322" width="1.5" style="28" customWidth="1"/>
    <col min="2323" max="2560" width="9" style="28"/>
    <col min="2561" max="2561" width="1.625" style="28" customWidth="1"/>
    <col min="2562" max="2572" width="5.375" style="28" customWidth="1"/>
    <col min="2573" max="2573" width="2.125" style="28" customWidth="1"/>
    <col min="2574" max="2575" width="5.375" style="28" customWidth="1"/>
    <col min="2576" max="2576" width="6.75" style="28" customWidth="1"/>
    <col min="2577" max="2577" width="3.375" style="28" customWidth="1"/>
    <col min="2578" max="2578" width="1.5" style="28" customWidth="1"/>
    <col min="2579" max="2816" width="9" style="28"/>
    <col min="2817" max="2817" width="1.625" style="28" customWidth="1"/>
    <col min="2818" max="2828" width="5.375" style="28" customWidth="1"/>
    <col min="2829" max="2829" width="2.125" style="28" customWidth="1"/>
    <col min="2830" max="2831" width="5.375" style="28" customWidth="1"/>
    <col min="2832" max="2832" width="6.75" style="28" customWidth="1"/>
    <col min="2833" max="2833" width="3.375" style="28" customWidth="1"/>
    <col min="2834" max="2834" width="1.5" style="28" customWidth="1"/>
    <col min="2835" max="3072" width="9" style="28"/>
    <col min="3073" max="3073" width="1.625" style="28" customWidth="1"/>
    <col min="3074" max="3084" width="5.375" style="28" customWidth="1"/>
    <col min="3085" max="3085" width="2.125" style="28" customWidth="1"/>
    <col min="3086" max="3087" width="5.375" style="28" customWidth="1"/>
    <col min="3088" max="3088" width="6.75" style="28" customWidth="1"/>
    <col min="3089" max="3089" width="3.375" style="28" customWidth="1"/>
    <col min="3090" max="3090" width="1.5" style="28" customWidth="1"/>
    <col min="3091" max="3328" width="9" style="28"/>
    <col min="3329" max="3329" width="1.625" style="28" customWidth="1"/>
    <col min="3330" max="3340" width="5.375" style="28" customWidth="1"/>
    <col min="3341" max="3341" width="2.125" style="28" customWidth="1"/>
    <col min="3342" max="3343" width="5.375" style="28" customWidth="1"/>
    <col min="3344" max="3344" width="6.75" style="28" customWidth="1"/>
    <col min="3345" max="3345" width="3.375" style="28" customWidth="1"/>
    <col min="3346" max="3346" width="1.5" style="28" customWidth="1"/>
    <col min="3347" max="3584" width="9" style="28"/>
    <col min="3585" max="3585" width="1.625" style="28" customWidth="1"/>
    <col min="3586" max="3596" width="5.375" style="28" customWidth="1"/>
    <col min="3597" max="3597" width="2.125" style="28" customWidth="1"/>
    <col min="3598" max="3599" width="5.375" style="28" customWidth="1"/>
    <col min="3600" max="3600" width="6.75" style="28" customWidth="1"/>
    <col min="3601" max="3601" width="3.375" style="28" customWidth="1"/>
    <col min="3602" max="3602" width="1.5" style="28" customWidth="1"/>
    <col min="3603" max="3840" width="9" style="28"/>
    <col min="3841" max="3841" width="1.625" style="28" customWidth="1"/>
    <col min="3842" max="3852" width="5.375" style="28" customWidth="1"/>
    <col min="3853" max="3853" width="2.125" style="28" customWidth="1"/>
    <col min="3854" max="3855" width="5.375" style="28" customWidth="1"/>
    <col min="3856" max="3856" width="6.75" style="28" customWidth="1"/>
    <col min="3857" max="3857" width="3.375" style="28" customWidth="1"/>
    <col min="3858" max="3858" width="1.5" style="28" customWidth="1"/>
    <col min="3859" max="4096" width="9" style="28"/>
    <col min="4097" max="4097" width="1.625" style="28" customWidth="1"/>
    <col min="4098" max="4108" width="5.375" style="28" customWidth="1"/>
    <col min="4109" max="4109" width="2.125" style="28" customWidth="1"/>
    <col min="4110" max="4111" width="5.375" style="28" customWidth="1"/>
    <col min="4112" max="4112" width="6.75" style="28" customWidth="1"/>
    <col min="4113" max="4113" width="3.375" style="28" customWidth="1"/>
    <col min="4114" max="4114" width="1.5" style="28" customWidth="1"/>
    <col min="4115" max="4352" width="9" style="28"/>
    <col min="4353" max="4353" width="1.625" style="28" customWidth="1"/>
    <col min="4354" max="4364" width="5.375" style="28" customWidth="1"/>
    <col min="4365" max="4365" width="2.125" style="28" customWidth="1"/>
    <col min="4366" max="4367" width="5.375" style="28" customWidth="1"/>
    <col min="4368" max="4368" width="6.75" style="28" customWidth="1"/>
    <col min="4369" max="4369" width="3.375" style="28" customWidth="1"/>
    <col min="4370" max="4370" width="1.5" style="28" customWidth="1"/>
    <col min="4371" max="4608" width="9" style="28"/>
    <col min="4609" max="4609" width="1.625" style="28" customWidth="1"/>
    <col min="4610" max="4620" width="5.375" style="28" customWidth="1"/>
    <col min="4621" max="4621" width="2.125" style="28" customWidth="1"/>
    <col min="4622" max="4623" width="5.375" style="28" customWidth="1"/>
    <col min="4624" max="4624" width="6.75" style="28" customWidth="1"/>
    <col min="4625" max="4625" width="3.375" style="28" customWidth="1"/>
    <col min="4626" max="4626" width="1.5" style="28" customWidth="1"/>
    <col min="4627" max="4864" width="9" style="28"/>
    <col min="4865" max="4865" width="1.625" style="28" customWidth="1"/>
    <col min="4866" max="4876" width="5.375" style="28" customWidth="1"/>
    <col min="4877" max="4877" width="2.125" style="28" customWidth="1"/>
    <col min="4878" max="4879" width="5.375" style="28" customWidth="1"/>
    <col min="4880" max="4880" width="6.75" style="28" customWidth="1"/>
    <col min="4881" max="4881" width="3.375" style="28" customWidth="1"/>
    <col min="4882" max="4882" width="1.5" style="28" customWidth="1"/>
    <col min="4883" max="5120" width="9" style="28"/>
    <col min="5121" max="5121" width="1.625" style="28" customWidth="1"/>
    <col min="5122" max="5132" width="5.375" style="28" customWidth="1"/>
    <col min="5133" max="5133" width="2.125" style="28" customWidth="1"/>
    <col min="5134" max="5135" width="5.375" style="28" customWidth="1"/>
    <col min="5136" max="5136" width="6.75" style="28" customWidth="1"/>
    <col min="5137" max="5137" width="3.375" style="28" customWidth="1"/>
    <col min="5138" max="5138" width="1.5" style="28" customWidth="1"/>
    <col min="5139" max="5376" width="9" style="28"/>
    <col min="5377" max="5377" width="1.625" style="28" customWidth="1"/>
    <col min="5378" max="5388" width="5.375" style="28" customWidth="1"/>
    <col min="5389" max="5389" width="2.125" style="28" customWidth="1"/>
    <col min="5390" max="5391" width="5.375" style="28" customWidth="1"/>
    <col min="5392" max="5392" width="6.75" style="28" customWidth="1"/>
    <col min="5393" max="5393" width="3.375" style="28" customWidth="1"/>
    <col min="5394" max="5394" width="1.5" style="28" customWidth="1"/>
    <col min="5395" max="5632" width="9" style="28"/>
    <col min="5633" max="5633" width="1.625" style="28" customWidth="1"/>
    <col min="5634" max="5644" width="5.375" style="28" customWidth="1"/>
    <col min="5645" max="5645" width="2.125" style="28" customWidth="1"/>
    <col min="5646" max="5647" width="5.375" style="28" customWidth="1"/>
    <col min="5648" max="5648" width="6.75" style="28" customWidth="1"/>
    <col min="5649" max="5649" width="3.375" style="28" customWidth="1"/>
    <col min="5650" max="5650" width="1.5" style="28" customWidth="1"/>
    <col min="5651" max="5888" width="9" style="28"/>
    <col min="5889" max="5889" width="1.625" style="28" customWidth="1"/>
    <col min="5890" max="5900" width="5.375" style="28" customWidth="1"/>
    <col min="5901" max="5901" width="2.125" style="28" customWidth="1"/>
    <col min="5902" max="5903" width="5.375" style="28" customWidth="1"/>
    <col min="5904" max="5904" width="6.75" style="28" customWidth="1"/>
    <col min="5905" max="5905" width="3.375" style="28" customWidth="1"/>
    <col min="5906" max="5906" width="1.5" style="28" customWidth="1"/>
    <col min="5907" max="6144" width="9" style="28"/>
    <col min="6145" max="6145" width="1.625" style="28" customWidth="1"/>
    <col min="6146" max="6156" width="5.375" style="28" customWidth="1"/>
    <col min="6157" max="6157" width="2.125" style="28" customWidth="1"/>
    <col min="6158" max="6159" width="5.375" style="28" customWidth="1"/>
    <col min="6160" max="6160" width="6.75" style="28" customWidth="1"/>
    <col min="6161" max="6161" width="3.375" style="28" customWidth="1"/>
    <col min="6162" max="6162" width="1.5" style="28" customWidth="1"/>
    <col min="6163" max="6400" width="9" style="28"/>
    <col min="6401" max="6401" width="1.625" style="28" customWidth="1"/>
    <col min="6402" max="6412" width="5.375" style="28" customWidth="1"/>
    <col min="6413" max="6413" width="2.125" style="28" customWidth="1"/>
    <col min="6414" max="6415" width="5.375" style="28" customWidth="1"/>
    <col min="6416" max="6416" width="6.75" style="28" customWidth="1"/>
    <col min="6417" max="6417" width="3.375" style="28" customWidth="1"/>
    <col min="6418" max="6418" width="1.5" style="28" customWidth="1"/>
    <col min="6419" max="6656" width="9" style="28"/>
    <col min="6657" max="6657" width="1.625" style="28" customWidth="1"/>
    <col min="6658" max="6668" width="5.375" style="28" customWidth="1"/>
    <col min="6669" max="6669" width="2.125" style="28" customWidth="1"/>
    <col min="6670" max="6671" width="5.375" style="28" customWidth="1"/>
    <col min="6672" max="6672" width="6.75" style="28" customWidth="1"/>
    <col min="6673" max="6673" width="3.375" style="28" customWidth="1"/>
    <col min="6674" max="6674" width="1.5" style="28" customWidth="1"/>
    <col min="6675" max="6912" width="9" style="28"/>
    <col min="6913" max="6913" width="1.625" style="28" customWidth="1"/>
    <col min="6914" max="6924" width="5.375" style="28" customWidth="1"/>
    <col min="6925" max="6925" width="2.125" style="28" customWidth="1"/>
    <col min="6926" max="6927" width="5.375" style="28" customWidth="1"/>
    <col min="6928" max="6928" width="6.75" style="28" customWidth="1"/>
    <col min="6929" max="6929" width="3.375" style="28" customWidth="1"/>
    <col min="6930" max="6930" width="1.5" style="28" customWidth="1"/>
    <col min="6931" max="7168" width="9" style="28"/>
    <col min="7169" max="7169" width="1.625" style="28" customWidth="1"/>
    <col min="7170" max="7180" width="5.375" style="28" customWidth="1"/>
    <col min="7181" max="7181" width="2.125" style="28" customWidth="1"/>
    <col min="7182" max="7183" width="5.375" style="28" customWidth="1"/>
    <col min="7184" max="7184" width="6.75" style="28" customWidth="1"/>
    <col min="7185" max="7185" width="3.375" style="28" customWidth="1"/>
    <col min="7186" max="7186" width="1.5" style="28" customWidth="1"/>
    <col min="7187" max="7424" width="9" style="28"/>
    <col min="7425" max="7425" width="1.625" style="28" customWidth="1"/>
    <col min="7426" max="7436" width="5.375" style="28" customWidth="1"/>
    <col min="7437" max="7437" width="2.125" style="28" customWidth="1"/>
    <col min="7438" max="7439" width="5.375" style="28" customWidth="1"/>
    <col min="7440" max="7440" width="6.75" style="28" customWidth="1"/>
    <col min="7441" max="7441" width="3.375" style="28" customWidth="1"/>
    <col min="7442" max="7442" width="1.5" style="28" customWidth="1"/>
    <col min="7443" max="7680" width="9" style="28"/>
    <col min="7681" max="7681" width="1.625" style="28" customWidth="1"/>
    <col min="7682" max="7692" width="5.375" style="28" customWidth="1"/>
    <col min="7693" max="7693" width="2.125" style="28" customWidth="1"/>
    <col min="7694" max="7695" width="5.375" style="28" customWidth="1"/>
    <col min="7696" max="7696" width="6.75" style="28" customWidth="1"/>
    <col min="7697" max="7697" width="3.375" style="28" customWidth="1"/>
    <col min="7698" max="7698" width="1.5" style="28" customWidth="1"/>
    <col min="7699" max="7936" width="9" style="28"/>
    <col min="7937" max="7937" width="1.625" style="28" customWidth="1"/>
    <col min="7938" max="7948" width="5.375" style="28" customWidth="1"/>
    <col min="7949" max="7949" width="2.125" style="28" customWidth="1"/>
    <col min="7950" max="7951" width="5.375" style="28" customWidth="1"/>
    <col min="7952" max="7952" width="6.75" style="28" customWidth="1"/>
    <col min="7953" max="7953" width="3.375" style="28" customWidth="1"/>
    <col min="7954" max="7954" width="1.5" style="28" customWidth="1"/>
    <col min="7955" max="8192" width="9" style="28"/>
    <col min="8193" max="8193" width="1.625" style="28" customWidth="1"/>
    <col min="8194" max="8204" width="5.375" style="28" customWidth="1"/>
    <col min="8205" max="8205" width="2.125" style="28" customWidth="1"/>
    <col min="8206" max="8207" width="5.375" style="28" customWidth="1"/>
    <col min="8208" max="8208" width="6.75" style="28" customWidth="1"/>
    <col min="8209" max="8209" width="3.375" style="28" customWidth="1"/>
    <col min="8210" max="8210" width="1.5" style="28" customWidth="1"/>
    <col min="8211" max="8448" width="9" style="28"/>
    <col min="8449" max="8449" width="1.625" style="28" customWidth="1"/>
    <col min="8450" max="8460" width="5.375" style="28" customWidth="1"/>
    <col min="8461" max="8461" width="2.125" style="28" customWidth="1"/>
    <col min="8462" max="8463" width="5.375" style="28" customWidth="1"/>
    <col min="8464" max="8464" width="6.75" style="28" customWidth="1"/>
    <col min="8465" max="8465" width="3.375" style="28" customWidth="1"/>
    <col min="8466" max="8466" width="1.5" style="28" customWidth="1"/>
    <col min="8467" max="8704" width="9" style="28"/>
    <col min="8705" max="8705" width="1.625" style="28" customWidth="1"/>
    <col min="8706" max="8716" width="5.375" style="28" customWidth="1"/>
    <col min="8717" max="8717" width="2.125" style="28" customWidth="1"/>
    <col min="8718" max="8719" width="5.375" style="28" customWidth="1"/>
    <col min="8720" max="8720" width="6.75" style="28" customWidth="1"/>
    <col min="8721" max="8721" width="3.375" style="28" customWidth="1"/>
    <col min="8722" max="8722" width="1.5" style="28" customWidth="1"/>
    <col min="8723" max="8960" width="9" style="28"/>
    <col min="8961" max="8961" width="1.625" style="28" customWidth="1"/>
    <col min="8962" max="8972" width="5.375" style="28" customWidth="1"/>
    <col min="8973" max="8973" width="2.125" style="28" customWidth="1"/>
    <col min="8974" max="8975" width="5.375" style="28" customWidth="1"/>
    <col min="8976" max="8976" width="6.75" style="28" customWidth="1"/>
    <col min="8977" max="8977" width="3.375" style="28" customWidth="1"/>
    <col min="8978" max="8978" width="1.5" style="28" customWidth="1"/>
    <col min="8979" max="9216" width="9" style="28"/>
    <col min="9217" max="9217" width="1.625" style="28" customWidth="1"/>
    <col min="9218" max="9228" width="5.375" style="28" customWidth="1"/>
    <col min="9229" max="9229" width="2.125" style="28" customWidth="1"/>
    <col min="9230" max="9231" width="5.375" style="28" customWidth="1"/>
    <col min="9232" max="9232" width="6.75" style="28" customWidth="1"/>
    <col min="9233" max="9233" width="3.375" style="28" customWidth="1"/>
    <col min="9234" max="9234" width="1.5" style="28" customWidth="1"/>
    <col min="9235" max="9472" width="9" style="28"/>
    <col min="9473" max="9473" width="1.625" style="28" customWidth="1"/>
    <col min="9474" max="9484" width="5.375" style="28" customWidth="1"/>
    <col min="9485" max="9485" width="2.125" style="28" customWidth="1"/>
    <col min="9486" max="9487" width="5.375" style="28" customWidth="1"/>
    <col min="9488" max="9488" width="6.75" style="28" customWidth="1"/>
    <col min="9489" max="9489" width="3.375" style="28" customWidth="1"/>
    <col min="9490" max="9490" width="1.5" style="28" customWidth="1"/>
    <col min="9491" max="9728" width="9" style="28"/>
    <col min="9729" max="9729" width="1.625" style="28" customWidth="1"/>
    <col min="9730" max="9740" width="5.375" style="28" customWidth="1"/>
    <col min="9741" max="9741" width="2.125" style="28" customWidth="1"/>
    <col min="9742" max="9743" width="5.375" style="28" customWidth="1"/>
    <col min="9744" max="9744" width="6.75" style="28" customWidth="1"/>
    <col min="9745" max="9745" width="3.375" style="28" customWidth="1"/>
    <col min="9746" max="9746" width="1.5" style="28" customWidth="1"/>
    <col min="9747" max="9984" width="9" style="28"/>
    <col min="9985" max="9985" width="1.625" style="28" customWidth="1"/>
    <col min="9986" max="9996" width="5.375" style="28" customWidth="1"/>
    <col min="9997" max="9997" width="2.125" style="28" customWidth="1"/>
    <col min="9998" max="9999" width="5.375" style="28" customWidth="1"/>
    <col min="10000" max="10000" width="6.75" style="28" customWidth="1"/>
    <col min="10001" max="10001" width="3.375" style="28" customWidth="1"/>
    <col min="10002" max="10002" width="1.5" style="28" customWidth="1"/>
    <col min="10003" max="10240" width="9" style="28"/>
    <col min="10241" max="10241" width="1.625" style="28" customWidth="1"/>
    <col min="10242" max="10252" width="5.375" style="28" customWidth="1"/>
    <col min="10253" max="10253" width="2.125" style="28" customWidth="1"/>
    <col min="10254" max="10255" width="5.375" style="28" customWidth="1"/>
    <col min="10256" max="10256" width="6.75" style="28" customWidth="1"/>
    <col min="10257" max="10257" width="3.375" style="28" customWidth="1"/>
    <col min="10258" max="10258" width="1.5" style="28" customWidth="1"/>
    <col min="10259" max="10496" width="9" style="28"/>
    <col min="10497" max="10497" width="1.625" style="28" customWidth="1"/>
    <col min="10498" max="10508" width="5.375" style="28" customWidth="1"/>
    <col min="10509" max="10509" width="2.125" style="28" customWidth="1"/>
    <col min="10510" max="10511" width="5.375" style="28" customWidth="1"/>
    <col min="10512" max="10512" width="6.75" style="28" customWidth="1"/>
    <col min="10513" max="10513" width="3.375" style="28" customWidth="1"/>
    <col min="10514" max="10514" width="1.5" style="28" customWidth="1"/>
    <col min="10515" max="10752" width="9" style="28"/>
    <col min="10753" max="10753" width="1.625" style="28" customWidth="1"/>
    <col min="10754" max="10764" width="5.375" style="28" customWidth="1"/>
    <col min="10765" max="10765" width="2.125" style="28" customWidth="1"/>
    <col min="10766" max="10767" width="5.375" style="28" customWidth="1"/>
    <col min="10768" max="10768" width="6.75" style="28" customWidth="1"/>
    <col min="10769" max="10769" width="3.375" style="28" customWidth="1"/>
    <col min="10770" max="10770" width="1.5" style="28" customWidth="1"/>
    <col min="10771" max="11008" width="9" style="28"/>
    <col min="11009" max="11009" width="1.625" style="28" customWidth="1"/>
    <col min="11010" max="11020" width="5.375" style="28" customWidth="1"/>
    <col min="11021" max="11021" width="2.125" style="28" customWidth="1"/>
    <col min="11022" max="11023" width="5.375" style="28" customWidth="1"/>
    <col min="11024" max="11024" width="6.75" style="28" customWidth="1"/>
    <col min="11025" max="11025" width="3.375" style="28" customWidth="1"/>
    <col min="11026" max="11026" width="1.5" style="28" customWidth="1"/>
    <col min="11027" max="11264" width="9" style="28"/>
    <col min="11265" max="11265" width="1.625" style="28" customWidth="1"/>
    <col min="11266" max="11276" width="5.375" style="28" customWidth="1"/>
    <col min="11277" max="11277" width="2.125" style="28" customWidth="1"/>
    <col min="11278" max="11279" width="5.375" style="28" customWidth="1"/>
    <col min="11280" max="11280" width="6.75" style="28" customWidth="1"/>
    <col min="11281" max="11281" width="3.375" style="28" customWidth="1"/>
    <col min="11282" max="11282" width="1.5" style="28" customWidth="1"/>
    <col min="11283" max="11520" width="9" style="28"/>
    <col min="11521" max="11521" width="1.625" style="28" customWidth="1"/>
    <col min="11522" max="11532" width="5.375" style="28" customWidth="1"/>
    <col min="11533" max="11533" width="2.125" style="28" customWidth="1"/>
    <col min="11534" max="11535" width="5.375" style="28" customWidth="1"/>
    <col min="11536" max="11536" width="6.75" style="28" customWidth="1"/>
    <col min="11537" max="11537" width="3.375" style="28" customWidth="1"/>
    <col min="11538" max="11538" width="1.5" style="28" customWidth="1"/>
    <col min="11539" max="11776" width="9" style="28"/>
    <col min="11777" max="11777" width="1.625" style="28" customWidth="1"/>
    <col min="11778" max="11788" width="5.375" style="28" customWidth="1"/>
    <col min="11789" max="11789" width="2.125" style="28" customWidth="1"/>
    <col min="11790" max="11791" width="5.375" style="28" customWidth="1"/>
    <col min="11792" max="11792" width="6.75" style="28" customWidth="1"/>
    <col min="11793" max="11793" width="3.375" style="28" customWidth="1"/>
    <col min="11794" max="11794" width="1.5" style="28" customWidth="1"/>
    <col min="11795" max="12032" width="9" style="28"/>
    <col min="12033" max="12033" width="1.625" style="28" customWidth="1"/>
    <col min="12034" max="12044" width="5.375" style="28" customWidth="1"/>
    <col min="12045" max="12045" width="2.125" style="28" customWidth="1"/>
    <col min="12046" max="12047" width="5.375" style="28" customWidth="1"/>
    <col min="12048" max="12048" width="6.75" style="28" customWidth="1"/>
    <col min="12049" max="12049" width="3.375" style="28" customWidth="1"/>
    <col min="12050" max="12050" width="1.5" style="28" customWidth="1"/>
    <col min="12051" max="12288" width="9" style="28"/>
    <col min="12289" max="12289" width="1.625" style="28" customWidth="1"/>
    <col min="12290" max="12300" width="5.375" style="28" customWidth="1"/>
    <col min="12301" max="12301" width="2.125" style="28" customWidth="1"/>
    <col min="12302" max="12303" width="5.375" style="28" customWidth="1"/>
    <col min="12304" max="12304" width="6.75" style="28" customWidth="1"/>
    <col min="12305" max="12305" width="3.375" style="28" customWidth="1"/>
    <col min="12306" max="12306" width="1.5" style="28" customWidth="1"/>
    <col min="12307" max="12544" width="9" style="28"/>
    <col min="12545" max="12545" width="1.625" style="28" customWidth="1"/>
    <col min="12546" max="12556" width="5.375" style="28" customWidth="1"/>
    <col min="12557" max="12557" width="2.125" style="28" customWidth="1"/>
    <col min="12558" max="12559" width="5.375" style="28" customWidth="1"/>
    <col min="12560" max="12560" width="6.75" style="28" customWidth="1"/>
    <col min="12561" max="12561" width="3.375" style="28" customWidth="1"/>
    <col min="12562" max="12562" width="1.5" style="28" customWidth="1"/>
    <col min="12563" max="12800" width="9" style="28"/>
    <col min="12801" max="12801" width="1.625" style="28" customWidth="1"/>
    <col min="12802" max="12812" width="5.375" style="28" customWidth="1"/>
    <col min="12813" max="12813" width="2.125" style="28" customWidth="1"/>
    <col min="12814" max="12815" width="5.375" style="28" customWidth="1"/>
    <col min="12816" max="12816" width="6.75" style="28" customWidth="1"/>
    <col min="12817" max="12817" width="3.375" style="28" customWidth="1"/>
    <col min="12818" max="12818" width="1.5" style="28" customWidth="1"/>
    <col min="12819" max="13056" width="9" style="28"/>
    <col min="13057" max="13057" width="1.625" style="28" customWidth="1"/>
    <col min="13058" max="13068" width="5.375" style="28" customWidth="1"/>
    <col min="13069" max="13069" width="2.125" style="28" customWidth="1"/>
    <col min="13070" max="13071" width="5.375" style="28" customWidth="1"/>
    <col min="13072" max="13072" width="6.75" style="28" customWidth="1"/>
    <col min="13073" max="13073" width="3.375" style="28" customWidth="1"/>
    <col min="13074" max="13074" width="1.5" style="28" customWidth="1"/>
    <col min="13075" max="13312" width="9" style="28"/>
    <col min="13313" max="13313" width="1.625" style="28" customWidth="1"/>
    <col min="13314" max="13324" width="5.375" style="28" customWidth="1"/>
    <col min="13325" max="13325" width="2.125" style="28" customWidth="1"/>
    <col min="13326" max="13327" width="5.375" style="28" customWidth="1"/>
    <col min="13328" max="13328" width="6.75" style="28" customWidth="1"/>
    <col min="13329" max="13329" width="3.375" style="28" customWidth="1"/>
    <col min="13330" max="13330" width="1.5" style="28" customWidth="1"/>
    <col min="13331" max="13568" width="9" style="28"/>
    <col min="13569" max="13569" width="1.625" style="28" customWidth="1"/>
    <col min="13570" max="13580" width="5.375" style="28" customWidth="1"/>
    <col min="13581" max="13581" width="2.125" style="28" customWidth="1"/>
    <col min="13582" max="13583" width="5.375" style="28" customWidth="1"/>
    <col min="13584" max="13584" width="6.75" style="28" customWidth="1"/>
    <col min="13585" max="13585" width="3.375" style="28" customWidth="1"/>
    <col min="13586" max="13586" width="1.5" style="28" customWidth="1"/>
    <col min="13587" max="13824" width="9" style="28"/>
    <col min="13825" max="13825" width="1.625" style="28" customWidth="1"/>
    <col min="13826" max="13836" width="5.375" style="28" customWidth="1"/>
    <col min="13837" max="13837" width="2.125" style="28" customWidth="1"/>
    <col min="13838" max="13839" width="5.375" style="28" customWidth="1"/>
    <col min="13840" max="13840" width="6.75" style="28" customWidth="1"/>
    <col min="13841" max="13841" width="3.375" style="28" customWidth="1"/>
    <col min="13842" max="13842" width="1.5" style="28" customWidth="1"/>
    <col min="13843" max="14080" width="9" style="28"/>
    <col min="14081" max="14081" width="1.625" style="28" customWidth="1"/>
    <col min="14082" max="14092" width="5.375" style="28" customWidth="1"/>
    <col min="14093" max="14093" width="2.125" style="28" customWidth="1"/>
    <col min="14094" max="14095" width="5.375" style="28" customWidth="1"/>
    <col min="14096" max="14096" width="6.75" style="28" customWidth="1"/>
    <col min="14097" max="14097" width="3.375" style="28" customWidth="1"/>
    <col min="14098" max="14098" width="1.5" style="28" customWidth="1"/>
    <col min="14099" max="14336" width="9" style="28"/>
    <col min="14337" max="14337" width="1.625" style="28" customWidth="1"/>
    <col min="14338" max="14348" width="5.375" style="28" customWidth="1"/>
    <col min="14349" max="14349" width="2.125" style="28" customWidth="1"/>
    <col min="14350" max="14351" width="5.375" style="28" customWidth="1"/>
    <col min="14352" max="14352" width="6.75" style="28" customWidth="1"/>
    <col min="14353" max="14353" width="3.375" style="28" customWidth="1"/>
    <col min="14354" max="14354" width="1.5" style="28" customWidth="1"/>
    <col min="14355" max="14592" width="9" style="28"/>
    <col min="14593" max="14593" width="1.625" style="28" customWidth="1"/>
    <col min="14594" max="14604" width="5.375" style="28" customWidth="1"/>
    <col min="14605" max="14605" width="2.125" style="28" customWidth="1"/>
    <col min="14606" max="14607" width="5.375" style="28" customWidth="1"/>
    <col min="14608" max="14608" width="6.75" style="28" customWidth="1"/>
    <col min="14609" max="14609" width="3.375" style="28" customWidth="1"/>
    <col min="14610" max="14610" width="1.5" style="28" customWidth="1"/>
    <col min="14611" max="14848" width="9" style="28"/>
    <col min="14849" max="14849" width="1.625" style="28" customWidth="1"/>
    <col min="14850" max="14860" width="5.375" style="28" customWidth="1"/>
    <col min="14861" max="14861" width="2.125" style="28" customWidth="1"/>
    <col min="14862" max="14863" width="5.375" style="28" customWidth="1"/>
    <col min="14864" max="14864" width="6.75" style="28" customWidth="1"/>
    <col min="14865" max="14865" width="3.375" style="28" customWidth="1"/>
    <col min="14866" max="14866" width="1.5" style="28" customWidth="1"/>
    <col min="14867" max="15104" width="9" style="28"/>
    <col min="15105" max="15105" width="1.625" style="28" customWidth="1"/>
    <col min="15106" max="15116" width="5.375" style="28" customWidth="1"/>
    <col min="15117" max="15117" width="2.125" style="28" customWidth="1"/>
    <col min="15118" max="15119" width="5.375" style="28" customWidth="1"/>
    <col min="15120" max="15120" width="6.75" style="28" customWidth="1"/>
    <col min="15121" max="15121" width="3.375" style="28" customWidth="1"/>
    <col min="15122" max="15122" width="1.5" style="28" customWidth="1"/>
    <col min="15123" max="15360" width="9" style="28"/>
    <col min="15361" max="15361" width="1.625" style="28" customWidth="1"/>
    <col min="15362" max="15372" width="5.375" style="28" customWidth="1"/>
    <col min="15373" max="15373" width="2.125" style="28" customWidth="1"/>
    <col min="15374" max="15375" width="5.375" style="28" customWidth="1"/>
    <col min="15376" max="15376" width="6.75" style="28" customWidth="1"/>
    <col min="15377" max="15377" width="3.375" style="28" customWidth="1"/>
    <col min="15378" max="15378" width="1.5" style="28" customWidth="1"/>
    <col min="15379" max="15616" width="9" style="28"/>
    <col min="15617" max="15617" width="1.625" style="28" customWidth="1"/>
    <col min="15618" max="15628" width="5.375" style="28" customWidth="1"/>
    <col min="15629" max="15629" width="2.125" style="28" customWidth="1"/>
    <col min="15630" max="15631" width="5.375" style="28" customWidth="1"/>
    <col min="15632" max="15632" width="6.75" style="28" customWidth="1"/>
    <col min="15633" max="15633" width="3.375" style="28" customWidth="1"/>
    <col min="15634" max="15634" width="1.5" style="28" customWidth="1"/>
    <col min="15635" max="15872" width="9" style="28"/>
    <col min="15873" max="15873" width="1.625" style="28" customWidth="1"/>
    <col min="15874" max="15884" width="5.375" style="28" customWidth="1"/>
    <col min="15885" max="15885" width="2.125" style="28" customWidth="1"/>
    <col min="15886" max="15887" width="5.375" style="28" customWidth="1"/>
    <col min="15888" max="15888" width="6.75" style="28" customWidth="1"/>
    <col min="15889" max="15889" width="3.375" style="28" customWidth="1"/>
    <col min="15890" max="15890" width="1.5" style="28" customWidth="1"/>
    <col min="15891" max="16128" width="9" style="28"/>
    <col min="16129" max="16129" width="1.625" style="28" customWidth="1"/>
    <col min="16130" max="16140" width="5.375" style="28" customWidth="1"/>
    <col min="16141" max="16141" width="2.125" style="28" customWidth="1"/>
    <col min="16142" max="16143" width="5.375" style="28" customWidth="1"/>
    <col min="16144" max="16144" width="6.75" style="28" customWidth="1"/>
    <col min="16145" max="16145" width="3.375" style="28" customWidth="1"/>
    <col min="16146" max="16146" width="1.5" style="28" customWidth="1"/>
    <col min="16147" max="16384" width="9" style="28"/>
  </cols>
  <sheetData>
    <row r="1" spans="1:18" ht="24" customHeight="1">
      <c r="A1" s="27"/>
      <c r="B1" s="2489" t="s">
        <v>3851</v>
      </c>
      <c r="C1" s="2489"/>
      <c r="D1" s="2489"/>
      <c r="E1" s="2489"/>
      <c r="F1" s="27"/>
      <c r="G1" s="27"/>
      <c r="H1" s="27"/>
      <c r="I1" s="27"/>
      <c r="J1" s="27"/>
      <c r="K1" s="27"/>
      <c r="L1" s="2490"/>
      <c r="M1" s="2490"/>
      <c r="N1" s="2490"/>
      <c r="O1" s="2490"/>
      <c r="P1" s="2490"/>
      <c r="Q1" s="2490"/>
      <c r="R1" s="2490"/>
    </row>
    <row r="2" spans="1:18" ht="23.25" customHeight="1">
      <c r="A2" s="27"/>
      <c r="B2" s="2491" t="s">
        <v>1597</v>
      </c>
      <c r="C2" s="2491"/>
      <c r="D2" s="2491"/>
      <c r="E2" s="2491"/>
      <c r="F2" s="2491"/>
      <c r="G2" s="2491"/>
      <c r="H2" s="2491"/>
      <c r="I2" s="2491"/>
      <c r="J2" s="2491"/>
      <c r="K2" s="2491"/>
      <c r="L2" s="2491"/>
      <c r="M2" s="2491"/>
      <c r="N2" s="2491"/>
      <c r="O2" s="2491"/>
      <c r="P2" s="2491"/>
      <c r="Q2" s="2491"/>
      <c r="R2" s="2491"/>
    </row>
    <row r="3" spans="1:18" s="29" customFormat="1" ht="51.75" customHeight="1">
      <c r="A3" s="566"/>
      <c r="B3" s="2492"/>
      <c r="C3" s="2492"/>
      <c r="D3" s="2492"/>
      <c r="E3" s="566"/>
      <c r="F3" s="566"/>
      <c r="G3" s="566"/>
      <c r="H3" s="566"/>
      <c r="I3" s="3226" t="s">
        <v>448</v>
      </c>
      <c r="J3" s="3226"/>
      <c r="K3" s="3226"/>
      <c r="L3" s="2494"/>
      <c r="M3" s="2495"/>
      <c r="N3" s="2495"/>
      <c r="O3" s="2495"/>
      <c r="P3" s="2495"/>
      <c r="Q3" s="2495"/>
      <c r="R3" s="2495"/>
    </row>
    <row r="4" spans="1:18" s="29" customFormat="1" ht="24.95" customHeight="1">
      <c r="A4" s="566"/>
      <c r="B4" s="566"/>
      <c r="C4" s="566"/>
      <c r="D4" s="566"/>
      <c r="E4" s="566"/>
      <c r="F4" s="566"/>
      <c r="G4" s="566"/>
      <c r="H4" s="566"/>
      <c r="I4" s="3226" t="s">
        <v>449</v>
      </c>
      <c r="J4" s="3226"/>
      <c r="K4" s="3226"/>
      <c r="L4" s="3227"/>
      <c r="M4" s="3228"/>
      <c r="N4" s="3228"/>
      <c r="O4" s="3228"/>
      <c r="P4" s="3228"/>
      <c r="Q4" s="3228"/>
      <c r="R4" s="3228"/>
    </row>
    <row r="5" spans="1:18" s="29" customFormat="1" ht="12" customHeight="1">
      <c r="A5" s="566"/>
      <c r="B5" s="566"/>
      <c r="C5" s="566"/>
      <c r="D5" s="566"/>
      <c r="E5" s="566"/>
      <c r="F5" s="566"/>
      <c r="G5" s="566"/>
      <c r="H5" s="566"/>
      <c r="I5" s="567"/>
      <c r="J5" s="567"/>
      <c r="K5" s="567"/>
      <c r="L5" s="568"/>
      <c r="M5" s="569"/>
      <c r="N5" s="569"/>
      <c r="O5" s="569"/>
      <c r="P5" s="569"/>
      <c r="Q5" s="569"/>
      <c r="R5" s="569"/>
    </row>
    <row r="6" spans="1:18" ht="22.5" customHeight="1">
      <c r="A6" s="27"/>
      <c r="B6" s="28" t="s">
        <v>1598</v>
      </c>
      <c r="C6" s="27"/>
      <c r="D6" s="27"/>
      <c r="E6" s="27"/>
      <c r="F6" s="27"/>
      <c r="G6" s="27"/>
      <c r="H6" s="27"/>
      <c r="I6" s="27"/>
      <c r="J6" s="27"/>
      <c r="K6" s="27"/>
      <c r="L6" s="27"/>
      <c r="M6" s="27"/>
      <c r="N6" s="27"/>
      <c r="O6" s="27"/>
      <c r="P6" s="27"/>
      <c r="Q6" s="27"/>
      <c r="R6" s="27"/>
    </row>
    <row r="7" spans="1:18" ht="11.25" customHeight="1">
      <c r="A7" s="27"/>
      <c r="B7" s="3229" t="s">
        <v>4614</v>
      </c>
      <c r="C7" s="3230"/>
      <c r="D7" s="3230"/>
      <c r="E7" s="3230"/>
      <c r="F7" s="3230"/>
      <c r="G7" s="3230"/>
      <c r="H7" s="3230"/>
      <c r="I7" s="3230"/>
      <c r="J7" s="3230"/>
      <c r="K7" s="3230"/>
      <c r="L7" s="3230"/>
      <c r="M7" s="3231"/>
      <c r="N7" s="570"/>
      <c r="O7" s="570"/>
      <c r="P7" s="570"/>
      <c r="Q7" s="570"/>
      <c r="R7" s="571"/>
    </row>
    <row r="8" spans="1:18" ht="11.25" customHeight="1">
      <c r="A8" s="27"/>
      <c r="B8" s="3232"/>
      <c r="C8" s="3233"/>
      <c r="D8" s="3233"/>
      <c r="E8" s="3233"/>
      <c r="F8" s="3233"/>
      <c r="G8" s="3233"/>
      <c r="H8" s="3233"/>
      <c r="I8" s="3233"/>
      <c r="J8" s="3233"/>
      <c r="K8" s="3233"/>
      <c r="L8" s="3233"/>
      <c r="M8" s="3234"/>
      <c r="N8" s="26"/>
      <c r="O8" s="3214"/>
      <c r="P8" s="3214"/>
      <c r="Q8" s="3216" t="s">
        <v>1599</v>
      </c>
      <c r="R8" s="572"/>
    </row>
    <row r="9" spans="1:18" ht="11.25" customHeight="1">
      <c r="A9" s="27"/>
      <c r="B9" s="3232"/>
      <c r="C9" s="3233"/>
      <c r="D9" s="3233"/>
      <c r="E9" s="3233"/>
      <c r="F9" s="3233"/>
      <c r="G9" s="3233"/>
      <c r="H9" s="3233"/>
      <c r="I9" s="3233"/>
      <c r="J9" s="3233"/>
      <c r="K9" s="3233"/>
      <c r="L9" s="3233"/>
      <c r="M9" s="3234"/>
      <c r="N9" s="26"/>
      <c r="O9" s="3215"/>
      <c r="P9" s="3215"/>
      <c r="Q9" s="3217"/>
      <c r="R9" s="572"/>
    </row>
    <row r="10" spans="1:18" ht="11.25" customHeight="1">
      <c r="A10" s="27"/>
      <c r="B10" s="3235"/>
      <c r="C10" s="3236"/>
      <c r="D10" s="3236"/>
      <c r="E10" s="3236"/>
      <c r="F10" s="3236"/>
      <c r="G10" s="3236"/>
      <c r="H10" s="3236"/>
      <c r="I10" s="3236"/>
      <c r="J10" s="3236"/>
      <c r="K10" s="3236"/>
      <c r="L10" s="3236"/>
      <c r="M10" s="3237"/>
      <c r="N10" s="573"/>
      <c r="O10" s="573"/>
      <c r="P10" s="573"/>
      <c r="Q10" s="573"/>
      <c r="R10" s="574"/>
    </row>
    <row r="11" spans="1:18" ht="11.25" customHeight="1">
      <c r="A11" s="27"/>
      <c r="B11" s="3205" t="s">
        <v>1600</v>
      </c>
      <c r="C11" s="3206"/>
      <c r="D11" s="3206"/>
      <c r="E11" s="3206"/>
      <c r="F11" s="3206"/>
      <c r="G11" s="3206"/>
      <c r="H11" s="3206"/>
      <c r="I11" s="3206"/>
      <c r="J11" s="3206"/>
      <c r="K11" s="3206"/>
      <c r="L11" s="3206"/>
      <c r="M11" s="3207"/>
      <c r="N11" s="570"/>
      <c r="O11" s="570"/>
      <c r="P11" s="570"/>
      <c r="Q11" s="570"/>
      <c r="R11" s="571"/>
    </row>
    <row r="12" spans="1:18" ht="11.25" customHeight="1">
      <c r="A12" s="27"/>
      <c r="B12" s="3208"/>
      <c r="C12" s="3209"/>
      <c r="D12" s="3209"/>
      <c r="E12" s="3209"/>
      <c r="F12" s="3209"/>
      <c r="G12" s="3209"/>
      <c r="H12" s="3209"/>
      <c r="I12" s="3209"/>
      <c r="J12" s="3209"/>
      <c r="K12" s="3209"/>
      <c r="L12" s="3209"/>
      <c r="M12" s="3210"/>
      <c r="N12" s="26"/>
      <c r="O12" s="3214"/>
      <c r="P12" s="3214"/>
      <c r="Q12" s="3216" t="s">
        <v>1601</v>
      </c>
      <c r="R12" s="572"/>
    </row>
    <row r="13" spans="1:18" ht="11.25" customHeight="1">
      <c r="A13" s="27"/>
      <c r="B13" s="3208"/>
      <c r="C13" s="3209"/>
      <c r="D13" s="3209"/>
      <c r="E13" s="3209"/>
      <c r="F13" s="3209"/>
      <c r="G13" s="3209"/>
      <c r="H13" s="3209"/>
      <c r="I13" s="3209"/>
      <c r="J13" s="3209"/>
      <c r="K13" s="3209"/>
      <c r="L13" s="3209"/>
      <c r="M13" s="3210"/>
      <c r="N13" s="26"/>
      <c r="O13" s="3215"/>
      <c r="P13" s="3215"/>
      <c r="Q13" s="3217"/>
      <c r="R13" s="572"/>
    </row>
    <row r="14" spans="1:18" ht="11.25" customHeight="1">
      <c r="A14" s="27"/>
      <c r="B14" s="3211"/>
      <c r="C14" s="3212"/>
      <c r="D14" s="3212"/>
      <c r="E14" s="3212"/>
      <c r="F14" s="3212"/>
      <c r="G14" s="3212"/>
      <c r="H14" s="3212"/>
      <c r="I14" s="3212"/>
      <c r="J14" s="3212"/>
      <c r="K14" s="3212"/>
      <c r="L14" s="3212"/>
      <c r="M14" s="3213"/>
      <c r="N14" s="573"/>
      <c r="O14" s="573"/>
      <c r="P14" s="573"/>
      <c r="Q14" s="573"/>
      <c r="R14" s="574"/>
    </row>
    <row r="15" spans="1:18" ht="11.25" customHeight="1">
      <c r="A15" s="27"/>
      <c r="B15" s="3205" t="s">
        <v>1602</v>
      </c>
      <c r="C15" s="3206"/>
      <c r="D15" s="3206"/>
      <c r="E15" s="3206"/>
      <c r="F15" s="3206"/>
      <c r="G15" s="3206"/>
      <c r="H15" s="3206"/>
      <c r="I15" s="3206"/>
      <c r="J15" s="3206"/>
      <c r="K15" s="3206"/>
      <c r="L15" s="3206"/>
      <c r="M15" s="3207"/>
      <c r="N15" s="570"/>
      <c r="O15" s="570"/>
      <c r="P15" s="570"/>
      <c r="Q15" s="570"/>
      <c r="R15" s="571"/>
    </row>
    <row r="16" spans="1:18" ht="11.25" customHeight="1">
      <c r="A16" s="27"/>
      <c r="B16" s="3208"/>
      <c r="C16" s="3209"/>
      <c r="D16" s="3209"/>
      <c r="E16" s="3209"/>
      <c r="F16" s="3209"/>
      <c r="G16" s="3209"/>
      <c r="H16" s="3209"/>
      <c r="I16" s="3209"/>
      <c r="J16" s="3209"/>
      <c r="K16" s="3209"/>
      <c r="L16" s="3209"/>
      <c r="M16" s="3210"/>
      <c r="N16" s="26"/>
      <c r="O16" s="3214"/>
      <c r="P16" s="3214"/>
      <c r="Q16" s="3216" t="s">
        <v>1601</v>
      </c>
      <c r="R16" s="572"/>
    </row>
    <row r="17" spans="1:18" ht="11.25" customHeight="1">
      <c r="A17" s="27"/>
      <c r="B17" s="3208"/>
      <c r="C17" s="3209"/>
      <c r="D17" s="3209"/>
      <c r="E17" s="3209"/>
      <c r="F17" s="3209"/>
      <c r="G17" s="3209"/>
      <c r="H17" s="3209"/>
      <c r="I17" s="3209"/>
      <c r="J17" s="3209"/>
      <c r="K17" s="3209"/>
      <c r="L17" s="3209"/>
      <c r="M17" s="3210"/>
      <c r="N17" s="26"/>
      <c r="O17" s="3215"/>
      <c r="P17" s="3215"/>
      <c r="Q17" s="3217"/>
      <c r="R17" s="572"/>
    </row>
    <row r="18" spans="1:18" ht="11.25" customHeight="1">
      <c r="A18" s="27"/>
      <c r="B18" s="3211"/>
      <c r="C18" s="3212"/>
      <c r="D18" s="3212"/>
      <c r="E18" s="3212"/>
      <c r="F18" s="3212"/>
      <c r="G18" s="3212"/>
      <c r="H18" s="3212"/>
      <c r="I18" s="3212"/>
      <c r="J18" s="3212"/>
      <c r="K18" s="3212"/>
      <c r="L18" s="3212"/>
      <c r="M18" s="3213"/>
      <c r="N18" s="573"/>
      <c r="O18" s="573"/>
      <c r="P18" s="573"/>
      <c r="Q18" s="573"/>
      <c r="R18" s="574"/>
    </row>
    <row r="19" spans="1:18" ht="11.25" customHeight="1">
      <c r="A19" s="27"/>
      <c r="B19" s="3205" t="s">
        <v>1603</v>
      </c>
      <c r="C19" s="3206"/>
      <c r="D19" s="3206"/>
      <c r="E19" s="3206"/>
      <c r="F19" s="3206"/>
      <c r="G19" s="3206"/>
      <c r="H19" s="3206"/>
      <c r="I19" s="3206"/>
      <c r="J19" s="3206"/>
      <c r="K19" s="3206"/>
      <c r="L19" s="3206"/>
      <c r="M19" s="3207"/>
      <c r="N19" s="570"/>
      <c r="O19" s="570"/>
      <c r="P19" s="570"/>
      <c r="Q19" s="570"/>
      <c r="R19" s="571"/>
    </row>
    <row r="20" spans="1:18" ht="11.25" customHeight="1">
      <c r="A20" s="27"/>
      <c r="B20" s="3208"/>
      <c r="C20" s="3209"/>
      <c r="D20" s="3209"/>
      <c r="E20" s="3209"/>
      <c r="F20" s="3209"/>
      <c r="G20" s="3209"/>
      <c r="H20" s="3209"/>
      <c r="I20" s="3209"/>
      <c r="J20" s="3209"/>
      <c r="K20" s="3209"/>
      <c r="L20" s="3209"/>
      <c r="M20" s="3210"/>
      <c r="N20" s="26"/>
      <c r="O20" s="3214"/>
      <c r="P20" s="3214"/>
      <c r="Q20" s="3216" t="s">
        <v>1601</v>
      </c>
      <c r="R20" s="572"/>
    </row>
    <row r="21" spans="1:18" ht="11.25" customHeight="1">
      <c r="A21" s="27"/>
      <c r="B21" s="3208"/>
      <c r="C21" s="3209"/>
      <c r="D21" s="3209"/>
      <c r="E21" s="3209"/>
      <c r="F21" s="3209"/>
      <c r="G21" s="3209"/>
      <c r="H21" s="3209"/>
      <c r="I21" s="3209"/>
      <c r="J21" s="3209"/>
      <c r="K21" s="3209"/>
      <c r="L21" s="3209"/>
      <c r="M21" s="3210"/>
      <c r="N21" s="26"/>
      <c r="O21" s="3215"/>
      <c r="P21" s="3215"/>
      <c r="Q21" s="3217"/>
      <c r="R21" s="572"/>
    </row>
    <row r="22" spans="1:18" ht="11.25" customHeight="1">
      <c r="A22" s="27"/>
      <c r="B22" s="3211"/>
      <c r="C22" s="3212"/>
      <c r="D22" s="3212"/>
      <c r="E22" s="3212"/>
      <c r="F22" s="3212"/>
      <c r="G22" s="3212"/>
      <c r="H22" s="3212"/>
      <c r="I22" s="3212"/>
      <c r="J22" s="3212"/>
      <c r="K22" s="3212"/>
      <c r="L22" s="3212"/>
      <c r="M22" s="3213"/>
      <c r="N22" s="573"/>
      <c r="O22" s="573"/>
      <c r="P22" s="573"/>
      <c r="Q22" s="573"/>
      <c r="R22" s="574"/>
    </row>
    <row r="23" spans="1:18" ht="11.25" customHeight="1">
      <c r="A23" s="27"/>
      <c r="B23" s="3205" t="s">
        <v>1604</v>
      </c>
      <c r="C23" s="3206"/>
      <c r="D23" s="3206"/>
      <c r="E23" s="3206"/>
      <c r="F23" s="3206"/>
      <c r="G23" s="3206"/>
      <c r="H23" s="3206"/>
      <c r="I23" s="3206"/>
      <c r="J23" s="3206"/>
      <c r="K23" s="3206"/>
      <c r="L23" s="3206"/>
      <c r="M23" s="3207"/>
      <c r="N23" s="570"/>
      <c r="O23" s="570"/>
      <c r="P23" s="570"/>
      <c r="Q23" s="570"/>
      <c r="R23" s="571"/>
    </row>
    <row r="24" spans="1:18" ht="11.25" customHeight="1">
      <c r="A24" s="27"/>
      <c r="B24" s="3208"/>
      <c r="C24" s="3209"/>
      <c r="D24" s="3209"/>
      <c r="E24" s="3209"/>
      <c r="F24" s="3209"/>
      <c r="G24" s="3209"/>
      <c r="H24" s="3209"/>
      <c r="I24" s="3209"/>
      <c r="J24" s="3209"/>
      <c r="K24" s="3209"/>
      <c r="L24" s="3209"/>
      <c r="M24" s="3210"/>
      <c r="N24" s="26"/>
      <c r="O24" s="3214"/>
      <c r="P24" s="3214"/>
      <c r="Q24" s="3216" t="s">
        <v>1601</v>
      </c>
      <c r="R24" s="572"/>
    </row>
    <row r="25" spans="1:18" ht="11.25" customHeight="1">
      <c r="A25" s="27"/>
      <c r="B25" s="3208"/>
      <c r="C25" s="3209"/>
      <c r="D25" s="3209"/>
      <c r="E25" s="3209"/>
      <c r="F25" s="3209"/>
      <c r="G25" s="3209"/>
      <c r="H25" s="3209"/>
      <c r="I25" s="3209"/>
      <c r="J25" s="3209"/>
      <c r="K25" s="3209"/>
      <c r="L25" s="3209"/>
      <c r="M25" s="3210"/>
      <c r="N25" s="26"/>
      <c r="O25" s="3215"/>
      <c r="P25" s="3215"/>
      <c r="Q25" s="3217"/>
      <c r="R25" s="572"/>
    </row>
    <row r="26" spans="1:18" ht="11.25" customHeight="1">
      <c r="A26" s="27"/>
      <c r="B26" s="3211"/>
      <c r="C26" s="3212"/>
      <c r="D26" s="3212"/>
      <c r="E26" s="3212"/>
      <c r="F26" s="3212"/>
      <c r="G26" s="3212"/>
      <c r="H26" s="3212"/>
      <c r="I26" s="3212"/>
      <c r="J26" s="3212"/>
      <c r="K26" s="3212"/>
      <c r="L26" s="3212"/>
      <c r="M26" s="3213"/>
      <c r="N26" s="573"/>
      <c r="O26" s="573"/>
      <c r="P26" s="573"/>
      <c r="Q26" s="573"/>
      <c r="R26" s="574"/>
    </row>
    <row r="27" spans="1:18" ht="8.25" customHeight="1">
      <c r="A27" s="27"/>
      <c r="B27" s="42"/>
      <c r="C27" s="42"/>
      <c r="D27" s="42"/>
      <c r="E27" s="42"/>
      <c r="F27" s="42"/>
      <c r="G27" s="42"/>
      <c r="H27" s="42"/>
      <c r="I27" s="42"/>
      <c r="J27" s="42"/>
      <c r="K27" s="42"/>
      <c r="L27" s="42"/>
      <c r="M27" s="42"/>
      <c r="N27" s="42"/>
      <c r="O27" s="42"/>
      <c r="P27" s="42"/>
      <c r="Q27" s="42"/>
      <c r="R27" s="42"/>
    </row>
    <row r="28" spans="1:18" ht="22.5" customHeight="1" thickBot="1">
      <c r="A28" s="27"/>
      <c r="B28" s="42" t="s">
        <v>1605</v>
      </c>
      <c r="C28" s="42"/>
      <c r="D28" s="42"/>
      <c r="E28" s="42"/>
      <c r="F28" s="42"/>
      <c r="G28" s="42"/>
      <c r="H28" s="42"/>
      <c r="I28" s="42"/>
      <c r="J28" s="42"/>
      <c r="K28" s="42"/>
      <c r="L28" s="42"/>
      <c r="M28" s="42"/>
      <c r="N28" s="42"/>
      <c r="O28" s="42"/>
      <c r="P28" s="42"/>
      <c r="Q28" s="42"/>
      <c r="R28" s="42"/>
    </row>
    <row r="29" spans="1:18" ht="14.25" customHeight="1">
      <c r="A29" s="27"/>
      <c r="B29" s="3218" t="s">
        <v>1606</v>
      </c>
      <c r="C29" s="3219"/>
      <c r="D29" s="3222" t="s">
        <v>1607</v>
      </c>
      <c r="E29" s="3219"/>
      <c r="F29" s="3219"/>
      <c r="G29" s="3219"/>
      <c r="H29" s="3219"/>
      <c r="I29" s="3219"/>
      <c r="J29" s="3219" t="s">
        <v>1608</v>
      </c>
      <c r="K29" s="3219" t="s">
        <v>1609</v>
      </c>
      <c r="L29" s="3219" t="s">
        <v>1610</v>
      </c>
      <c r="M29" s="3219"/>
      <c r="N29" s="3219"/>
      <c r="O29" s="3219"/>
      <c r="P29" s="3219"/>
      <c r="Q29" s="3219"/>
      <c r="R29" s="3224"/>
    </row>
    <row r="30" spans="1:18" ht="14.25" customHeight="1">
      <c r="A30" s="27"/>
      <c r="B30" s="3220"/>
      <c r="C30" s="3221"/>
      <c r="D30" s="3052"/>
      <c r="E30" s="3221"/>
      <c r="F30" s="3221"/>
      <c r="G30" s="3221"/>
      <c r="H30" s="3221"/>
      <c r="I30" s="3221"/>
      <c r="J30" s="3221"/>
      <c r="K30" s="3221"/>
      <c r="L30" s="3221"/>
      <c r="M30" s="3221"/>
      <c r="N30" s="3221"/>
      <c r="O30" s="3221"/>
      <c r="P30" s="3221"/>
      <c r="Q30" s="3221"/>
      <c r="R30" s="3225"/>
    </row>
    <row r="31" spans="1:18" ht="14.25">
      <c r="A31" s="27"/>
      <c r="B31" s="3220"/>
      <c r="C31" s="3221"/>
      <c r="D31" s="3052"/>
      <c r="E31" s="3221"/>
      <c r="F31" s="3221"/>
      <c r="G31" s="3221"/>
      <c r="H31" s="3221"/>
      <c r="I31" s="3221"/>
      <c r="J31" s="3223"/>
      <c r="K31" s="3223"/>
      <c r="L31" s="3221"/>
      <c r="M31" s="3221"/>
      <c r="N31" s="3221"/>
      <c r="O31" s="3221"/>
      <c r="P31" s="3221"/>
      <c r="Q31" s="3221"/>
      <c r="R31" s="3225"/>
    </row>
    <row r="32" spans="1:18" ht="14.25">
      <c r="A32" s="27"/>
      <c r="B32" s="3199"/>
      <c r="C32" s="3200"/>
      <c r="D32" s="3201"/>
      <c r="E32" s="3202"/>
      <c r="F32" s="3202"/>
      <c r="G32" s="3202"/>
      <c r="H32" s="3202"/>
      <c r="I32" s="3203"/>
      <c r="J32" s="118"/>
      <c r="K32" s="575"/>
      <c r="L32" s="3201"/>
      <c r="M32" s="3202"/>
      <c r="N32" s="3202"/>
      <c r="O32" s="3202"/>
      <c r="P32" s="3202"/>
      <c r="Q32" s="3202"/>
      <c r="R32" s="3204"/>
    </row>
    <row r="33" spans="1:18" ht="14.25">
      <c r="A33" s="27"/>
      <c r="B33" s="3187"/>
      <c r="C33" s="3188"/>
      <c r="D33" s="3189"/>
      <c r="E33" s="3190"/>
      <c r="F33" s="3190"/>
      <c r="G33" s="3190"/>
      <c r="H33" s="3190"/>
      <c r="I33" s="3191"/>
      <c r="J33" s="119"/>
      <c r="K33" s="575"/>
      <c r="L33" s="3189"/>
      <c r="M33" s="3190"/>
      <c r="N33" s="3190"/>
      <c r="O33" s="3190"/>
      <c r="P33" s="3190"/>
      <c r="Q33" s="3190"/>
      <c r="R33" s="3192"/>
    </row>
    <row r="34" spans="1:18" ht="14.25">
      <c r="A34" s="27"/>
      <c r="B34" s="3187"/>
      <c r="C34" s="3188"/>
      <c r="D34" s="3189"/>
      <c r="E34" s="3190"/>
      <c r="F34" s="3190"/>
      <c r="G34" s="3190"/>
      <c r="H34" s="3190"/>
      <c r="I34" s="3191"/>
      <c r="J34" s="119"/>
      <c r="K34" s="575"/>
      <c r="L34" s="3189"/>
      <c r="M34" s="3190"/>
      <c r="N34" s="3190"/>
      <c r="O34" s="3190"/>
      <c r="P34" s="3190"/>
      <c r="Q34" s="3190"/>
      <c r="R34" s="3192"/>
    </row>
    <row r="35" spans="1:18" ht="14.25">
      <c r="A35" s="27"/>
      <c r="B35" s="3187"/>
      <c r="C35" s="3188"/>
      <c r="D35" s="3189"/>
      <c r="E35" s="3190"/>
      <c r="F35" s="3190"/>
      <c r="G35" s="3190"/>
      <c r="H35" s="3190"/>
      <c r="I35" s="3191"/>
      <c r="J35" s="119"/>
      <c r="K35" s="575"/>
      <c r="L35" s="3189"/>
      <c r="M35" s="3190"/>
      <c r="N35" s="3190"/>
      <c r="O35" s="3190"/>
      <c r="P35" s="3190"/>
      <c r="Q35" s="3190"/>
      <c r="R35" s="3192"/>
    </row>
    <row r="36" spans="1:18" ht="14.25">
      <c r="A36" s="27"/>
      <c r="B36" s="3187"/>
      <c r="C36" s="3188"/>
      <c r="D36" s="3189"/>
      <c r="E36" s="3190"/>
      <c r="F36" s="3190"/>
      <c r="G36" s="3190"/>
      <c r="H36" s="3190"/>
      <c r="I36" s="3191"/>
      <c r="J36" s="119"/>
      <c r="K36" s="575"/>
      <c r="L36" s="3189"/>
      <c r="M36" s="3190"/>
      <c r="N36" s="3190"/>
      <c r="O36" s="3190"/>
      <c r="P36" s="3190"/>
      <c r="Q36" s="3190"/>
      <c r="R36" s="3192"/>
    </row>
    <row r="37" spans="1:18" ht="14.25">
      <c r="A37" s="27"/>
      <c r="B37" s="3187"/>
      <c r="C37" s="3188"/>
      <c r="D37" s="3189"/>
      <c r="E37" s="3190"/>
      <c r="F37" s="3190"/>
      <c r="G37" s="3190"/>
      <c r="H37" s="3190"/>
      <c r="I37" s="3191"/>
      <c r="J37" s="119"/>
      <c r="K37" s="575"/>
      <c r="L37" s="3189"/>
      <c r="M37" s="3190"/>
      <c r="N37" s="3190"/>
      <c r="O37" s="3190"/>
      <c r="P37" s="3190"/>
      <c r="Q37" s="3190"/>
      <c r="R37" s="3192"/>
    </row>
    <row r="38" spans="1:18" ht="14.25">
      <c r="A38" s="27"/>
      <c r="B38" s="3187"/>
      <c r="C38" s="3188"/>
      <c r="D38" s="3189"/>
      <c r="E38" s="3190"/>
      <c r="F38" s="3190"/>
      <c r="G38" s="3190"/>
      <c r="H38" s="3190"/>
      <c r="I38" s="3191"/>
      <c r="J38" s="119"/>
      <c r="K38" s="575"/>
      <c r="L38" s="3189"/>
      <c r="M38" s="3190"/>
      <c r="N38" s="3190"/>
      <c r="O38" s="3190"/>
      <c r="P38" s="3190"/>
      <c r="Q38" s="3190"/>
      <c r="R38" s="3192"/>
    </row>
    <row r="39" spans="1:18" ht="14.25">
      <c r="A39" s="27"/>
      <c r="B39" s="3187"/>
      <c r="C39" s="3188"/>
      <c r="D39" s="3189"/>
      <c r="E39" s="3190"/>
      <c r="F39" s="3190"/>
      <c r="G39" s="3190"/>
      <c r="H39" s="3190"/>
      <c r="I39" s="3191"/>
      <c r="J39" s="119"/>
      <c r="K39" s="575"/>
      <c r="L39" s="3189"/>
      <c r="M39" s="3190"/>
      <c r="N39" s="3190"/>
      <c r="O39" s="3190"/>
      <c r="P39" s="3190"/>
      <c r="Q39" s="3190"/>
      <c r="R39" s="3192"/>
    </row>
    <row r="40" spans="1:18" ht="14.25">
      <c r="A40" s="27"/>
      <c r="B40" s="3187"/>
      <c r="C40" s="3188"/>
      <c r="D40" s="3189"/>
      <c r="E40" s="3190"/>
      <c r="F40" s="3190"/>
      <c r="G40" s="3190"/>
      <c r="H40" s="3190"/>
      <c r="I40" s="3191"/>
      <c r="J40" s="119"/>
      <c r="K40" s="575"/>
      <c r="L40" s="3189"/>
      <c r="M40" s="3190"/>
      <c r="N40" s="3190"/>
      <c r="O40" s="3190"/>
      <c r="P40" s="3190"/>
      <c r="Q40" s="3190"/>
      <c r="R40" s="3192"/>
    </row>
    <row r="41" spans="1:18" ht="14.25">
      <c r="A41" s="27"/>
      <c r="B41" s="3187"/>
      <c r="C41" s="3188"/>
      <c r="D41" s="3189"/>
      <c r="E41" s="3190"/>
      <c r="F41" s="3190"/>
      <c r="G41" s="3190"/>
      <c r="H41" s="3190"/>
      <c r="I41" s="3191"/>
      <c r="J41" s="119"/>
      <c r="K41" s="575"/>
      <c r="L41" s="3189"/>
      <c r="M41" s="3190"/>
      <c r="N41" s="3190"/>
      <c r="O41" s="3190"/>
      <c r="P41" s="3190"/>
      <c r="Q41" s="3190"/>
      <c r="R41" s="3192"/>
    </row>
    <row r="42" spans="1:18" ht="14.25">
      <c r="A42" s="27"/>
      <c r="B42" s="3187"/>
      <c r="C42" s="3188"/>
      <c r="D42" s="3189"/>
      <c r="E42" s="3190"/>
      <c r="F42" s="3190"/>
      <c r="G42" s="3190"/>
      <c r="H42" s="3190"/>
      <c r="I42" s="3191"/>
      <c r="J42" s="119"/>
      <c r="K42" s="575"/>
      <c r="L42" s="3189"/>
      <c r="M42" s="3190"/>
      <c r="N42" s="3190"/>
      <c r="O42" s="3190"/>
      <c r="P42" s="3190"/>
      <c r="Q42" s="3190"/>
      <c r="R42" s="3192"/>
    </row>
    <row r="43" spans="1:18" ht="14.25">
      <c r="A43" s="27"/>
      <c r="B43" s="3187"/>
      <c r="C43" s="3188"/>
      <c r="D43" s="3189"/>
      <c r="E43" s="3190"/>
      <c r="F43" s="3190"/>
      <c r="G43" s="3190"/>
      <c r="H43" s="3190"/>
      <c r="I43" s="3191"/>
      <c r="J43" s="119"/>
      <c r="K43" s="575"/>
      <c r="L43" s="3189"/>
      <c r="M43" s="3190"/>
      <c r="N43" s="3190"/>
      <c r="O43" s="3190"/>
      <c r="P43" s="3190"/>
      <c r="Q43" s="3190"/>
      <c r="R43" s="3192"/>
    </row>
    <row r="44" spans="1:18" ht="14.25">
      <c r="A44" s="27"/>
      <c r="B44" s="3187"/>
      <c r="C44" s="3188"/>
      <c r="D44" s="3189"/>
      <c r="E44" s="3190"/>
      <c r="F44" s="3190"/>
      <c r="G44" s="3190"/>
      <c r="H44" s="3190"/>
      <c r="I44" s="3191"/>
      <c r="J44" s="119"/>
      <c r="K44" s="575"/>
      <c r="L44" s="3189"/>
      <c r="M44" s="3190"/>
      <c r="N44" s="3190"/>
      <c r="O44" s="3190"/>
      <c r="P44" s="3190"/>
      <c r="Q44" s="3190"/>
      <c r="R44" s="3192"/>
    </row>
    <row r="45" spans="1:18" ht="14.25">
      <c r="A45" s="27"/>
      <c r="B45" s="3187"/>
      <c r="C45" s="3188"/>
      <c r="D45" s="3189"/>
      <c r="E45" s="3190"/>
      <c r="F45" s="3190"/>
      <c r="G45" s="3190"/>
      <c r="H45" s="3190"/>
      <c r="I45" s="3191"/>
      <c r="J45" s="119"/>
      <c r="K45" s="575"/>
      <c r="L45" s="3189"/>
      <c r="M45" s="3190"/>
      <c r="N45" s="3190"/>
      <c r="O45" s="3190"/>
      <c r="P45" s="3190"/>
      <c r="Q45" s="3190"/>
      <c r="R45" s="3192"/>
    </row>
    <row r="46" spans="1:18" ht="14.25">
      <c r="A46" s="27"/>
      <c r="B46" s="3187"/>
      <c r="C46" s="3188"/>
      <c r="D46" s="3189"/>
      <c r="E46" s="3190"/>
      <c r="F46" s="3190"/>
      <c r="G46" s="3190"/>
      <c r="H46" s="3190"/>
      <c r="I46" s="3191"/>
      <c r="J46" s="119"/>
      <c r="K46" s="575"/>
      <c r="L46" s="3189"/>
      <c r="M46" s="3190"/>
      <c r="N46" s="3190"/>
      <c r="O46" s="3190"/>
      <c r="P46" s="3190"/>
      <c r="Q46" s="3190"/>
      <c r="R46" s="3192"/>
    </row>
    <row r="47" spans="1:18" ht="14.25">
      <c r="A47" s="27"/>
      <c r="B47" s="3187"/>
      <c r="C47" s="3188"/>
      <c r="D47" s="3189"/>
      <c r="E47" s="3190"/>
      <c r="F47" s="3190"/>
      <c r="G47" s="3190"/>
      <c r="H47" s="3190"/>
      <c r="I47" s="3191"/>
      <c r="J47" s="119"/>
      <c r="K47" s="575"/>
      <c r="L47" s="3189"/>
      <c r="M47" s="3190"/>
      <c r="N47" s="3190"/>
      <c r="O47" s="3190"/>
      <c r="P47" s="3190"/>
      <c r="Q47" s="3190"/>
      <c r="R47" s="3192"/>
    </row>
    <row r="48" spans="1:18" ht="14.25">
      <c r="A48" s="27"/>
      <c r="B48" s="3187"/>
      <c r="C48" s="3188"/>
      <c r="D48" s="3189"/>
      <c r="E48" s="3190"/>
      <c r="F48" s="3190"/>
      <c r="G48" s="3190"/>
      <c r="H48" s="3190"/>
      <c r="I48" s="3191"/>
      <c r="J48" s="119"/>
      <c r="K48" s="575"/>
      <c r="L48" s="3189"/>
      <c r="M48" s="3190"/>
      <c r="N48" s="3190"/>
      <c r="O48" s="3190"/>
      <c r="P48" s="3190"/>
      <c r="Q48" s="3190"/>
      <c r="R48" s="3192"/>
    </row>
    <row r="49" spans="1:18" ht="14.25">
      <c r="A49" s="27"/>
      <c r="B49" s="3187"/>
      <c r="C49" s="3188"/>
      <c r="D49" s="3189"/>
      <c r="E49" s="3190"/>
      <c r="F49" s="3190"/>
      <c r="G49" s="3190"/>
      <c r="H49" s="3190"/>
      <c r="I49" s="3191"/>
      <c r="J49" s="119"/>
      <c r="K49" s="575"/>
      <c r="L49" s="3189"/>
      <c r="M49" s="3190"/>
      <c r="N49" s="3190"/>
      <c r="O49" s="3190"/>
      <c r="P49" s="3190"/>
      <c r="Q49" s="3190"/>
      <c r="R49" s="3192"/>
    </row>
    <row r="50" spans="1:18" ht="14.25">
      <c r="A50" s="27"/>
      <c r="B50" s="3187"/>
      <c r="C50" s="3188"/>
      <c r="D50" s="3189"/>
      <c r="E50" s="3190"/>
      <c r="F50" s="3190"/>
      <c r="G50" s="3190"/>
      <c r="H50" s="3190"/>
      <c r="I50" s="3191"/>
      <c r="J50" s="119"/>
      <c r="K50" s="575"/>
      <c r="L50" s="3189"/>
      <c r="M50" s="3190"/>
      <c r="N50" s="3190"/>
      <c r="O50" s="3190"/>
      <c r="P50" s="3190"/>
      <c r="Q50" s="3190"/>
      <c r="R50" s="3192"/>
    </row>
    <row r="51" spans="1:18" ht="15" thickBot="1">
      <c r="A51" s="27"/>
      <c r="B51" s="3193"/>
      <c r="C51" s="3194"/>
      <c r="D51" s="3195"/>
      <c r="E51" s="3196"/>
      <c r="F51" s="3196"/>
      <c r="G51" s="3196"/>
      <c r="H51" s="3196"/>
      <c r="I51" s="3197"/>
      <c r="J51" s="576"/>
      <c r="K51" s="577"/>
      <c r="L51" s="3195"/>
      <c r="M51" s="3196"/>
      <c r="N51" s="3196"/>
      <c r="O51" s="3196"/>
      <c r="P51" s="3196"/>
      <c r="Q51" s="3196"/>
      <c r="R51" s="3198"/>
    </row>
    <row r="52" spans="1:18" ht="7.5" customHeight="1">
      <c r="A52" s="27"/>
      <c r="B52" s="26"/>
      <c r="C52" s="26"/>
      <c r="D52" s="26"/>
      <c r="E52" s="26"/>
      <c r="F52" s="26"/>
      <c r="G52" s="26"/>
      <c r="H52" s="26"/>
      <c r="I52" s="26"/>
      <c r="J52" s="26"/>
      <c r="K52" s="578"/>
      <c r="L52" s="26"/>
      <c r="M52" s="26"/>
      <c r="N52" s="26"/>
      <c r="O52" s="26"/>
      <c r="P52" s="26"/>
      <c r="Q52" s="26"/>
      <c r="R52" s="26"/>
    </row>
    <row r="53" spans="1:18" ht="14.25">
      <c r="A53" s="27"/>
      <c r="B53" s="42" t="s">
        <v>1119</v>
      </c>
      <c r="C53" s="42"/>
      <c r="D53" s="42"/>
      <c r="E53" s="42"/>
      <c r="F53" s="42"/>
      <c r="G53" s="42"/>
      <c r="H53" s="42"/>
      <c r="I53" s="42"/>
      <c r="J53" s="42"/>
      <c r="K53" s="42"/>
      <c r="L53" s="42"/>
      <c r="M53" s="42"/>
      <c r="N53" s="42"/>
      <c r="O53" s="42"/>
      <c r="P53" s="42"/>
      <c r="Q53" s="42"/>
      <c r="R53" s="42"/>
    </row>
    <row r="54" spans="1:18" ht="14.25">
      <c r="A54" s="27"/>
      <c r="B54" s="3186" t="s">
        <v>1611</v>
      </c>
      <c r="C54" s="3186"/>
      <c r="D54" s="3186"/>
      <c r="E54" s="3186"/>
      <c r="F54" s="3186"/>
      <c r="G54" s="3186"/>
      <c r="H54" s="3186"/>
      <c r="I54" s="3186"/>
      <c r="J54" s="3186"/>
      <c r="K54" s="3186"/>
      <c r="L54" s="3186"/>
      <c r="M54" s="3186"/>
      <c r="N54" s="3186"/>
      <c r="O54" s="3186"/>
      <c r="P54" s="3186"/>
      <c r="Q54" s="3186"/>
      <c r="R54" s="3186"/>
    </row>
    <row r="55" spans="1:18" ht="14.25">
      <c r="A55" s="27"/>
      <c r="B55" s="3186"/>
      <c r="C55" s="3186"/>
      <c r="D55" s="3186"/>
      <c r="E55" s="3186"/>
      <c r="F55" s="3186"/>
      <c r="G55" s="3186"/>
      <c r="H55" s="3186"/>
      <c r="I55" s="3186"/>
      <c r="J55" s="3186"/>
      <c r="K55" s="3186"/>
      <c r="L55" s="3186"/>
      <c r="M55" s="3186"/>
      <c r="N55" s="3186"/>
      <c r="O55" s="3186"/>
      <c r="P55" s="3186"/>
      <c r="Q55" s="3186"/>
      <c r="R55" s="3186"/>
    </row>
    <row r="56" spans="1:18" ht="14.25">
      <c r="A56" s="27"/>
      <c r="B56" s="27"/>
      <c r="C56" s="27"/>
      <c r="D56" s="27"/>
      <c r="E56" s="27"/>
      <c r="F56" s="27"/>
      <c r="G56" s="27"/>
      <c r="H56" s="27"/>
      <c r="I56" s="27"/>
      <c r="J56" s="27"/>
      <c r="K56" s="27"/>
      <c r="L56" s="27"/>
      <c r="M56" s="27"/>
      <c r="N56" s="27"/>
      <c r="O56" s="27"/>
      <c r="P56" s="27"/>
      <c r="Q56" s="27"/>
      <c r="R56" s="27"/>
    </row>
    <row r="57" spans="1:18" ht="14.25">
      <c r="A57" s="579"/>
      <c r="B57" s="579"/>
      <c r="C57" s="579"/>
      <c r="D57" s="579"/>
      <c r="E57" s="579"/>
      <c r="F57" s="579"/>
      <c r="G57" s="579"/>
      <c r="H57" s="579"/>
      <c r="I57" s="579"/>
      <c r="J57" s="579"/>
      <c r="K57" s="579"/>
      <c r="L57" s="579"/>
      <c r="M57" s="579"/>
      <c r="N57" s="579"/>
      <c r="O57" s="579"/>
      <c r="P57" s="579"/>
      <c r="Q57" s="579"/>
      <c r="R57" s="579"/>
    </row>
  </sheetData>
  <mergeCells count="89">
    <mergeCell ref="B11:M14"/>
    <mergeCell ref="O12:P13"/>
    <mergeCell ref="Q12:Q13"/>
    <mergeCell ref="B1:E1"/>
    <mergeCell ref="L1:R1"/>
    <mergeCell ref="B2:R2"/>
    <mergeCell ref="B3:D3"/>
    <mergeCell ref="I3:K3"/>
    <mergeCell ref="L3:R3"/>
    <mergeCell ref="I4:K4"/>
    <mergeCell ref="L4:R4"/>
    <mergeCell ref="B7:M10"/>
    <mergeCell ref="O8:P9"/>
    <mergeCell ref="Q8:Q9"/>
    <mergeCell ref="B15:M18"/>
    <mergeCell ref="O16:P17"/>
    <mergeCell ref="Q16:Q17"/>
    <mergeCell ref="B19:M22"/>
    <mergeCell ref="O20:P21"/>
    <mergeCell ref="Q20:Q21"/>
    <mergeCell ref="B23:M26"/>
    <mergeCell ref="O24:P25"/>
    <mergeCell ref="Q24:Q25"/>
    <mergeCell ref="B29:C31"/>
    <mergeCell ref="D29:I31"/>
    <mergeCell ref="J29:J31"/>
    <mergeCell ref="K29:K31"/>
    <mergeCell ref="L29:R31"/>
    <mergeCell ref="B32:C32"/>
    <mergeCell ref="D32:I32"/>
    <mergeCell ref="L32:R32"/>
    <mergeCell ref="B33:C33"/>
    <mergeCell ref="D33:I33"/>
    <mergeCell ref="L33:R33"/>
    <mergeCell ref="B34:C34"/>
    <mergeCell ref="D34:I34"/>
    <mergeCell ref="L34:R34"/>
    <mergeCell ref="B35:C35"/>
    <mergeCell ref="D35:I35"/>
    <mergeCell ref="L35:R35"/>
    <mergeCell ref="B36:C36"/>
    <mergeCell ref="D36:I36"/>
    <mergeCell ref="L36:R36"/>
    <mergeCell ref="B37:C37"/>
    <mergeCell ref="D37:I37"/>
    <mergeCell ref="L37:R37"/>
    <mergeCell ref="B38:C38"/>
    <mergeCell ref="D38:I38"/>
    <mergeCell ref="L38:R38"/>
    <mergeCell ref="B39:C39"/>
    <mergeCell ref="D39:I39"/>
    <mergeCell ref="L39:R39"/>
    <mergeCell ref="B40:C40"/>
    <mergeCell ref="D40:I40"/>
    <mergeCell ref="L40:R40"/>
    <mergeCell ref="B41:C41"/>
    <mergeCell ref="D41:I41"/>
    <mergeCell ref="L41:R41"/>
    <mergeCell ref="B42:C42"/>
    <mergeCell ref="D42:I42"/>
    <mergeCell ref="L42:R42"/>
    <mergeCell ref="B43:C43"/>
    <mergeCell ref="D43:I43"/>
    <mergeCell ref="L43:R43"/>
    <mergeCell ref="B44:C44"/>
    <mergeCell ref="D44:I44"/>
    <mergeCell ref="L44:R44"/>
    <mergeCell ref="B45:C45"/>
    <mergeCell ref="D45:I45"/>
    <mergeCell ref="L45:R45"/>
    <mergeCell ref="B46:C46"/>
    <mergeCell ref="D46:I46"/>
    <mergeCell ref="L46:R46"/>
    <mergeCell ref="B47:C47"/>
    <mergeCell ref="D47:I47"/>
    <mergeCell ref="L47:R47"/>
    <mergeCell ref="B48:C48"/>
    <mergeCell ref="D48:I48"/>
    <mergeCell ref="L48:R48"/>
    <mergeCell ref="B49:C49"/>
    <mergeCell ref="D49:I49"/>
    <mergeCell ref="L49:R49"/>
    <mergeCell ref="B54:R55"/>
    <mergeCell ref="B50:C50"/>
    <mergeCell ref="D50:I50"/>
    <mergeCell ref="L50:R50"/>
    <mergeCell ref="B51:C51"/>
    <mergeCell ref="D51:I51"/>
    <mergeCell ref="L51:R51"/>
  </mergeCells>
  <phoneticPr fontId="1"/>
  <dataValidations count="1">
    <dataValidation imeMode="hiragana" allowBlank="1" showInputMessage="1" showErrorMessage="1" sqref="L3:R3 JH3:JN3 TD3:TJ3 ACZ3:ADF3 AMV3:ANB3 AWR3:AWX3 BGN3:BGT3 BQJ3:BQP3 CAF3:CAL3 CKB3:CKH3 CTX3:CUD3 DDT3:DDZ3 DNP3:DNV3 DXL3:DXR3 EHH3:EHN3 ERD3:ERJ3 FAZ3:FBF3 FKV3:FLB3 FUR3:FUX3 GEN3:GET3 GOJ3:GOP3 GYF3:GYL3 HIB3:HIH3 HRX3:HSD3 IBT3:IBZ3 ILP3:ILV3 IVL3:IVR3 JFH3:JFN3 JPD3:JPJ3 JYZ3:JZF3 KIV3:KJB3 KSR3:KSX3 LCN3:LCT3 LMJ3:LMP3 LWF3:LWL3 MGB3:MGH3 MPX3:MQD3 MZT3:MZZ3 NJP3:NJV3 NTL3:NTR3 ODH3:ODN3 OND3:ONJ3 OWZ3:OXF3 PGV3:PHB3 PQR3:PQX3 QAN3:QAT3 QKJ3:QKP3 QUF3:QUL3 REB3:REH3 RNX3:ROD3 RXT3:RXZ3 SHP3:SHV3 SRL3:SRR3 TBH3:TBN3 TLD3:TLJ3 TUZ3:TVF3 UEV3:UFB3 UOR3:UOX3 UYN3:UYT3 VIJ3:VIP3 VSF3:VSL3 WCB3:WCH3 WLX3:WMD3 WVT3:WVZ3 L65539:R65539 JH65539:JN65539 TD65539:TJ65539 ACZ65539:ADF65539 AMV65539:ANB65539 AWR65539:AWX65539 BGN65539:BGT65539 BQJ65539:BQP65539 CAF65539:CAL65539 CKB65539:CKH65539 CTX65539:CUD65539 DDT65539:DDZ65539 DNP65539:DNV65539 DXL65539:DXR65539 EHH65539:EHN65539 ERD65539:ERJ65539 FAZ65539:FBF65539 FKV65539:FLB65539 FUR65539:FUX65539 GEN65539:GET65539 GOJ65539:GOP65539 GYF65539:GYL65539 HIB65539:HIH65539 HRX65539:HSD65539 IBT65539:IBZ65539 ILP65539:ILV65539 IVL65539:IVR65539 JFH65539:JFN65539 JPD65539:JPJ65539 JYZ65539:JZF65539 KIV65539:KJB65539 KSR65539:KSX65539 LCN65539:LCT65539 LMJ65539:LMP65539 LWF65539:LWL65539 MGB65539:MGH65539 MPX65539:MQD65539 MZT65539:MZZ65539 NJP65539:NJV65539 NTL65539:NTR65539 ODH65539:ODN65539 OND65539:ONJ65539 OWZ65539:OXF65539 PGV65539:PHB65539 PQR65539:PQX65539 QAN65539:QAT65539 QKJ65539:QKP65539 QUF65539:QUL65539 REB65539:REH65539 RNX65539:ROD65539 RXT65539:RXZ65539 SHP65539:SHV65539 SRL65539:SRR65539 TBH65539:TBN65539 TLD65539:TLJ65539 TUZ65539:TVF65539 UEV65539:UFB65539 UOR65539:UOX65539 UYN65539:UYT65539 VIJ65539:VIP65539 VSF65539:VSL65539 WCB65539:WCH65539 WLX65539:WMD65539 WVT65539:WVZ65539 L131075:R131075 JH131075:JN131075 TD131075:TJ131075 ACZ131075:ADF131075 AMV131075:ANB131075 AWR131075:AWX131075 BGN131075:BGT131075 BQJ131075:BQP131075 CAF131075:CAL131075 CKB131075:CKH131075 CTX131075:CUD131075 DDT131075:DDZ131075 DNP131075:DNV131075 DXL131075:DXR131075 EHH131075:EHN131075 ERD131075:ERJ131075 FAZ131075:FBF131075 FKV131075:FLB131075 FUR131075:FUX131075 GEN131075:GET131075 GOJ131075:GOP131075 GYF131075:GYL131075 HIB131075:HIH131075 HRX131075:HSD131075 IBT131075:IBZ131075 ILP131075:ILV131075 IVL131075:IVR131075 JFH131075:JFN131075 JPD131075:JPJ131075 JYZ131075:JZF131075 KIV131075:KJB131075 KSR131075:KSX131075 LCN131075:LCT131075 LMJ131075:LMP131075 LWF131075:LWL131075 MGB131075:MGH131075 MPX131075:MQD131075 MZT131075:MZZ131075 NJP131075:NJV131075 NTL131075:NTR131075 ODH131075:ODN131075 OND131075:ONJ131075 OWZ131075:OXF131075 PGV131075:PHB131075 PQR131075:PQX131075 QAN131075:QAT131075 QKJ131075:QKP131075 QUF131075:QUL131075 REB131075:REH131075 RNX131075:ROD131075 RXT131075:RXZ131075 SHP131075:SHV131075 SRL131075:SRR131075 TBH131075:TBN131075 TLD131075:TLJ131075 TUZ131075:TVF131075 UEV131075:UFB131075 UOR131075:UOX131075 UYN131075:UYT131075 VIJ131075:VIP131075 VSF131075:VSL131075 WCB131075:WCH131075 WLX131075:WMD131075 WVT131075:WVZ131075 L196611:R196611 JH196611:JN196611 TD196611:TJ196611 ACZ196611:ADF196611 AMV196611:ANB196611 AWR196611:AWX196611 BGN196611:BGT196611 BQJ196611:BQP196611 CAF196611:CAL196611 CKB196611:CKH196611 CTX196611:CUD196611 DDT196611:DDZ196611 DNP196611:DNV196611 DXL196611:DXR196611 EHH196611:EHN196611 ERD196611:ERJ196611 FAZ196611:FBF196611 FKV196611:FLB196611 FUR196611:FUX196611 GEN196611:GET196611 GOJ196611:GOP196611 GYF196611:GYL196611 HIB196611:HIH196611 HRX196611:HSD196611 IBT196611:IBZ196611 ILP196611:ILV196611 IVL196611:IVR196611 JFH196611:JFN196611 JPD196611:JPJ196611 JYZ196611:JZF196611 KIV196611:KJB196611 KSR196611:KSX196611 LCN196611:LCT196611 LMJ196611:LMP196611 LWF196611:LWL196611 MGB196611:MGH196611 MPX196611:MQD196611 MZT196611:MZZ196611 NJP196611:NJV196611 NTL196611:NTR196611 ODH196611:ODN196611 OND196611:ONJ196611 OWZ196611:OXF196611 PGV196611:PHB196611 PQR196611:PQX196611 QAN196611:QAT196611 QKJ196611:QKP196611 QUF196611:QUL196611 REB196611:REH196611 RNX196611:ROD196611 RXT196611:RXZ196611 SHP196611:SHV196611 SRL196611:SRR196611 TBH196611:TBN196611 TLD196611:TLJ196611 TUZ196611:TVF196611 UEV196611:UFB196611 UOR196611:UOX196611 UYN196611:UYT196611 VIJ196611:VIP196611 VSF196611:VSL196611 WCB196611:WCH196611 WLX196611:WMD196611 WVT196611:WVZ196611 L262147:R262147 JH262147:JN262147 TD262147:TJ262147 ACZ262147:ADF262147 AMV262147:ANB262147 AWR262147:AWX262147 BGN262147:BGT262147 BQJ262147:BQP262147 CAF262147:CAL262147 CKB262147:CKH262147 CTX262147:CUD262147 DDT262147:DDZ262147 DNP262147:DNV262147 DXL262147:DXR262147 EHH262147:EHN262147 ERD262147:ERJ262147 FAZ262147:FBF262147 FKV262147:FLB262147 FUR262147:FUX262147 GEN262147:GET262147 GOJ262147:GOP262147 GYF262147:GYL262147 HIB262147:HIH262147 HRX262147:HSD262147 IBT262147:IBZ262147 ILP262147:ILV262147 IVL262147:IVR262147 JFH262147:JFN262147 JPD262147:JPJ262147 JYZ262147:JZF262147 KIV262147:KJB262147 KSR262147:KSX262147 LCN262147:LCT262147 LMJ262147:LMP262147 LWF262147:LWL262147 MGB262147:MGH262147 MPX262147:MQD262147 MZT262147:MZZ262147 NJP262147:NJV262147 NTL262147:NTR262147 ODH262147:ODN262147 OND262147:ONJ262147 OWZ262147:OXF262147 PGV262147:PHB262147 PQR262147:PQX262147 QAN262147:QAT262147 QKJ262147:QKP262147 QUF262147:QUL262147 REB262147:REH262147 RNX262147:ROD262147 RXT262147:RXZ262147 SHP262147:SHV262147 SRL262147:SRR262147 TBH262147:TBN262147 TLD262147:TLJ262147 TUZ262147:TVF262147 UEV262147:UFB262147 UOR262147:UOX262147 UYN262147:UYT262147 VIJ262147:VIP262147 VSF262147:VSL262147 WCB262147:WCH262147 WLX262147:WMD262147 WVT262147:WVZ262147 L327683:R327683 JH327683:JN327683 TD327683:TJ327683 ACZ327683:ADF327683 AMV327683:ANB327683 AWR327683:AWX327683 BGN327683:BGT327683 BQJ327683:BQP327683 CAF327683:CAL327683 CKB327683:CKH327683 CTX327683:CUD327683 DDT327683:DDZ327683 DNP327683:DNV327683 DXL327683:DXR327683 EHH327683:EHN327683 ERD327683:ERJ327683 FAZ327683:FBF327683 FKV327683:FLB327683 FUR327683:FUX327683 GEN327683:GET327683 GOJ327683:GOP327683 GYF327683:GYL327683 HIB327683:HIH327683 HRX327683:HSD327683 IBT327683:IBZ327683 ILP327683:ILV327683 IVL327683:IVR327683 JFH327683:JFN327683 JPD327683:JPJ327683 JYZ327683:JZF327683 KIV327683:KJB327683 KSR327683:KSX327683 LCN327683:LCT327683 LMJ327683:LMP327683 LWF327683:LWL327683 MGB327683:MGH327683 MPX327683:MQD327683 MZT327683:MZZ327683 NJP327683:NJV327683 NTL327683:NTR327683 ODH327683:ODN327683 OND327683:ONJ327683 OWZ327683:OXF327683 PGV327683:PHB327683 PQR327683:PQX327683 QAN327683:QAT327683 QKJ327683:QKP327683 QUF327683:QUL327683 REB327683:REH327683 RNX327683:ROD327683 RXT327683:RXZ327683 SHP327683:SHV327683 SRL327683:SRR327683 TBH327683:TBN327683 TLD327683:TLJ327683 TUZ327683:TVF327683 UEV327683:UFB327683 UOR327683:UOX327683 UYN327683:UYT327683 VIJ327683:VIP327683 VSF327683:VSL327683 WCB327683:WCH327683 WLX327683:WMD327683 WVT327683:WVZ327683 L393219:R393219 JH393219:JN393219 TD393219:TJ393219 ACZ393219:ADF393219 AMV393219:ANB393219 AWR393219:AWX393219 BGN393219:BGT393219 BQJ393219:BQP393219 CAF393219:CAL393219 CKB393219:CKH393219 CTX393219:CUD393219 DDT393219:DDZ393219 DNP393219:DNV393219 DXL393219:DXR393219 EHH393219:EHN393219 ERD393219:ERJ393219 FAZ393219:FBF393219 FKV393219:FLB393219 FUR393219:FUX393219 GEN393219:GET393219 GOJ393219:GOP393219 GYF393219:GYL393219 HIB393219:HIH393219 HRX393219:HSD393219 IBT393219:IBZ393219 ILP393219:ILV393219 IVL393219:IVR393219 JFH393219:JFN393219 JPD393219:JPJ393219 JYZ393219:JZF393219 KIV393219:KJB393219 KSR393219:KSX393219 LCN393219:LCT393219 LMJ393219:LMP393219 LWF393219:LWL393219 MGB393219:MGH393219 MPX393219:MQD393219 MZT393219:MZZ393219 NJP393219:NJV393219 NTL393219:NTR393219 ODH393219:ODN393219 OND393219:ONJ393219 OWZ393219:OXF393219 PGV393219:PHB393219 PQR393219:PQX393219 QAN393219:QAT393219 QKJ393219:QKP393219 QUF393219:QUL393219 REB393219:REH393219 RNX393219:ROD393219 RXT393219:RXZ393219 SHP393219:SHV393219 SRL393219:SRR393219 TBH393219:TBN393219 TLD393219:TLJ393219 TUZ393219:TVF393219 UEV393219:UFB393219 UOR393219:UOX393219 UYN393219:UYT393219 VIJ393219:VIP393219 VSF393219:VSL393219 WCB393219:WCH393219 WLX393219:WMD393219 WVT393219:WVZ393219 L458755:R458755 JH458755:JN458755 TD458755:TJ458755 ACZ458755:ADF458755 AMV458755:ANB458755 AWR458755:AWX458755 BGN458755:BGT458755 BQJ458755:BQP458755 CAF458755:CAL458755 CKB458755:CKH458755 CTX458755:CUD458755 DDT458755:DDZ458755 DNP458755:DNV458755 DXL458755:DXR458755 EHH458755:EHN458755 ERD458755:ERJ458755 FAZ458755:FBF458755 FKV458755:FLB458755 FUR458755:FUX458755 GEN458755:GET458755 GOJ458755:GOP458755 GYF458755:GYL458755 HIB458755:HIH458755 HRX458755:HSD458755 IBT458755:IBZ458755 ILP458755:ILV458755 IVL458755:IVR458755 JFH458755:JFN458755 JPD458755:JPJ458755 JYZ458755:JZF458755 KIV458755:KJB458755 KSR458755:KSX458755 LCN458755:LCT458755 LMJ458755:LMP458755 LWF458755:LWL458755 MGB458755:MGH458755 MPX458755:MQD458755 MZT458755:MZZ458755 NJP458755:NJV458755 NTL458755:NTR458755 ODH458755:ODN458755 OND458755:ONJ458755 OWZ458755:OXF458755 PGV458755:PHB458755 PQR458755:PQX458755 QAN458755:QAT458755 QKJ458755:QKP458755 QUF458755:QUL458755 REB458755:REH458755 RNX458755:ROD458755 RXT458755:RXZ458755 SHP458755:SHV458755 SRL458755:SRR458755 TBH458755:TBN458755 TLD458755:TLJ458755 TUZ458755:TVF458755 UEV458755:UFB458755 UOR458755:UOX458755 UYN458755:UYT458755 VIJ458755:VIP458755 VSF458755:VSL458755 WCB458755:WCH458755 WLX458755:WMD458755 WVT458755:WVZ458755 L524291:R524291 JH524291:JN524291 TD524291:TJ524291 ACZ524291:ADF524291 AMV524291:ANB524291 AWR524291:AWX524291 BGN524291:BGT524291 BQJ524291:BQP524291 CAF524291:CAL524291 CKB524291:CKH524291 CTX524291:CUD524291 DDT524291:DDZ524291 DNP524291:DNV524291 DXL524291:DXR524291 EHH524291:EHN524291 ERD524291:ERJ524291 FAZ524291:FBF524291 FKV524291:FLB524291 FUR524291:FUX524291 GEN524291:GET524291 GOJ524291:GOP524291 GYF524291:GYL524291 HIB524291:HIH524291 HRX524291:HSD524291 IBT524291:IBZ524291 ILP524291:ILV524291 IVL524291:IVR524291 JFH524291:JFN524291 JPD524291:JPJ524291 JYZ524291:JZF524291 KIV524291:KJB524291 KSR524291:KSX524291 LCN524291:LCT524291 LMJ524291:LMP524291 LWF524291:LWL524291 MGB524291:MGH524291 MPX524291:MQD524291 MZT524291:MZZ524291 NJP524291:NJV524291 NTL524291:NTR524291 ODH524291:ODN524291 OND524291:ONJ524291 OWZ524291:OXF524291 PGV524291:PHB524291 PQR524291:PQX524291 QAN524291:QAT524291 QKJ524291:QKP524291 QUF524291:QUL524291 REB524291:REH524291 RNX524291:ROD524291 RXT524291:RXZ524291 SHP524291:SHV524291 SRL524291:SRR524291 TBH524291:TBN524291 TLD524291:TLJ524291 TUZ524291:TVF524291 UEV524291:UFB524291 UOR524291:UOX524291 UYN524291:UYT524291 VIJ524291:VIP524291 VSF524291:VSL524291 WCB524291:WCH524291 WLX524291:WMD524291 WVT524291:WVZ524291 L589827:R589827 JH589827:JN589827 TD589827:TJ589827 ACZ589827:ADF589827 AMV589827:ANB589827 AWR589827:AWX589827 BGN589827:BGT589827 BQJ589827:BQP589827 CAF589827:CAL589827 CKB589827:CKH589827 CTX589827:CUD589827 DDT589827:DDZ589827 DNP589827:DNV589827 DXL589827:DXR589827 EHH589827:EHN589827 ERD589827:ERJ589827 FAZ589827:FBF589827 FKV589827:FLB589827 FUR589827:FUX589827 GEN589827:GET589827 GOJ589827:GOP589827 GYF589827:GYL589827 HIB589827:HIH589827 HRX589827:HSD589827 IBT589827:IBZ589827 ILP589827:ILV589827 IVL589827:IVR589827 JFH589827:JFN589827 JPD589827:JPJ589827 JYZ589827:JZF589827 KIV589827:KJB589827 KSR589827:KSX589827 LCN589827:LCT589827 LMJ589827:LMP589827 LWF589827:LWL589827 MGB589827:MGH589827 MPX589827:MQD589827 MZT589827:MZZ589827 NJP589827:NJV589827 NTL589827:NTR589827 ODH589827:ODN589827 OND589827:ONJ589827 OWZ589827:OXF589827 PGV589827:PHB589827 PQR589827:PQX589827 QAN589827:QAT589827 QKJ589827:QKP589827 QUF589827:QUL589827 REB589827:REH589827 RNX589827:ROD589827 RXT589827:RXZ589827 SHP589827:SHV589827 SRL589827:SRR589827 TBH589827:TBN589827 TLD589827:TLJ589827 TUZ589827:TVF589827 UEV589827:UFB589827 UOR589827:UOX589827 UYN589827:UYT589827 VIJ589827:VIP589827 VSF589827:VSL589827 WCB589827:WCH589827 WLX589827:WMD589827 WVT589827:WVZ589827 L655363:R655363 JH655363:JN655363 TD655363:TJ655363 ACZ655363:ADF655363 AMV655363:ANB655363 AWR655363:AWX655363 BGN655363:BGT655363 BQJ655363:BQP655363 CAF655363:CAL655363 CKB655363:CKH655363 CTX655363:CUD655363 DDT655363:DDZ655363 DNP655363:DNV655363 DXL655363:DXR655363 EHH655363:EHN655363 ERD655363:ERJ655363 FAZ655363:FBF655363 FKV655363:FLB655363 FUR655363:FUX655363 GEN655363:GET655363 GOJ655363:GOP655363 GYF655363:GYL655363 HIB655363:HIH655363 HRX655363:HSD655363 IBT655363:IBZ655363 ILP655363:ILV655363 IVL655363:IVR655363 JFH655363:JFN655363 JPD655363:JPJ655363 JYZ655363:JZF655363 KIV655363:KJB655363 KSR655363:KSX655363 LCN655363:LCT655363 LMJ655363:LMP655363 LWF655363:LWL655363 MGB655363:MGH655363 MPX655363:MQD655363 MZT655363:MZZ655363 NJP655363:NJV655363 NTL655363:NTR655363 ODH655363:ODN655363 OND655363:ONJ655363 OWZ655363:OXF655363 PGV655363:PHB655363 PQR655363:PQX655363 QAN655363:QAT655363 QKJ655363:QKP655363 QUF655363:QUL655363 REB655363:REH655363 RNX655363:ROD655363 RXT655363:RXZ655363 SHP655363:SHV655363 SRL655363:SRR655363 TBH655363:TBN655363 TLD655363:TLJ655363 TUZ655363:TVF655363 UEV655363:UFB655363 UOR655363:UOX655363 UYN655363:UYT655363 VIJ655363:VIP655363 VSF655363:VSL655363 WCB655363:WCH655363 WLX655363:WMD655363 WVT655363:WVZ655363 L720899:R720899 JH720899:JN720899 TD720899:TJ720899 ACZ720899:ADF720899 AMV720899:ANB720899 AWR720899:AWX720899 BGN720899:BGT720899 BQJ720899:BQP720899 CAF720899:CAL720899 CKB720899:CKH720899 CTX720899:CUD720899 DDT720899:DDZ720899 DNP720899:DNV720899 DXL720899:DXR720899 EHH720899:EHN720899 ERD720899:ERJ720899 FAZ720899:FBF720899 FKV720899:FLB720899 FUR720899:FUX720899 GEN720899:GET720899 GOJ720899:GOP720899 GYF720899:GYL720899 HIB720899:HIH720899 HRX720899:HSD720899 IBT720899:IBZ720899 ILP720899:ILV720899 IVL720899:IVR720899 JFH720899:JFN720899 JPD720899:JPJ720899 JYZ720899:JZF720899 KIV720899:KJB720899 KSR720899:KSX720899 LCN720899:LCT720899 LMJ720899:LMP720899 LWF720899:LWL720899 MGB720899:MGH720899 MPX720899:MQD720899 MZT720899:MZZ720899 NJP720899:NJV720899 NTL720899:NTR720899 ODH720899:ODN720899 OND720899:ONJ720899 OWZ720899:OXF720899 PGV720899:PHB720899 PQR720899:PQX720899 QAN720899:QAT720899 QKJ720899:QKP720899 QUF720899:QUL720899 REB720899:REH720899 RNX720899:ROD720899 RXT720899:RXZ720899 SHP720899:SHV720899 SRL720899:SRR720899 TBH720899:TBN720899 TLD720899:TLJ720899 TUZ720899:TVF720899 UEV720899:UFB720899 UOR720899:UOX720899 UYN720899:UYT720899 VIJ720899:VIP720899 VSF720899:VSL720899 WCB720899:WCH720899 WLX720899:WMD720899 WVT720899:WVZ720899 L786435:R786435 JH786435:JN786435 TD786435:TJ786435 ACZ786435:ADF786435 AMV786435:ANB786435 AWR786435:AWX786435 BGN786435:BGT786435 BQJ786435:BQP786435 CAF786435:CAL786435 CKB786435:CKH786435 CTX786435:CUD786435 DDT786435:DDZ786435 DNP786435:DNV786435 DXL786435:DXR786435 EHH786435:EHN786435 ERD786435:ERJ786435 FAZ786435:FBF786435 FKV786435:FLB786435 FUR786435:FUX786435 GEN786435:GET786435 GOJ786435:GOP786435 GYF786435:GYL786435 HIB786435:HIH786435 HRX786435:HSD786435 IBT786435:IBZ786435 ILP786435:ILV786435 IVL786435:IVR786435 JFH786435:JFN786435 JPD786435:JPJ786435 JYZ786435:JZF786435 KIV786435:KJB786435 KSR786435:KSX786435 LCN786435:LCT786435 LMJ786435:LMP786435 LWF786435:LWL786435 MGB786435:MGH786435 MPX786435:MQD786435 MZT786435:MZZ786435 NJP786435:NJV786435 NTL786435:NTR786435 ODH786435:ODN786435 OND786435:ONJ786435 OWZ786435:OXF786435 PGV786435:PHB786435 PQR786435:PQX786435 QAN786435:QAT786435 QKJ786435:QKP786435 QUF786435:QUL786435 REB786435:REH786435 RNX786435:ROD786435 RXT786435:RXZ786435 SHP786435:SHV786435 SRL786435:SRR786435 TBH786435:TBN786435 TLD786435:TLJ786435 TUZ786435:TVF786435 UEV786435:UFB786435 UOR786435:UOX786435 UYN786435:UYT786435 VIJ786435:VIP786435 VSF786435:VSL786435 WCB786435:WCH786435 WLX786435:WMD786435 WVT786435:WVZ786435 L851971:R851971 JH851971:JN851971 TD851971:TJ851971 ACZ851971:ADF851971 AMV851971:ANB851971 AWR851971:AWX851971 BGN851971:BGT851971 BQJ851971:BQP851971 CAF851971:CAL851971 CKB851971:CKH851971 CTX851971:CUD851971 DDT851971:DDZ851971 DNP851971:DNV851971 DXL851971:DXR851971 EHH851971:EHN851971 ERD851971:ERJ851971 FAZ851971:FBF851971 FKV851971:FLB851971 FUR851971:FUX851971 GEN851971:GET851971 GOJ851971:GOP851971 GYF851971:GYL851971 HIB851971:HIH851971 HRX851971:HSD851971 IBT851971:IBZ851971 ILP851971:ILV851971 IVL851971:IVR851971 JFH851971:JFN851971 JPD851971:JPJ851971 JYZ851971:JZF851971 KIV851971:KJB851971 KSR851971:KSX851971 LCN851971:LCT851971 LMJ851971:LMP851971 LWF851971:LWL851971 MGB851971:MGH851971 MPX851971:MQD851971 MZT851971:MZZ851971 NJP851971:NJV851971 NTL851971:NTR851971 ODH851971:ODN851971 OND851971:ONJ851971 OWZ851971:OXF851971 PGV851971:PHB851971 PQR851971:PQX851971 QAN851971:QAT851971 QKJ851971:QKP851971 QUF851971:QUL851971 REB851971:REH851971 RNX851971:ROD851971 RXT851971:RXZ851971 SHP851971:SHV851971 SRL851971:SRR851971 TBH851971:TBN851971 TLD851971:TLJ851971 TUZ851971:TVF851971 UEV851971:UFB851971 UOR851971:UOX851971 UYN851971:UYT851971 VIJ851971:VIP851971 VSF851971:VSL851971 WCB851971:WCH851971 WLX851971:WMD851971 WVT851971:WVZ851971 L917507:R917507 JH917507:JN917507 TD917507:TJ917507 ACZ917507:ADF917507 AMV917507:ANB917507 AWR917507:AWX917507 BGN917507:BGT917507 BQJ917507:BQP917507 CAF917507:CAL917507 CKB917507:CKH917507 CTX917507:CUD917507 DDT917507:DDZ917507 DNP917507:DNV917507 DXL917507:DXR917507 EHH917507:EHN917507 ERD917507:ERJ917507 FAZ917507:FBF917507 FKV917507:FLB917507 FUR917507:FUX917507 GEN917507:GET917507 GOJ917507:GOP917507 GYF917507:GYL917507 HIB917507:HIH917507 HRX917507:HSD917507 IBT917507:IBZ917507 ILP917507:ILV917507 IVL917507:IVR917507 JFH917507:JFN917507 JPD917507:JPJ917507 JYZ917507:JZF917507 KIV917507:KJB917507 KSR917507:KSX917507 LCN917507:LCT917507 LMJ917507:LMP917507 LWF917507:LWL917507 MGB917507:MGH917507 MPX917507:MQD917507 MZT917507:MZZ917507 NJP917507:NJV917507 NTL917507:NTR917507 ODH917507:ODN917507 OND917507:ONJ917507 OWZ917507:OXF917507 PGV917507:PHB917507 PQR917507:PQX917507 QAN917507:QAT917507 QKJ917507:QKP917507 QUF917507:QUL917507 REB917507:REH917507 RNX917507:ROD917507 RXT917507:RXZ917507 SHP917507:SHV917507 SRL917507:SRR917507 TBH917507:TBN917507 TLD917507:TLJ917507 TUZ917507:TVF917507 UEV917507:UFB917507 UOR917507:UOX917507 UYN917507:UYT917507 VIJ917507:VIP917507 VSF917507:VSL917507 WCB917507:WCH917507 WLX917507:WMD917507 WVT917507:WVZ917507 L983043:R983043 JH983043:JN983043 TD983043:TJ983043 ACZ983043:ADF983043 AMV983043:ANB983043 AWR983043:AWX983043 BGN983043:BGT983043 BQJ983043:BQP983043 CAF983043:CAL983043 CKB983043:CKH983043 CTX983043:CUD983043 DDT983043:DDZ983043 DNP983043:DNV983043 DXL983043:DXR983043 EHH983043:EHN983043 ERD983043:ERJ983043 FAZ983043:FBF983043 FKV983043:FLB983043 FUR983043:FUX983043 GEN983043:GET983043 GOJ983043:GOP983043 GYF983043:GYL983043 HIB983043:HIH983043 HRX983043:HSD983043 IBT983043:IBZ983043 ILP983043:ILV983043 IVL983043:IVR983043 JFH983043:JFN983043 JPD983043:JPJ983043 JYZ983043:JZF983043 KIV983043:KJB983043 KSR983043:KSX983043 LCN983043:LCT983043 LMJ983043:LMP983043 LWF983043:LWL983043 MGB983043:MGH983043 MPX983043:MQD983043 MZT983043:MZZ983043 NJP983043:NJV983043 NTL983043:NTR983043 ODH983043:ODN983043 OND983043:ONJ983043 OWZ983043:OXF983043 PGV983043:PHB983043 PQR983043:PQX983043 QAN983043:QAT983043 QKJ983043:QKP983043 QUF983043:QUL983043 REB983043:REH983043 RNX983043:ROD983043 RXT983043:RXZ983043 SHP983043:SHV983043 SRL983043:SRR983043 TBH983043:TBN983043 TLD983043:TLJ983043 TUZ983043:TVF983043 UEV983043:UFB983043 UOR983043:UOX983043 UYN983043:UYT983043 VIJ983043:VIP983043 VSF983043:VSL983043 WCB983043:WCH983043 WLX983043:WMD983043 WVT983043:WVZ983043" xr:uid="{00000000-0002-0000-4400-000000000000}"/>
  </dataValidations>
  <printOptions horizontalCentered="1"/>
  <pageMargins left="0.47244094488188981" right="0.47244094488188981" top="0.43307086614173229" bottom="0.39370078740157483" header="0" footer="0"/>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2335-3E16-4E35-9BAE-D06ECF7DAC45}">
  <dimension ref="A2:AA118"/>
  <sheetViews>
    <sheetView view="pageBreakPreview" zoomScaleNormal="100" zoomScaleSheetLayoutView="100" workbookViewId="0">
      <selection activeCell="G1" sqref="G1"/>
    </sheetView>
  </sheetViews>
  <sheetFormatPr defaultColWidth="3.625" defaultRowHeight="15" customHeight="1"/>
  <cols>
    <col min="1" max="1" width="2.125" style="1234" customWidth="1"/>
    <col min="2" max="2" width="2.875" style="1234" customWidth="1"/>
    <col min="3" max="3" width="5" style="1234" customWidth="1"/>
    <col min="4" max="4" width="2.875" style="1234" customWidth="1"/>
    <col min="5" max="5" width="5" style="1234" customWidth="1"/>
    <col min="6" max="6" width="2.875" style="1234" customWidth="1"/>
    <col min="7" max="7" width="5" style="1234" customWidth="1"/>
    <col min="8" max="8" width="2.875" style="1234" customWidth="1"/>
    <col min="9" max="9" width="5" style="1234" customWidth="1"/>
    <col min="10" max="14" width="3.75" style="1234" customWidth="1"/>
    <col min="15" max="22" width="3.5" style="1234" customWidth="1"/>
    <col min="23" max="24" width="3.125" style="1234" customWidth="1"/>
    <col min="25" max="25" width="3.375" style="1234" customWidth="1"/>
    <col min="26" max="16384" width="3.625" style="1234"/>
  </cols>
  <sheetData>
    <row r="2" spans="1:25" ht="15" customHeight="1">
      <c r="A2" s="817" t="s">
        <v>3956</v>
      </c>
    </row>
    <row r="3" spans="1:25" ht="9.75" customHeight="1"/>
    <row r="4" spans="1:25" ht="24">
      <c r="A4" s="2248" t="s">
        <v>3955</v>
      </c>
      <c r="B4" s="2248"/>
      <c r="C4" s="2248"/>
      <c r="D4" s="2248"/>
      <c r="E4" s="2248"/>
      <c r="F4" s="2248"/>
      <c r="G4" s="2248"/>
      <c r="H4" s="2248"/>
      <c r="I4" s="2248"/>
      <c r="J4" s="2248"/>
      <c r="K4" s="2248"/>
      <c r="L4" s="2248"/>
      <c r="M4" s="2248"/>
      <c r="N4" s="2248"/>
      <c r="O4" s="2248"/>
      <c r="P4" s="2248"/>
      <c r="Q4" s="2248"/>
      <c r="R4" s="2248"/>
      <c r="S4" s="2248"/>
      <c r="T4" s="2248"/>
      <c r="U4" s="2248"/>
      <c r="V4" s="2248"/>
      <c r="W4" s="2248"/>
      <c r="X4" s="2248"/>
      <c r="Y4" s="2248"/>
    </row>
    <row r="6" spans="1:25" ht="17.25" customHeight="1">
      <c r="B6" s="3268" t="s">
        <v>412</v>
      </c>
      <c r="C6" s="3269"/>
      <c r="D6" s="3269"/>
      <c r="E6" s="3269"/>
      <c r="F6" s="3269"/>
      <c r="G6" s="3270"/>
      <c r="H6" s="2243"/>
      <c r="I6" s="2243"/>
      <c r="J6" s="2243"/>
      <c r="K6" s="2243"/>
      <c r="L6" s="2243"/>
      <c r="M6" s="2243"/>
      <c r="N6" s="2243"/>
      <c r="O6" s="2243"/>
      <c r="P6" s="2243"/>
      <c r="Q6" s="2243"/>
      <c r="R6" s="2243"/>
      <c r="S6" s="2243"/>
      <c r="T6" s="2243"/>
      <c r="U6" s="2243"/>
    </row>
    <row r="7" spans="1:25" ht="17.25" customHeight="1">
      <c r="B7" s="3268" t="s">
        <v>493</v>
      </c>
      <c r="C7" s="3269"/>
      <c r="D7" s="3269"/>
      <c r="E7" s="3269"/>
      <c r="F7" s="3269"/>
      <c r="G7" s="3270"/>
      <c r="H7" s="2243"/>
      <c r="I7" s="2243"/>
      <c r="J7" s="2243"/>
      <c r="K7" s="2243"/>
      <c r="L7" s="2243"/>
      <c r="M7" s="2243"/>
      <c r="N7" s="2243"/>
      <c r="O7" s="2243"/>
      <c r="P7" s="2243"/>
      <c r="Q7" s="2243"/>
      <c r="R7" s="2243"/>
      <c r="S7" s="2243"/>
      <c r="T7" s="2243"/>
      <c r="U7" s="2243"/>
    </row>
    <row r="8" spans="1:25" ht="17.25" customHeight="1">
      <c r="B8" s="3268" t="s">
        <v>415</v>
      </c>
      <c r="C8" s="3269"/>
      <c r="D8" s="3269"/>
      <c r="E8" s="3269"/>
      <c r="F8" s="3269"/>
      <c r="G8" s="3270"/>
      <c r="H8" s="2243"/>
      <c r="I8" s="2243"/>
      <c r="J8" s="2243"/>
      <c r="K8" s="2243"/>
      <c r="L8" s="2243"/>
      <c r="M8" s="2243"/>
      <c r="N8" s="2243"/>
      <c r="O8" s="2243"/>
      <c r="P8" s="2243"/>
      <c r="Q8" s="2243"/>
      <c r="R8" s="2243"/>
      <c r="S8" s="2243"/>
      <c r="T8" s="2243"/>
      <c r="U8" s="2243"/>
    </row>
    <row r="9" spans="1:25" ht="15" customHeight="1">
      <c r="B9" s="1234" t="s">
        <v>1613</v>
      </c>
    </row>
    <row r="11" spans="1:25" ht="24.75" customHeight="1">
      <c r="B11" s="3271" t="s">
        <v>3954</v>
      </c>
      <c r="C11" s="3271"/>
      <c r="D11" s="3271"/>
      <c r="E11" s="3271"/>
      <c r="F11" s="3271"/>
      <c r="G11" s="3271"/>
      <c r="H11" s="3271"/>
      <c r="J11" s="1382" t="s">
        <v>3953</v>
      </c>
      <c r="L11" s="1382" t="s">
        <v>3952</v>
      </c>
      <c r="N11" s="1382">
        <v>3</v>
      </c>
      <c r="O11" s="817" t="s">
        <v>3951</v>
      </c>
      <c r="P11" s="817"/>
      <c r="Q11" s="817"/>
      <c r="R11" s="817"/>
      <c r="S11" s="817"/>
      <c r="T11" s="817"/>
      <c r="U11" s="817"/>
      <c r="V11" s="817"/>
      <c r="W11" s="817"/>
      <c r="X11" s="817"/>
      <c r="Y11" s="817"/>
    </row>
    <row r="13" spans="1:25" ht="15" customHeight="1">
      <c r="B13" s="3272" t="s">
        <v>3950</v>
      </c>
      <c r="C13" s="3273"/>
      <c r="D13" s="3273"/>
      <c r="E13" s="3273"/>
      <c r="F13" s="3273"/>
      <c r="G13" s="3273"/>
      <c r="H13" s="3273"/>
      <c r="I13" s="3273"/>
      <c r="J13" s="3273"/>
      <c r="K13" s="3273"/>
      <c r="L13" s="3273"/>
      <c r="M13" s="3273"/>
      <c r="N13" s="3273"/>
      <c r="O13" s="3273"/>
      <c r="P13" s="3273"/>
      <c r="Q13" s="3273"/>
      <c r="R13" s="3273"/>
      <c r="S13" s="3273"/>
      <c r="T13" s="3273"/>
      <c r="U13" s="3273"/>
      <c r="V13" s="3273"/>
      <c r="W13" s="3273"/>
      <c r="X13" s="3273"/>
      <c r="Y13" s="3273"/>
    </row>
    <row r="14" spans="1:25" ht="15" customHeight="1">
      <c r="B14" s="905" t="s">
        <v>3949</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6"/>
    </row>
    <row r="15" spans="1:25" ht="15" customHeight="1">
      <c r="B15" s="294"/>
      <c r="C15" s="1234" t="s">
        <v>3948</v>
      </c>
      <c r="F15" s="1824"/>
      <c r="G15" s="1824"/>
      <c r="H15" s="1824"/>
      <c r="I15" s="1824"/>
      <c r="J15" s="1244" t="s">
        <v>733</v>
      </c>
      <c r="K15" s="1824"/>
      <c r="L15" s="1824"/>
      <c r="M15" s="1244" t="s">
        <v>1528</v>
      </c>
      <c r="N15" s="1244" t="s">
        <v>1614</v>
      </c>
      <c r="O15" s="1824"/>
      <c r="P15" s="1824"/>
      <c r="Q15" s="1824"/>
      <c r="R15" s="1244" t="s">
        <v>733</v>
      </c>
      <c r="S15" s="1824"/>
      <c r="T15" s="1824"/>
      <c r="U15" s="1244" t="s">
        <v>1528</v>
      </c>
      <c r="Y15" s="1241"/>
    </row>
    <row r="16" spans="1:25" ht="15" customHeight="1">
      <c r="B16" s="896"/>
      <c r="C16" s="1237" t="s">
        <v>3947</v>
      </c>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8"/>
    </row>
    <row r="17" spans="2:25" ht="17.25" customHeight="1">
      <c r="B17" s="191" t="s">
        <v>3946</v>
      </c>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40"/>
    </row>
    <row r="18" spans="2:25" ht="17.25" customHeight="1">
      <c r="B18" s="2269" t="s">
        <v>503</v>
      </c>
      <c r="C18" s="1381" t="s">
        <v>1615</v>
      </c>
      <c r="D18" s="1235" t="s">
        <v>3945</v>
      </c>
      <c r="E18" s="1235"/>
      <c r="F18" s="1235"/>
      <c r="G18" s="1235"/>
      <c r="H18" s="1235"/>
      <c r="I18" s="1235"/>
      <c r="J18" s="1235"/>
      <c r="K18" s="1235"/>
      <c r="L18" s="1235"/>
      <c r="M18" s="1235"/>
      <c r="N18" s="1235"/>
      <c r="O18" s="1235"/>
      <c r="P18" s="1235"/>
      <c r="Q18" s="1235"/>
      <c r="R18" s="1235"/>
      <c r="S18" s="1235"/>
      <c r="T18" s="1235"/>
      <c r="U18" s="1235"/>
      <c r="V18" s="1236"/>
      <c r="W18" s="3245"/>
      <c r="X18" s="3246"/>
      <c r="Y18" s="3253" t="s">
        <v>1217</v>
      </c>
    </row>
    <row r="19" spans="2:25" ht="17.25" customHeight="1">
      <c r="B19" s="2243"/>
      <c r="C19" s="1380"/>
      <c r="D19" s="1234" t="s">
        <v>3944</v>
      </c>
      <c r="V19" s="1241"/>
      <c r="W19" s="3238"/>
      <c r="X19" s="3239"/>
      <c r="Y19" s="3250"/>
    </row>
    <row r="20" spans="2:25" ht="17.25" customHeight="1">
      <c r="B20" s="2243"/>
      <c r="C20" s="1380"/>
      <c r="D20" s="1234" t="s">
        <v>3943</v>
      </c>
      <c r="V20" s="1241"/>
      <c r="W20" s="3238"/>
      <c r="X20" s="3239"/>
      <c r="Y20" s="3250"/>
    </row>
    <row r="21" spans="2:25" ht="17.25" customHeight="1">
      <c r="B21" s="2243"/>
      <c r="C21" s="1380"/>
      <c r="D21" s="1234" t="s">
        <v>3942</v>
      </c>
      <c r="V21" s="1241"/>
      <c r="W21" s="3238"/>
      <c r="X21" s="3239"/>
      <c r="Y21" s="3250"/>
    </row>
    <row r="22" spans="2:25" ht="17.25" customHeight="1">
      <c r="B22" s="2243"/>
      <c r="C22" s="1380" t="s">
        <v>1616</v>
      </c>
      <c r="D22" s="1234" t="s">
        <v>3941</v>
      </c>
      <c r="V22" s="1241"/>
      <c r="W22" s="3238"/>
      <c r="X22" s="3239"/>
      <c r="Y22" s="3250"/>
    </row>
    <row r="23" spans="2:25" ht="17.25" customHeight="1">
      <c r="B23" s="2243"/>
      <c r="C23" s="294"/>
      <c r="D23" s="1234" t="s">
        <v>3940</v>
      </c>
      <c r="V23" s="1241"/>
      <c r="W23" s="3238"/>
      <c r="X23" s="3239"/>
      <c r="Y23" s="3250"/>
    </row>
    <row r="24" spans="2:25" ht="17.25" customHeight="1">
      <c r="B24" s="2243"/>
      <c r="C24" s="294"/>
      <c r="D24" s="1234" t="s">
        <v>3939</v>
      </c>
      <c r="V24" s="1241"/>
      <c r="W24" s="3238"/>
      <c r="X24" s="3239"/>
      <c r="Y24" s="3250"/>
    </row>
    <row r="25" spans="2:25" ht="17.25" customHeight="1">
      <c r="B25" s="2243"/>
      <c r="C25" s="896" t="s">
        <v>3938</v>
      </c>
      <c r="D25" s="1237"/>
      <c r="E25" s="1237"/>
      <c r="F25" s="1237"/>
      <c r="G25" s="1237"/>
      <c r="H25" s="1237"/>
      <c r="I25" s="1237"/>
      <c r="J25" s="1237"/>
      <c r="K25" s="1237"/>
      <c r="L25" s="1237"/>
      <c r="M25" s="1237"/>
      <c r="N25" s="1237"/>
      <c r="O25" s="1237"/>
      <c r="P25" s="1237"/>
      <c r="Q25" s="1237"/>
      <c r="R25" s="1237"/>
      <c r="S25" s="1237"/>
      <c r="T25" s="1237"/>
      <c r="U25" s="1237"/>
      <c r="V25" s="1238"/>
      <c r="W25" s="3248"/>
      <c r="X25" s="3249"/>
      <c r="Y25" s="3251"/>
    </row>
    <row r="26" spans="2:25" ht="17.25" customHeight="1">
      <c r="B26" s="3252" t="s">
        <v>504</v>
      </c>
      <c r="C26" s="905"/>
      <c r="D26" s="1235" t="s">
        <v>3937</v>
      </c>
      <c r="E26" s="1235"/>
      <c r="F26" s="1235"/>
      <c r="G26" s="1235"/>
      <c r="H26" s="1235"/>
      <c r="I26" s="1235"/>
      <c r="J26" s="1235"/>
      <c r="K26" s="1235"/>
      <c r="L26" s="1235"/>
      <c r="M26" s="1235"/>
      <c r="N26" s="1235"/>
      <c r="O26" s="1235"/>
      <c r="P26" s="1235"/>
      <c r="Q26" s="1235"/>
      <c r="R26" s="1235"/>
      <c r="S26" s="1235"/>
      <c r="T26" s="1235"/>
      <c r="U26" s="1235"/>
      <c r="V26" s="1236"/>
      <c r="W26" s="3245"/>
      <c r="X26" s="3246"/>
      <c r="Y26" s="3253" t="s">
        <v>1217</v>
      </c>
    </row>
    <row r="27" spans="2:25" ht="17.25" customHeight="1">
      <c r="B27" s="2269"/>
      <c r="C27" s="896" t="s">
        <v>3936</v>
      </c>
      <c r="D27" s="1237"/>
      <c r="E27" s="1237"/>
      <c r="F27" s="1237"/>
      <c r="G27" s="1237"/>
      <c r="H27" s="1237"/>
      <c r="I27" s="1237"/>
      <c r="J27" s="1237"/>
      <c r="K27" s="1237"/>
      <c r="L27" s="1237"/>
      <c r="M27" s="1237"/>
      <c r="N27" s="1237"/>
      <c r="O27" s="1237"/>
      <c r="P27" s="1237"/>
      <c r="Q27" s="1237"/>
      <c r="R27" s="1237"/>
      <c r="S27" s="1237"/>
      <c r="T27" s="1237"/>
      <c r="U27" s="1237"/>
      <c r="V27" s="1238"/>
      <c r="W27" s="3238"/>
      <c r="X27" s="3239"/>
      <c r="Y27" s="3250"/>
    </row>
    <row r="28" spans="2:25" ht="17.25" customHeight="1">
      <c r="B28" s="3252" t="s">
        <v>505</v>
      </c>
      <c r="C28" s="905"/>
      <c r="D28" s="1235" t="s">
        <v>3935</v>
      </c>
      <c r="E28" s="1235"/>
      <c r="F28" s="1235"/>
      <c r="G28" s="1235"/>
      <c r="H28" s="1235"/>
      <c r="I28" s="1235"/>
      <c r="J28" s="1235"/>
      <c r="K28" s="1235"/>
      <c r="L28" s="1235"/>
      <c r="M28" s="1235"/>
      <c r="N28" s="1235"/>
      <c r="O28" s="1235"/>
      <c r="P28" s="1235"/>
      <c r="Q28" s="1235"/>
      <c r="R28" s="1235"/>
      <c r="S28" s="1235"/>
      <c r="T28" s="1235"/>
      <c r="U28" s="1235"/>
      <c r="V28" s="1236"/>
      <c r="W28" s="3245"/>
      <c r="X28" s="3246"/>
      <c r="Y28" s="3253" t="s">
        <v>1217</v>
      </c>
    </row>
    <row r="29" spans="2:25" ht="17.25" customHeight="1">
      <c r="B29" s="2269"/>
      <c r="C29" s="896" t="s">
        <v>3934</v>
      </c>
      <c r="D29" s="1237"/>
      <c r="E29" s="1237"/>
      <c r="F29" s="1237"/>
      <c r="G29" s="1237"/>
      <c r="H29" s="1237"/>
      <c r="I29" s="1237"/>
      <c r="J29" s="1237"/>
      <c r="K29" s="1237"/>
      <c r="L29" s="1237"/>
      <c r="M29" s="1237"/>
      <c r="N29" s="1237"/>
      <c r="O29" s="1237"/>
      <c r="P29" s="1237"/>
      <c r="Q29" s="1237"/>
      <c r="R29" s="1237"/>
      <c r="S29" s="1237"/>
      <c r="T29" s="1237"/>
      <c r="U29" s="1237"/>
      <c r="V29" s="1238"/>
      <c r="W29" s="3248"/>
      <c r="X29" s="3249"/>
      <c r="Y29" s="3250"/>
    </row>
    <row r="30" spans="2:25" ht="17.25" customHeight="1">
      <c r="B30" s="3252" t="s">
        <v>506</v>
      </c>
      <c r="C30" s="1235"/>
      <c r="D30" s="1235" t="s">
        <v>3933</v>
      </c>
      <c r="E30" s="1235"/>
      <c r="F30" s="1235"/>
      <c r="G30" s="1235"/>
      <c r="H30" s="1235"/>
      <c r="I30" s="1235"/>
      <c r="J30" s="1235"/>
      <c r="K30" s="1235"/>
      <c r="L30" s="1235"/>
      <c r="M30" s="1235"/>
      <c r="N30" s="1235"/>
      <c r="O30" s="1235"/>
      <c r="P30" s="1235"/>
      <c r="Q30" s="1235"/>
      <c r="R30" s="1235"/>
      <c r="S30" s="1235"/>
      <c r="T30" s="1235"/>
      <c r="U30" s="1235"/>
      <c r="V30" s="1236"/>
      <c r="W30" s="3245"/>
      <c r="X30" s="3246"/>
      <c r="Y30" s="3253" t="s">
        <v>1217</v>
      </c>
    </row>
    <row r="31" spans="2:25" ht="17.25" customHeight="1">
      <c r="B31" s="2269"/>
      <c r="C31" s="1237" t="s">
        <v>3932</v>
      </c>
      <c r="D31" s="1237"/>
      <c r="E31" s="1237"/>
      <c r="F31" s="1237"/>
      <c r="G31" s="1237"/>
      <c r="H31" s="1237"/>
      <c r="I31" s="1237"/>
      <c r="J31" s="1237"/>
      <c r="K31" s="1237"/>
      <c r="L31" s="1237"/>
      <c r="M31" s="1237"/>
      <c r="N31" s="1237"/>
      <c r="O31" s="1237"/>
      <c r="P31" s="1237"/>
      <c r="Q31" s="1237"/>
      <c r="R31" s="1237"/>
      <c r="S31" s="1237"/>
      <c r="T31" s="1237"/>
      <c r="U31" s="1237"/>
      <c r="V31" s="1238"/>
      <c r="W31" s="3248"/>
      <c r="X31" s="3249"/>
      <c r="Y31" s="3250"/>
    </row>
    <row r="32" spans="2:25" ht="17.25" customHeight="1">
      <c r="B32" s="3247" t="s">
        <v>507</v>
      </c>
      <c r="D32" s="1234" t="s">
        <v>3931</v>
      </c>
      <c r="V32" s="1241"/>
      <c r="W32" s="3245"/>
      <c r="X32" s="3246"/>
      <c r="Y32" s="3253" t="s">
        <v>1217</v>
      </c>
    </row>
    <row r="33" spans="2:25" ht="17.25" customHeight="1">
      <c r="B33" s="2269"/>
      <c r="C33" s="896"/>
      <c r="D33" s="1237"/>
      <c r="E33" s="1237"/>
      <c r="F33" s="1237"/>
      <c r="G33" s="1237"/>
      <c r="H33" s="1237"/>
      <c r="I33" s="1237"/>
      <c r="J33" s="1237"/>
      <c r="K33" s="1237"/>
      <c r="L33" s="1237"/>
      <c r="M33" s="1237"/>
      <c r="N33" s="1237"/>
      <c r="O33" s="1237"/>
      <c r="P33" s="1237"/>
      <c r="Q33" s="1237"/>
      <c r="R33" s="1237"/>
      <c r="S33" s="1237"/>
      <c r="T33" s="1237"/>
      <c r="U33" s="1237"/>
      <c r="V33" s="1238"/>
      <c r="W33" s="3248"/>
      <c r="X33" s="3249"/>
      <c r="Y33" s="3250"/>
    </row>
    <row r="34" spans="2:25" ht="17.25" customHeight="1">
      <c r="B34" s="3252" t="s">
        <v>458</v>
      </c>
      <c r="C34" s="905"/>
      <c r="D34" s="1235" t="s">
        <v>3930</v>
      </c>
      <c r="E34" s="1235"/>
      <c r="F34" s="1235"/>
      <c r="G34" s="1235"/>
      <c r="H34" s="1235"/>
      <c r="I34" s="1235"/>
      <c r="J34" s="1235"/>
      <c r="K34" s="1235"/>
      <c r="L34" s="1235"/>
      <c r="M34" s="1235"/>
      <c r="N34" s="1235"/>
      <c r="O34" s="1235"/>
      <c r="P34" s="1235"/>
      <c r="Q34" s="1235"/>
      <c r="R34" s="1235"/>
      <c r="S34" s="1235"/>
      <c r="T34" s="1235"/>
      <c r="U34" s="1235"/>
      <c r="V34" s="1236"/>
      <c r="W34" s="3245"/>
      <c r="X34" s="3246"/>
      <c r="Y34" s="3253" t="s">
        <v>1217</v>
      </c>
    </row>
    <row r="35" spans="2:25" ht="17.25" customHeight="1">
      <c r="B35" s="2269"/>
      <c r="C35" s="896" t="s">
        <v>3929</v>
      </c>
      <c r="D35" s="1237"/>
      <c r="E35" s="1237"/>
      <c r="F35" s="1237"/>
      <c r="G35" s="1237"/>
      <c r="H35" s="1237"/>
      <c r="I35" s="1237"/>
      <c r="J35" s="1237"/>
      <c r="K35" s="1237"/>
      <c r="L35" s="1237"/>
      <c r="M35" s="1237"/>
      <c r="N35" s="1237"/>
      <c r="O35" s="1237"/>
      <c r="P35" s="1237"/>
      <c r="Q35" s="1237"/>
      <c r="R35" s="1237"/>
      <c r="S35" s="1237"/>
      <c r="T35" s="1237"/>
      <c r="U35" s="1237"/>
      <c r="V35" s="1238"/>
      <c r="W35" s="3248"/>
      <c r="X35" s="3249"/>
      <c r="Y35" s="3250"/>
    </row>
    <row r="36" spans="2:25" ht="17.25" customHeight="1">
      <c r="B36" s="3252" t="s">
        <v>1617</v>
      </c>
      <c r="C36" s="905"/>
      <c r="D36" s="1235" t="s">
        <v>3928</v>
      </c>
      <c r="E36" s="1235"/>
      <c r="F36" s="1235"/>
      <c r="G36" s="1235"/>
      <c r="H36" s="1235"/>
      <c r="I36" s="1235"/>
      <c r="J36" s="1235"/>
      <c r="K36" s="1235"/>
      <c r="L36" s="1235"/>
      <c r="M36" s="1235"/>
      <c r="N36" s="1235"/>
      <c r="O36" s="1235"/>
      <c r="P36" s="1235"/>
      <c r="Q36" s="1235"/>
      <c r="R36" s="1235"/>
      <c r="S36" s="1235"/>
      <c r="T36" s="1235"/>
      <c r="U36" s="1235"/>
      <c r="V36" s="1236"/>
      <c r="W36" s="3245"/>
      <c r="X36" s="3246"/>
      <c r="Y36" s="3253" t="s">
        <v>1217</v>
      </c>
    </row>
    <row r="37" spans="2:25" ht="17.25" customHeight="1">
      <c r="B37" s="2269"/>
      <c r="C37" s="896" t="s">
        <v>3927</v>
      </c>
      <c r="D37" s="1237"/>
      <c r="E37" s="1237"/>
      <c r="F37" s="1237"/>
      <c r="G37" s="1237"/>
      <c r="H37" s="1237"/>
      <c r="I37" s="1237"/>
      <c r="J37" s="1237"/>
      <c r="K37" s="1237"/>
      <c r="L37" s="1237"/>
      <c r="M37" s="1237"/>
      <c r="N37" s="1237"/>
      <c r="O37" s="1237"/>
      <c r="P37" s="1237"/>
      <c r="Q37" s="1237"/>
      <c r="R37" s="1237"/>
      <c r="S37" s="1237"/>
      <c r="T37" s="1237"/>
      <c r="U37" s="1237"/>
      <c r="V37" s="1238"/>
      <c r="W37" s="3248"/>
      <c r="X37" s="3249"/>
      <c r="Y37" s="3251"/>
    </row>
    <row r="38" spans="2:25" ht="17.25" customHeight="1">
      <c r="B38" s="3247" t="s">
        <v>460</v>
      </c>
      <c r="C38" s="294"/>
      <c r="D38" s="1234" t="s">
        <v>3926</v>
      </c>
      <c r="V38" s="1241"/>
      <c r="W38" s="3238"/>
      <c r="X38" s="3239"/>
      <c r="Y38" s="3250" t="s">
        <v>1217</v>
      </c>
    </row>
    <row r="39" spans="2:25" ht="17.25" customHeight="1" thickBot="1">
      <c r="B39" s="3254"/>
      <c r="C39" s="1379" t="s">
        <v>3925</v>
      </c>
      <c r="D39" s="1373"/>
      <c r="E39" s="1373"/>
      <c r="F39" s="1373"/>
      <c r="G39" s="1373"/>
      <c r="H39" s="1373"/>
      <c r="I39" s="1373"/>
      <c r="J39" s="1373"/>
      <c r="K39" s="1373"/>
      <c r="L39" s="1373"/>
      <c r="M39" s="1373"/>
      <c r="N39" s="1373"/>
      <c r="O39" s="1373"/>
      <c r="P39" s="1373"/>
      <c r="Q39" s="1373"/>
      <c r="R39" s="1373"/>
      <c r="S39" s="1373"/>
      <c r="T39" s="1373"/>
      <c r="U39" s="1373"/>
      <c r="V39" s="1372"/>
      <c r="W39" s="3255"/>
      <c r="X39" s="3256"/>
      <c r="Y39" s="3257"/>
    </row>
    <row r="40" spans="2:25" ht="9.75" customHeight="1" thickTop="1">
      <c r="B40" s="1378"/>
      <c r="C40" s="3258" t="s">
        <v>460</v>
      </c>
      <c r="D40" s="3258"/>
      <c r="E40" s="3258" t="s">
        <v>3924</v>
      </c>
      <c r="F40" s="3258" t="s">
        <v>503</v>
      </c>
      <c r="G40" s="3258"/>
      <c r="H40" s="3258"/>
      <c r="I40" s="3260" t="s">
        <v>3923</v>
      </c>
      <c r="J40" s="3262"/>
      <c r="K40" s="3262"/>
      <c r="L40" s="3258" t="s">
        <v>1222</v>
      </c>
      <c r="M40" s="3265"/>
      <c r="N40" s="1377"/>
      <c r="O40" s="1377"/>
      <c r="P40" s="1377"/>
      <c r="Q40" s="1377"/>
      <c r="R40" s="1377"/>
      <c r="S40" s="1377"/>
      <c r="T40" s="1377"/>
      <c r="U40" s="1377"/>
      <c r="V40" s="1377"/>
      <c r="W40" s="1377"/>
      <c r="X40" s="1377"/>
      <c r="Y40" s="1376"/>
    </row>
    <row r="41" spans="2:25" ht="9.75" customHeight="1">
      <c r="B41" s="1375"/>
      <c r="C41" s="1827"/>
      <c r="D41" s="1827"/>
      <c r="E41" s="1827"/>
      <c r="F41" s="1827"/>
      <c r="G41" s="1827"/>
      <c r="H41" s="1827"/>
      <c r="I41" s="2248"/>
      <c r="J41" s="3263"/>
      <c r="K41" s="3263"/>
      <c r="L41" s="3266"/>
      <c r="M41" s="3266"/>
      <c r="Y41" s="1241"/>
    </row>
    <row r="42" spans="2:25" ht="9.75" customHeight="1" thickBot="1">
      <c r="B42" s="1374"/>
      <c r="C42" s="3259"/>
      <c r="D42" s="3259"/>
      <c r="E42" s="3259"/>
      <c r="F42" s="3259"/>
      <c r="G42" s="3259"/>
      <c r="H42" s="3259"/>
      <c r="I42" s="3261"/>
      <c r="J42" s="3264"/>
      <c r="K42" s="3264"/>
      <c r="L42" s="3267"/>
      <c r="M42" s="3267"/>
      <c r="N42" s="1373"/>
      <c r="O42" s="1373"/>
      <c r="P42" s="1373"/>
      <c r="Q42" s="1373"/>
      <c r="R42" s="1373"/>
      <c r="S42" s="1373"/>
      <c r="T42" s="1373"/>
      <c r="U42" s="1373"/>
      <c r="V42" s="1373"/>
      <c r="W42" s="1373"/>
      <c r="X42" s="1373"/>
      <c r="Y42" s="1372"/>
    </row>
    <row r="43" spans="2:25" ht="17.25" customHeight="1" thickTop="1">
      <c r="B43" s="3247" t="s">
        <v>1218</v>
      </c>
      <c r="C43" s="294"/>
      <c r="D43" s="1234" t="s">
        <v>3922</v>
      </c>
      <c r="V43" s="1241"/>
      <c r="W43" s="3238"/>
      <c r="X43" s="3239"/>
      <c r="Y43" s="3250" t="s">
        <v>1217</v>
      </c>
    </row>
    <row r="44" spans="2:25" ht="17.25" customHeight="1">
      <c r="B44" s="2269"/>
      <c r="C44" s="896" t="s">
        <v>3921</v>
      </c>
      <c r="D44" s="1237"/>
      <c r="E44" s="1237"/>
      <c r="F44" s="1237"/>
      <c r="G44" s="1237"/>
      <c r="H44" s="1237"/>
      <c r="I44" s="1237"/>
      <c r="J44" s="1237"/>
      <c r="K44" s="1237"/>
      <c r="L44" s="1237"/>
      <c r="M44" s="1237"/>
      <c r="N44" s="1237"/>
      <c r="O44" s="1237"/>
      <c r="P44" s="1237"/>
      <c r="Q44" s="1237"/>
      <c r="R44" s="1237"/>
      <c r="S44" s="1237"/>
      <c r="T44" s="1237"/>
      <c r="U44" s="1237"/>
      <c r="V44" s="1238"/>
      <c r="W44" s="3248"/>
      <c r="X44" s="3249"/>
      <c r="Y44" s="3251"/>
    </row>
    <row r="45" spans="2:25" ht="15" customHeight="1">
      <c r="B45" s="1234" t="s">
        <v>3920</v>
      </c>
    </row>
    <row r="46" spans="2:25" ht="15" customHeight="1">
      <c r="B46" s="1234" t="s">
        <v>3919</v>
      </c>
    </row>
    <row r="47" spans="2:25" ht="15" customHeight="1">
      <c r="C47" s="1234" t="s">
        <v>3918</v>
      </c>
    </row>
    <row r="48" spans="2:25" ht="15" customHeight="1">
      <c r="C48" s="1234" t="s">
        <v>3917</v>
      </c>
    </row>
    <row r="49" spans="2:25" ht="15" customHeight="1">
      <c r="C49" s="1234" t="s">
        <v>3916</v>
      </c>
    </row>
    <row r="50" spans="2:25" ht="15" customHeight="1">
      <c r="B50" s="1234" t="s">
        <v>3915</v>
      </c>
    </row>
    <row r="51" spans="2:25" ht="15" customHeight="1">
      <c r="C51" s="1234" t="s">
        <v>3914</v>
      </c>
    </row>
    <row r="52" spans="2:25" ht="15" customHeight="1">
      <c r="B52" s="1234" t="s">
        <v>3913</v>
      </c>
    </row>
    <row r="53" spans="2:25" ht="15" customHeight="1">
      <c r="C53" s="1234" t="s">
        <v>3912</v>
      </c>
    </row>
    <row r="54" spans="2:25" ht="15" customHeight="1">
      <c r="C54" s="1234" t="s">
        <v>3911</v>
      </c>
    </row>
    <row r="55" spans="2:25" ht="15" customHeight="1">
      <c r="C55" s="1234" t="s">
        <v>3910</v>
      </c>
    </row>
    <row r="56" spans="2:25" ht="15" customHeight="1">
      <c r="C56" s="1234" t="s">
        <v>3908</v>
      </c>
    </row>
    <row r="57" spans="2:25" ht="15" customHeight="1">
      <c r="C57" s="1234" t="s">
        <v>3909</v>
      </c>
    </row>
    <row r="58" spans="2:25" ht="15" customHeight="1">
      <c r="C58" s="1234" t="s">
        <v>3908</v>
      </c>
    </row>
    <row r="59" spans="2:25" ht="15" customHeight="1">
      <c r="B59" s="1234" t="s">
        <v>3907</v>
      </c>
    </row>
    <row r="60" spans="2:25" ht="15" customHeight="1">
      <c r="C60" s="1234" t="s">
        <v>3906</v>
      </c>
    </row>
    <row r="61" spans="2:25" ht="9.75" customHeight="1"/>
    <row r="62" spans="2:25" ht="15" customHeight="1">
      <c r="B62" s="817" t="s">
        <v>3905</v>
      </c>
    </row>
    <row r="63" spans="2:25" ht="15" customHeight="1">
      <c r="B63" s="1234" t="s">
        <v>3904</v>
      </c>
    </row>
    <row r="64" spans="2:25" ht="24.75" customHeight="1">
      <c r="B64" s="2140" t="s">
        <v>3900</v>
      </c>
      <c r="C64" s="2140"/>
      <c r="D64" s="2140"/>
      <c r="E64" s="2140"/>
      <c r="F64" s="1237"/>
      <c r="G64" s="1237" t="s">
        <v>3899</v>
      </c>
      <c r="I64" s="1237" t="s">
        <v>3898</v>
      </c>
      <c r="J64" s="1237" t="s">
        <v>3897</v>
      </c>
      <c r="K64" s="1237"/>
      <c r="L64" s="1237"/>
      <c r="M64" s="1237"/>
      <c r="N64" s="1237"/>
      <c r="O64" s="1237"/>
      <c r="P64" s="1237"/>
      <c r="Q64" s="1237"/>
      <c r="R64" s="1237"/>
      <c r="S64" s="1237"/>
      <c r="T64" s="1237"/>
      <c r="U64" s="1237"/>
      <c r="V64" s="1237"/>
      <c r="W64" s="1237"/>
      <c r="X64" s="1237"/>
      <c r="Y64" s="1237"/>
    </row>
    <row r="65" spans="2:27" s="43" customFormat="1" ht="24.75" customHeight="1">
      <c r="B65" s="3243" t="s">
        <v>3903</v>
      </c>
      <c r="C65" s="3243"/>
      <c r="D65" s="3243"/>
      <c r="E65" s="3243"/>
      <c r="F65" s="3243" t="s">
        <v>3895</v>
      </c>
      <c r="G65" s="3243"/>
      <c r="H65" s="3243"/>
      <c r="I65" s="3243"/>
      <c r="J65" s="3244" t="s">
        <v>3894</v>
      </c>
      <c r="K65" s="3244" t="s">
        <v>3893</v>
      </c>
      <c r="L65" s="3243" t="s">
        <v>3892</v>
      </c>
      <c r="M65" s="3243"/>
      <c r="N65" s="3243"/>
      <c r="O65" s="3243" t="s">
        <v>3891</v>
      </c>
      <c r="P65" s="3243"/>
      <c r="Q65" s="3243" t="s">
        <v>3890</v>
      </c>
      <c r="R65" s="3243"/>
      <c r="S65" s="3243" t="s">
        <v>3889</v>
      </c>
      <c r="T65" s="3243"/>
      <c r="U65" s="3243" t="s">
        <v>3888</v>
      </c>
      <c r="V65" s="3243"/>
      <c r="W65" s="3243" t="s">
        <v>3887</v>
      </c>
      <c r="X65" s="3243"/>
      <c r="Y65" s="3243"/>
    </row>
    <row r="66" spans="2:27" s="43" customFormat="1" ht="24.75" customHeight="1">
      <c r="B66" s="3243"/>
      <c r="C66" s="3243"/>
      <c r="D66" s="3243"/>
      <c r="E66" s="3243"/>
      <c r="F66" s="3243"/>
      <c r="G66" s="3243"/>
      <c r="H66" s="3243"/>
      <c r="I66" s="3243"/>
      <c r="J66" s="3244"/>
      <c r="K66" s="3244"/>
      <c r="L66" s="3243"/>
      <c r="M66" s="3243"/>
      <c r="N66" s="3243"/>
      <c r="O66" s="3243"/>
      <c r="P66" s="3243"/>
      <c r="Q66" s="3243"/>
      <c r="R66" s="3243"/>
      <c r="S66" s="3243"/>
      <c r="T66" s="3243"/>
      <c r="U66" s="3243"/>
      <c r="V66" s="3243"/>
      <c r="W66" s="3243"/>
      <c r="X66" s="3243"/>
      <c r="Y66" s="3243"/>
    </row>
    <row r="67" spans="2:27" s="43" customFormat="1" ht="24.75" customHeight="1">
      <c r="B67" s="3243"/>
      <c r="C67" s="3243"/>
      <c r="D67" s="3243"/>
      <c r="E67" s="3243"/>
      <c r="F67" s="3243"/>
      <c r="G67" s="3243"/>
      <c r="H67" s="3243"/>
      <c r="I67" s="3243"/>
      <c r="J67" s="3244"/>
      <c r="K67" s="3244"/>
      <c r="L67" s="3243"/>
      <c r="M67" s="3243"/>
      <c r="N67" s="3243"/>
      <c r="O67" s="3243"/>
      <c r="P67" s="3243"/>
      <c r="Q67" s="3243"/>
      <c r="R67" s="3243"/>
      <c r="S67" s="3243"/>
      <c r="T67" s="3243"/>
      <c r="U67" s="3243"/>
      <c r="V67" s="3243"/>
      <c r="W67" s="3243"/>
      <c r="X67" s="3243"/>
      <c r="Y67" s="3243"/>
      <c r="AA67" s="1234"/>
    </row>
    <row r="68" spans="2:27" s="43" customFormat="1" ht="24.75" customHeight="1">
      <c r="B68" s="3243"/>
      <c r="C68" s="3243"/>
      <c r="D68" s="3243"/>
      <c r="E68" s="3243"/>
      <c r="F68" s="3243"/>
      <c r="G68" s="3243"/>
      <c r="H68" s="3243"/>
      <c r="I68" s="3243"/>
      <c r="J68" s="3244"/>
      <c r="K68" s="3244"/>
      <c r="L68" s="3243"/>
      <c r="M68" s="3243"/>
      <c r="N68" s="3243"/>
      <c r="O68" s="3243"/>
      <c r="P68" s="3243"/>
      <c r="Q68" s="3243"/>
      <c r="R68" s="3243"/>
      <c r="S68" s="3243"/>
      <c r="T68" s="3243"/>
      <c r="U68" s="3243"/>
      <c r="V68" s="3243"/>
      <c r="W68" s="3243"/>
      <c r="X68" s="3243"/>
      <c r="Y68" s="3243"/>
      <c r="AA68" s="1234"/>
    </row>
    <row r="69" spans="2:27" ht="24.75" customHeight="1">
      <c r="B69" s="1370"/>
      <c r="C69" s="1369" t="s">
        <v>3886</v>
      </c>
      <c r="D69" s="1239"/>
      <c r="E69" s="1240" t="s">
        <v>3885</v>
      </c>
      <c r="F69" s="1370"/>
      <c r="G69" s="1369" t="s">
        <v>3886</v>
      </c>
      <c r="H69" s="1239"/>
      <c r="I69" s="1240" t="s">
        <v>3885</v>
      </c>
      <c r="J69" s="1371"/>
      <c r="K69" s="878"/>
      <c r="L69" s="3240"/>
      <c r="M69" s="3240"/>
      <c r="N69" s="3240"/>
      <c r="O69" s="3240"/>
      <c r="P69" s="3240"/>
      <c r="Q69" s="3240"/>
      <c r="R69" s="3240"/>
      <c r="S69" s="3240"/>
      <c r="T69" s="3240"/>
      <c r="U69" s="3240"/>
      <c r="V69" s="3240"/>
      <c r="W69" s="3241"/>
      <c r="X69" s="3242"/>
      <c r="Y69" s="1240" t="s">
        <v>1206</v>
      </c>
    </row>
    <row r="70" spans="2:27" ht="24.75" customHeight="1">
      <c r="B70" s="1370"/>
      <c r="C70" s="1369" t="s">
        <v>3886</v>
      </c>
      <c r="D70" s="1239"/>
      <c r="E70" s="1240" t="s">
        <v>3885</v>
      </c>
      <c r="F70" s="1370"/>
      <c r="G70" s="1369" t="s">
        <v>3886</v>
      </c>
      <c r="H70" s="1239"/>
      <c r="I70" s="1240" t="s">
        <v>3885</v>
      </c>
      <c r="J70" s="878"/>
      <c r="K70" s="878"/>
      <c r="L70" s="3240"/>
      <c r="M70" s="3240"/>
      <c r="N70" s="3240"/>
      <c r="O70" s="3240"/>
      <c r="P70" s="3240"/>
      <c r="Q70" s="3240"/>
      <c r="R70" s="3240"/>
      <c r="S70" s="3240"/>
      <c r="T70" s="3240"/>
      <c r="U70" s="3240"/>
      <c r="V70" s="3240"/>
      <c r="W70" s="3241"/>
      <c r="X70" s="3242"/>
      <c r="Y70" s="1240" t="s">
        <v>1206</v>
      </c>
    </row>
    <row r="71" spans="2:27" ht="24.75" customHeight="1">
      <c r="B71" s="1370"/>
      <c r="C71" s="1369" t="s">
        <v>3886</v>
      </c>
      <c r="D71" s="1239"/>
      <c r="E71" s="1240" t="s">
        <v>3885</v>
      </c>
      <c r="F71" s="1370"/>
      <c r="G71" s="1369" t="s">
        <v>3886</v>
      </c>
      <c r="H71" s="1239"/>
      <c r="I71" s="1240" t="s">
        <v>3885</v>
      </c>
      <c r="J71" s="878"/>
      <c r="K71" s="878"/>
      <c r="L71" s="3240"/>
      <c r="M71" s="3240"/>
      <c r="N71" s="3240"/>
      <c r="O71" s="3240"/>
      <c r="P71" s="3240"/>
      <c r="Q71" s="3240"/>
      <c r="R71" s="3240"/>
      <c r="S71" s="3240"/>
      <c r="T71" s="3240"/>
      <c r="U71" s="3240"/>
      <c r="V71" s="3240"/>
      <c r="W71" s="3238"/>
      <c r="X71" s="3239"/>
      <c r="Y71" s="1241" t="s">
        <v>3884</v>
      </c>
    </row>
    <row r="72" spans="2:27" ht="24.75" customHeight="1">
      <c r="B72" s="1370"/>
      <c r="C72" s="1369" t="s">
        <v>3886</v>
      </c>
      <c r="D72" s="1239"/>
      <c r="E72" s="1240" t="s">
        <v>3885</v>
      </c>
      <c r="F72" s="1370"/>
      <c r="G72" s="1369" t="s">
        <v>3886</v>
      </c>
      <c r="H72" s="1239"/>
      <c r="I72" s="1240" t="s">
        <v>3885</v>
      </c>
      <c r="J72" s="878"/>
      <c r="K72" s="878"/>
      <c r="L72" s="3240"/>
      <c r="M72" s="3240"/>
      <c r="N72" s="3240"/>
      <c r="O72" s="3240"/>
      <c r="P72" s="3240"/>
      <c r="Q72" s="3240"/>
      <c r="R72" s="3240"/>
      <c r="S72" s="3240"/>
      <c r="T72" s="3240"/>
      <c r="U72" s="3240"/>
      <c r="V72" s="3240"/>
      <c r="W72" s="3241"/>
      <c r="X72" s="3242"/>
      <c r="Y72" s="1240" t="s">
        <v>3884</v>
      </c>
    </row>
    <row r="73" spans="2:27" ht="24.75" customHeight="1">
      <c r="B73" s="1370"/>
      <c r="C73" s="1369" t="s">
        <v>3886</v>
      </c>
      <c r="D73" s="1239"/>
      <c r="E73" s="1240" t="s">
        <v>3885</v>
      </c>
      <c r="F73" s="1370"/>
      <c r="G73" s="1369" t="s">
        <v>3886</v>
      </c>
      <c r="H73" s="1239"/>
      <c r="I73" s="1240" t="s">
        <v>3885</v>
      </c>
      <c r="J73" s="878"/>
      <c r="K73" s="878"/>
      <c r="L73" s="3240"/>
      <c r="M73" s="3240"/>
      <c r="N73" s="3240"/>
      <c r="O73" s="3240"/>
      <c r="P73" s="3240"/>
      <c r="Q73" s="3240"/>
      <c r="R73" s="3240"/>
      <c r="S73" s="3240"/>
      <c r="T73" s="3240"/>
      <c r="U73" s="3240"/>
      <c r="V73" s="3240"/>
      <c r="W73" s="3238"/>
      <c r="X73" s="3239"/>
      <c r="Y73" s="1241" t="s">
        <v>3884</v>
      </c>
    </row>
    <row r="74" spans="2:27" ht="24.75" customHeight="1">
      <c r="B74" s="1370"/>
      <c r="C74" s="1369" t="s">
        <v>3886</v>
      </c>
      <c r="D74" s="1239"/>
      <c r="E74" s="1240" t="s">
        <v>3885</v>
      </c>
      <c r="F74" s="1370"/>
      <c r="G74" s="1369" t="s">
        <v>3886</v>
      </c>
      <c r="H74" s="1239"/>
      <c r="I74" s="1240" t="s">
        <v>3885</v>
      </c>
      <c r="J74" s="878"/>
      <c r="K74" s="878"/>
      <c r="L74" s="3240"/>
      <c r="M74" s="3240"/>
      <c r="N74" s="3240"/>
      <c r="O74" s="3240"/>
      <c r="P74" s="3240"/>
      <c r="Q74" s="3240"/>
      <c r="R74" s="3240"/>
      <c r="S74" s="3240"/>
      <c r="T74" s="3240"/>
      <c r="U74" s="3240"/>
      <c r="V74" s="3240"/>
      <c r="W74" s="3241"/>
      <c r="X74" s="3242"/>
      <c r="Y74" s="1240" t="s">
        <v>3884</v>
      </c>
    </row>
    <row r="75" spans="2:27" ht="24.75" customHeight="1">
      <c r="B75" s="1370"/>
      <c r="C75" s="1369" t="s">
        <v>3886</v>
      </c>
      <c r="D75" s="1239"/>
      <c r="E75" s="1240" t="s">
        <v>3885</v>
      </c>
      <c r="F75" s="1370"/>
      <c r="G75" s="1369" t="s">
        <v>3886</v>
      </c>
      <c r="H75" s="1239"/>
      <c r="I75" s="1240" t="s">
        <v>3885</v>
      </c>
      <c r="J75" s="878"/>
      <c r="K75" s="878"/>
      <c r="L75" s="3240"/>
      <c r="M75" s="3240"/>
      <c r="N75" s="3240"/>
      <c r="O75" s="3240"/>
      <c r="P75" s="3240"/>
      <c r="Q75" s="3240"/>
      <c r="R75" s="3240"/>
      <c r="S75" s="3240"/>
      <c r="T75" s="3240"/>
      <c r="U75" s="3240"/>
      <c r="V75" s="3240"/>
      <c r="W75" s="3238"/>
      <c r="X75" s="3239"/>
      <c r="Y75" s="1241" t="s">
        <v>3884</v>
      </c>
    </row>
    <row r="76" spans="2:27" ht="24.75" customHeight="1">
      <c r="B76" s="1370"/>
      <c r="C76" s="1369" t="s">
        <v>3886</v>
      </c>
      <c r="D76" s="1239"/>
      <c r="E76" s="1240" t="s">
        <v>3885</v>
      </c>
      <c r="F76" s="1370"/>
      <c r="G76" s="1369" t="s">
        <v>3886</v>
      </c>
      <c r="H76" s="1239"/>
      <c r="I76" s="1240" t="s">
        <v>3885</v>
      </c>
      <c r="J76" s="878"/>
      <c r="K76" s="878"/>
      <c r="L76" s="3240"/>
      <c r="M76" s="3240"/>
      <c r="N76" s="3240"/>
      <c r="O76" s="3240"/>
      <c r="P76" s="3240"/>
      <c r="Q76" s="3240"/>
      <c r="R76" s="3240"/>
      <c r="S76" s="3240"/>
      <c r="T76" s="3240"/>
      <c r="U76" s="3240"/>
      <c r="V76" s="3240"/>
      <c r="W76" s="3241"/>
      <c r="X76" s="3242"/>
      <c r="Y76" s="1240" t="s">
        <v>3884</v>
      </c>
    </row>
    <row r="77" spans="2:27" ht="24.75" customHeight="1">
      <c r="B77" s="1370"/>
      <c r="C77" s="1369" t="s">
        <v>3886</v>
      </c>
      <c r="D77" s="1239"/>
      <c r="E77" s="1240" t="s">
        <v>3885</v>
      </c>
      <c r="F77" s="1370"/>
      <c r="G77" s="1369" t="s">
        <v>3886</v>
      </c>
      <c r="H77" s="1239"/>
      <c r="I77" s="1240" t="s">
        <v>3885</v>
      </c>
      <c r="J77" s="878"/>
      <c r="K77" s="878"/>
      <c r="L77" s="3240"/>
      <c r="M77" s="3240"/>
      <c r="N77" s="3240"/>
      <c r="O77" s="3240"/>
      <c r="P77" s="3240"/>
      <c r="Q77" s="3240"/>
      <c r="R77" s="3240"/>
      <c r="S77" s="3240"/>
      <c r="T77" s="3240"/>
      <c r="U77" s="3240"/>
      <c r="V77" s="3240"/>
      <c r="W77" s="3238"/>
      <c r="X77" s="3239"/>
      <c r="Y77" s="1241" t="s">
        <v>3884</v>
      </c>
    </row>
    <row r="78" spans="2:27" ht="24.75" customHeight="1">
      <c r="B78" s="1370"/>
      <c r="C78" s="1369" t="s">
        <v>3886</v>
      </c>
      <c r="D78" s="1239"/>
      <c r="E78" s="1240" t="s">
        <v>3885</v>
      </c>
      <c r="F78" s="1370"/>
      <c r="G78" s="1369" t="s">
        <v>3886</v>
      </c>
      <c r="H78" s="1239"/>
      <c r="I78" s="1240" t="s">
        <v>3885</v>
      </c>
      <c r="J78" s="878"/>
      <c r="K78" s="878"/>
      <c r="L78" s="3240"/>
      <c r="M78" s="3240"/>
      <c r="N78" s="3240"/>
      <c r="O78" s="3240"/>
      <c r="P78" s="3240"/>
      <c r="Q78" s="3240"/>
      <c r="R78" s="3240"/>
      <c r="S78" s="3240"/>
      <c r="T78" s="3240"/>
      <c r="U78" s="3240"/>
      <c r="V78" s="3240"/>
      <c r="W78" s="3241"/>
      <c r="X78" s="3242"/>
      <c r="Y78" s="1240" t="s">
        <v>3884</v>
      </c>
    </row>
    <row r="79" spans="2:27" ht="9.75" customHeight="1"/>
    <row r="80" spans="2:27" ht="15" customHeight="1">
      <c r="B80" s="1234" t="s">
        <v>3902</v>
      </c>
    </row>
    <row r="81" spans="2:27" ht="24.75" customHeight="1">
      <c r="B81" s="2140" t="s">
        <v>3900</v>
      </c>
      <c r="C81" s="2140"/>
      <c r="D81" s="2140"/>
      <c r="E81" s="2140"/>
      <c r="F81" s="1237"/>
      <c r="G81" s="1237" t="s">
        <v>3899</v>
      </c>
      <c r="I81" s="1237" t="s">
        <v>3898</v>
      </c>
      <c r="J81" s="1237" t="s">
        <v>3897</v>
      </c>
      <c r="K81" s="1237"/>
      <c r="L81" s="1237"/>
      <c r="M81" s="1237"/>
      <c r="N81" s="1237"/>
      <c r="O81" s="1237"/>
      <c r="P81" s="1237"/>
      <c r="Q81" s="1237"/>
      <c r="R81" s="1237"/>
      <c r="S81" s="1237"/>
      <c r="T81" s="1237"/>
      <c r="U81" s="1237"/>
      <c r="V81" s="1237"/>
      <c r="W81" s="1237"/>
      <c r="X81" s="1237"/>
      <c r="Y81" s="1237"/>
    </row>
    <row r="82" spans="2:27" s="43" customFormat="1" ht="24.75" customHeight="1">
      <c r="B82" s="3243" t="s">
        <v>3896</v>
      </c>
      <c r="C82" s="3243"/>
      <c r="D82" s="3243"/>
      <c r="E82" s="3243"/>
      <c r="F82" s="3243" t="s">
        <v>3895</v>
      </c>
      <c r="G82" s="3243"/>
      <c r="H82" s="3243"/>
      <c r="I82" s="3243"/>
      <c r="J82" s="3244" t="s">
        <v>3894</v>
      </c>
      <c r="K82" s="3244" t="s">
        <v>3893</v>
      </c>
      <c r="L82" s="3243" t="s">
        <v>3892</v>
      </c>
      <c r="M82" s="3243"/>
      <c r="N82" s="3243"/>
      <c r="O82" s="3243" t="s">
        <v>3891</v>
      </c>
      <c r="P82" s="3243"/>
      <c r="Q82" s="3243" t="s">
        <v>3890</v>
      </c>
      <c r="R82" s="3243"/>
      <c r="S82" s="3243" t="s">
        <v>3889</v>
      </c>
      <c r="T82" s="3243"/>
      <c r="U82" s="3243" t="s">
        <v>3888</v>
      </c>
      <c r="V82" s="3243"/>
      <c r="W82" s="3243" t="s">
        <v>3887</v>
      </c>
      <c r="X82" s="3243"/>
      <c r="Y82" s="3243"/>
    </row>
    <row r="83" spans="2:27" s="43" customFormat="1" ht="24.75" customHeight="1">
      <c r="B83" s="3243"/>
      <c r="C83" s="3243"/>
      <c r="D83" s="3243"/>
      <c r="E83" s="3243"/>
      <c r="F83" s="3243"/>
      <c r="G83" s="3243"/>
      <c r="H83" s="3243"/>
      <c r="I83" s="3243"/>
      <c r="J83" s="3244"/>
      <c r="K83" s="3244"/>
      <c r="L83" s="3243"/>
      <c r="M83" s="3243"/>
      <c r="N83" s="3243"/>
      <c r="O83" s="3243"/>
      <c r="P83" s="3243"/>
      <c r="Q83" s="3243"/>
      <c r="R83" s="3243"/>
      <c r="S83" s="3243"/>
      <c r="T83" s="3243"/>
      <c r="U83" s="3243"/>
      <c r="V83" s="3243"/>
      <c r="W83" s="3243"/>
      <c r="X83" s="3243"/>
      <c r="Y83" s="3243"/>
    </row>
    <row r="84" spans="2:27" s="43" customFormat="1" ht="24.75" customHeight="1">
      <c r="B84" s="3243"/>
      <c r="C84" s="3243"/>
      <c r="D84" s="3243"/>
      <c r="E84" s="3243"/>
      <c r="F84" s="3243"/>
      <c r="G84" s="3243"/>
      <c r="H84" s="3243"/>
      <c r="I84" s="3243"/>
      <c r="J84" s="3244"/>
      <c r="K84" s="3244"/>
      <c r="L84" s="3243"/>
      <c r="M84" s="3243"/>
      <c r="N84" s="3243"/>
      <c r="O84" s="3243"/>
      <c r="P84" s="3243"/>
      <c r="Q84" s="3243"/>
      <c r="R84" s="3243"/>
      <c r="S84" s="3243"/>
      <c r="T84" s="3243"/>
      <c r="U84" s="3243"/>
      <c r="V84" s="3243"/>
      <c r="W84" s="3243"/>
      <c r="X84" s="3243"/>
      <c r="Y84" s="3243"/>
      <c r="AA84" s="1234"/>
    </row>
    <row r="85" spans="2:27" s="43" customFormat="1" ht="24.75" customHeight="1">
      <c r="B85" s="3243"/>
      <c r="C85" s="3243"/>
      <c r="D85" s="3243"/>
      <c r="E85" s="3243"/>
      <c r="F85" s="3243"/>
      <c r="G85" s="3243"/>
      <c r="H85" s="3243"/>
      <c r="I85" s="3243"/>
      <c r="J85" s="3244"/>
      <c r="K85" s="3244"/>
      <c r="L85" s="3243"/>
      <c r="M85" s="3243"/>
      <c r="N85" s="3243"/>
      <c r="O85" s="3243"/>
      <c r="P85" s="3243"/>
      <c r="Q85" s="3243"/>
      <c r="R85" s="3243"/>
      <c r="S85" s="3243"/>
      <c r="T85" s="3243"/>
      <c r="U85" s="3243"/>
      <c r="V85" s="3243"/>
      <c r="W85" s="3243"/>
      <c r="X85" s="3243"/>
      <c r="Y85" s="3243"/>
      <c r="AA85" s="1234"/>
    </row>
    <row r="86" spans="2:27" ht="24.75" customHeight="1">
      <c r="B86" s="1370"/>
      <c r="C86" s="1369" t="s">
        <v>3886</v>
      </c>
      <c r="D86" s="1239"/>
      <c r="E86" s="1240" t="s">
        <v>3885</v>
      </c>
      <c r="F86" s="1370"/>
      <c r="G86" s="1369" t="s">
        <v>3886</v>
      </c>
      <c r="H86" s="1239"/>
      <c r="I86" s="1240" t="s">
        <v>3885</v>
      </c>
      <c r="J86" s="878"/>
      <c r="K86" s="878"/>
      <c r="L86" s="3240"/>
      <c r="M86" s="3240"/>
      <c r="N86" s="3240"/>
      <c r="O86" s="3240"/>
      <c r="P86" s="3240"/>
      <c r="Q86" s="3240"/>
      <c r="R86" s="3240"/>
      <c r="S86" s="3240"/>
      <c r="T86" s="3240"/>
      <c r="U86" s="3240"/>
      <c r="V86" s="3240"/>
      <c r="W86" s="3241"/>
      <c r="X86" s="3242"/>
      <c r="Y86" s="1240" t="s">
        <v>1206</v>
      </c>
    </row>
    <row r="87" spans="2:27" ht="24.75" customHeight="1">
      <c r="B87" s="1370"/>
      <c r="C87" s="1369" t="s">
        <v>3886</v>
      </c>
      <c r="D87" s="1239"/>
      <c r="E87" s="1240" t="s">
        <v>3885</v>
      </c>
      <c r="F87" s="1370"/>
      <c r="G87" s="1369" t="s">
        <v>3886</v>
      </c>
      <c r="H87" s="1239"/>
      <c r="I87" s="1240" t="s">
        <v>3885</v>
      </c>
      <c r="J87" s="878"/>
      <c r="K87" s="878"/>
      <c r="L87" s="3240"/>
      <c r="M87" s="3240"/>
      <c r="N87" s="3240"/>
      <c r="O87" s="3240"/>
      <c r="P87" s="3240"/>
      <c r="Q87" s="3240"/>
      <c r="R87" s="3240"/>
      <c r="S87" s="3240"/>
      <c r="T87" s="3240"/>
      <c r="U87" s="3240"/>
      <c r="V87" s="3240"/>
      <c r="W87" s="3241"/>
      <c r="X87" s="3242"/>
      <c r="Y87" s="1240" t="s">
        <v>1206</v>
      </c>
    </row>
    <row r="88" spans="2:27" ht="24.75" customHeight="1">
      <c r="B88" s="1370"/>
      <c r="C88" s="1369" t="s">
        <v>3886</v>
      </c>
      <c r="D88" s="1239"/>
      <c r="E88" s="1240" t="s">
        <v>3885</v>
      </c>
      <c r="F88" s="1370"/>
      <c r="G88" s="1369" t="s">
        <v>3886</v>
      </c>
      <c r="H88" s="1239"/>
      <c r="I88" s="1240" t="s">
        <v>3885</v>
      </c>
      <c r="J88" s="878"/>
      <c r="K88" s="878"/>
      <c r="L88" s="3240"/>
      <c r="M88" s="3240"/>
      <c r="N88" s="3240"/>
      <c r="O88" s="3240"/>
      <c r="P88" s="3240"/>
      <c r="Q88" s="3240"/>
      <c r="R88" s="3240"/>
      <c r="S88" s="3240"/>
      <c r="T88" s="3240"/>
      <c r="U88" s="3240"/>
      <c r="V88" s="3240"/>
      <c r="W88" s="3245"/>
      <c r="X88" s="3246"/>
      <c r="Y88" s="1236" t="s">
        <v>3884</v>
      </c>
    </row>
    <row r="89" spans="2:27" ht="24.75" customHeight="1">
      <c r="B89" s="1370"/>
      <c r="C89" s="1369" t="s">
        <v>3886</v>
      </c>
      <c r="D89" s="1239"/>
      <c r="E89" s="1240" t="s">
        <v>3885</v>
      </c>
      <c r="F89" s="1370"/>
      <c r="G89" s="1369" t="s">
        <v>3886</v>
      </c>
      <c r="H89" s="1239"/>
      <c r="I89" s="1240" t="s">
        <v>3885</v>
      </c>
      <c r="J89" s="878"/>
      <c r="K89" s="878"/>
      <c r="L89" s="3240"/>
      <c r="M89" s="3240"/>
      <c r="N89" s="3240"/>
      <c r="O89" s="3240"/>
      <c r="P89" s="3240"/>
      <c r="Q89" s="3240"/>
      <c r="R89" s="3240"/>
      <c r="S89" s="3240"/>
      <c r="T89" s="3240"/>
      <c r="U89" s="3240"/>
      <c r="V89" s="3240"/>
      <c r="W89" s="3241"/>
      <c r="X89" s="3242"/>
      <c r="Y89" s="1240" t="s">
        <v>3884</v>
      </c>
    </row>
    <row r="90" spans="2:27" ht="24.75" customHeight="1">
      <c r="B90" s="1370"/>
      <c r="C90" s="1369" t="s">
        <v>3886</v>
      </c>
      <c r="D90" s="1239"/>
      <c r="E90" s="1240" t="s">
        <v>3885</v>
      </c>
      <c r="F90" s="1370"/>
      <c r="G90" s="1369" t="s">
        <v>3886</v>
      </c>
      <c r="H90" s="1239"/>
      <c r="I90" s="1240" t="s">
        <v>3885</v>
      </c>
      <c r="J90" s="878"/>
      <c r="K90" s="878"/>
      <c r="L90" s="3240"/>
      <c r="M90" s="3240"/>
      <c r="N90" s="3240"/>
      <c r="O90" s="3240"/>
      <c r="P90" s="3240"/>
      <c r="Q90" s="3240"/>
      <c r="R90" s="3240"/>
      <c r="S90" s="3240"/>
      <c r="T90" s="3240"/>
      <c r="U90" s="3240"/>
      <c r="V90" s="3240"/>
      <c r="W90" s="3238"/>
      <c r="X90" s="3239"/>
      <c r="Y90" s="1241" t="s">
        <v>3884</v>
      </c>
    </row>
    <row r="91" spans="2:27" ht="24.75" customHeight="1">
      <c r="B91" s="1370"/>
      <c r="C91" s="1369" t="s">
        <v>3886</v>
      </c>
      <c r="D91" s="1239"/>
      <c r="E91" s="1240" t="s">
        <v>3885</v>
      </c>
      <c r="F91" s="1370"/>
      <c r="G91" s="1369" t="s">
        <v>3886</v>
      </c>
      <c r="H91" s="1239"/>
      <c r="I91" s="1240" t="s">
        <v>3885</v>
      </c>
      <c r="J91" s="878"/>
      <c r="K91" s="878"/>
      <c r="L91" s="3240"/>
      <c r="M91" s="3240"/>
      <c r="N91" s="3240"/>
      <c r="O91" s="3240"/>
      <c r="P91" s="3240"/>
      <c r="Q91" s="3240"/>
      <c r="R91" s="3240"/>
      <c r="S91" s="3240"/>
      <c r="T91" s="3240"/>
      <c r="U91" s="3240"/>
      <c r="V91" s="3240"/>
      <c r="W91" s="3241"/>
      <c r="X91" s="3242"/>
      <c r="Y91" s="1240" t="s">
        <v>3884</v>
      </c>
    </row>
    <row r="92" spans="2:27" ht="24.75" customHeight="1">
      <c r="B92" s="1370"/>
      <c r="C92" s="1369" t="s">
        <v>3886</v>
      </c>
      <c r="D92" s="1239"/>
      <c r="E92" s="1240" t="s">
        <v>3885</v>
      </c>
      <c r="F92" s="1370"/>
      <c r="G92" s="1369" t="s">
        <v>3886</v>
      </c>
      <c r="H92" s="1239"/>
      <c r="I92" s="1240" t="s">
        <v>3885</v>
      </c>
      <c r="J92" s="878"/>
      <c r="K92" s="878"/>
      <c r="L92" s="3240"/>
      <c r="M92" s="3240"/>
      <c r="N92" s="3240"/>
      <c r="O92" s="3240"/>
      <c r="P92" s="3240"/>
      <c r="Q92" s="3240"/>
      <c r="R92" s="3240"/>
      <c r="S92" s="3240"/>
      <c r="T92" s="3240"/>
      <c r="U92" s="3240"/>
      <c r="V92" s="3240"/>
      <c r="W92" s="3238"/>
      <c r="X92" s="3239"/>
      <c r="Y92" s="1241" t="s">
        <v>3884</v>
      </c>
    </row>
    <row r="93" spans="2:27" ht="24.75" customHeight="1">
      <c r="B93" s="1370"/>
      <c r="C93" s="1369" t="s">
        <v>3886</v>
      </c>
      <c r="D93" s="1239"/>
      <c r="E93" s="1240" t="s">
        <v>3885</v>
      </c>
      <c r="F93" s="1370"/>
      <c r="G93" s="1369" t="s">
        <v>3886</v>
      </c>
      <c r="H93" s="1239"/>
      <c r="I93" s="1240" t="s">
        <v>3885</v>
      </c>
      <c r="J93" s="878"/>
      <c r="K93" s="878"/>
      <c r="L93" s="3240"/>
      <c r="M93" s="3240"/>
      <c r="N93" s="3240"/>
      <c r="O93" s="3240"/>
      <c r="P93" s="3240"/>
      <c r="Q93" s="3240"/>
      <c r="R93" s="3240"/>
      <c r="S93" s="3240"/>
      <c r="T93" s="3240"/>
      <c r="U93" s="3240"/>
      <c r="V93" s="3240"/>
      <c r="W93" s="3241"/>
      <c r="X93" s="3242"/>
      <c r="Y93" s="1240" t="s">
        <v>3884</v>
      </c>
    </row>
    <row r="94" spans="2:27" ht="24.75" customHeight="1">
      <c r="B94" s="1370"/>
      <c r="C94" s="1369" t="s">
        <v>3886</v>
      </c>
      <c r="D94" s="1239"/>
      <c r="E94" s="1240" t="s">
        <v>3885</v>
      </c>
      <c r="F94" s="1370"/>
      <c r="G94" s="1369" t="s">
        <v>3886</v>
      </c>
      <c r="H94" s="1239"/>
      <c r="I94" s="1240" t="s">
        <v>3885</v>
      </c>
      <c r="J94" s="878"/>
      <c r="K94" s="878"/>
      <c r="L94" s="3240"/>
      <c r="M94" s="3240"/>
      <c r="N94" s="3240"/>
      <c r="O94" s="3240"/>
      <c r="P94" s="3240"/>
      <c r="Q94" s="3240"/>
      <c r="R94" s="3240"/>
      <c r="S94" s="3240"/>
      <c r="T94" s="3240"/>
      <c r="U94" s="3240"/>
      <c r="V94" s="3240"/>
      <c r="W94" s="3238"/>
      <c r="X94" s="3239"/>
      <c r="Y94" s="1241" t="s">
        <v>3884</v>
      </c>
    </row>
    <row r="95" spans="2:27" ht="24.75" customHeight="1">
      <c r="B95" s="1370"/>
      <c r="C95" s="1369" t="s">
        <v>3886</v>
      </c>
      <c r="D95" s="1239"/>
      <c r="E95" s="1240" t="s">
        <v>3885</v>
      </c>
      <c r="F95" s="1370"/>
      <c r="G95" s="1369" t="s">
        <v>3886</v>
      </c>
      <c r="H95" s="1239"/>
      <c r="I95" s="1240" t="s">
        <v>3885</v>
      </c>
      <c r="J95" s="878"/>
      <c r="K95" s="878"/>
      <c r="L95" s="3240"/>
      <c r="M95" s="3240"/>
      <c r="N95" s="3240"/>
      <c r="O95" s="3240"/>
      <c r="P95" s="3240"/>
      <c r="Q95" s="3240"/>
      <c r="R95" s="3240"/>
      <c r="S95" s="3240"/>
      <c r="T95" s="3240"/>
      <c r="U95" s="3240"/>
      <c r="V95" s="3240"/>
      <c r="W95" s="3241"/>
      <c r="X95" s="3242"/>
      <c r="Y95" s="1240" t="s">
        <v>3884</v>
      </c>
    </row>
    <row r="97" spans="2:27" ht="15" customHeight="1">
      <c r="B97" s="1234" t="s">
        <v>3901</v>
      </c>
    </row>
    <row r="98" spans="2:27" ht="24.75" customHeight="1">
      <c r="B98" s="2140" t="s">
        <v>3900</v>
      </c>
      <c r="C98" s="2140"/>
      <c r="D98" s="2140"/>
      <c r="E98" s="2140"/>
      <c r="F98" s="1237"/>
      <c r="G98" s="1237" t="s">
        <v>3899</v>
      </c>
      <c r="I98" s="1237" t="s">
        <v>3898</v>
      </c>
      <c r="J98" s="1237" t="s">
        <v>3897</v>
      </c>
      <c r="K98" s="1237"/>
      <c r="L98" s="1237"/>
      <c r="M98" s="1237"/>
      <c r="N98" s="1237"/>
      <c r="O98" s="1237"/>
      <c r="P98" s="1237"/>
      <c r="Q98" s="1237"/>
      <c r="R98" s="1237"/>
      <c r="S98" s="1237"/>
      <c r="T98" s="1237"/>
      <c r="U98" s="1237"/>
      <c r="V98" s="1237"/>
      <c r="W98" s="1237"/>
      <c r="X98" s="1237"/>
      <c r="Y98" s="1237"/>
    </row>
    <row r="99" spans="2:27" s="43" customFormat="1" ht="24.75" customHeight="1">
      <c r="B99" s="3243" t="s">
        <v>3896</v>
      </c>
      <c r="C99" s="3243"/>
      <c r="D99" s="3243"/>
      <c r="E99" s="3243"/>
      <c r="F99" s="3243" t="s">
        <v>3895</v>
      </c>
      <c r="G99" s="3243"/>
      <c r="H99" s="3243"/>
      <c r="I99" s="3243"/>
      <c r="J99" s="3244" t="s">
        <v>3894</v>
      </c>
      <c r="K99" s="3244" t="s">
        <v>3893</v>
      </c>
      <c r="L99" s="3243" t="s">
        <v>3892</v>
      </c>
      <c r="M99" s="3243"/>
      <c r="N99" s="3243"/>
      <c r="O99" s="3243" t="s">
        <v>3891</v>
      </c>
      <c r="P99" s="3243"/>
      <c r="Q99" s="3243" t="s">
        <v>3890</v>
      </c>
      <c r="R99" s="3243"/>
      <c r="S99" s="3243" t="s">
        <v>3889</v>
      </c>
      <c r="T99" s="3243"/>
      <c r="U99" s="3243" t="s">
        <v>3888</v>
      </c>
      <c r="V99" s="3243"/>
      <c r="W99" s="3243" t="s">
        <v>3887</v>
      </c>
      <c r="X99" s="3243"/>
      <c r="Y99" s="3243"/>
    </row>
    <row r="100" spans="2:27" s="43" customFormat="1" ht="24.75" customHeight="1">
      <c r="B100" s="3243"/>
      <c r="C100" s="3243"/>
      <c r="D100" s="3243"/>
      <c r="E100" s="3243"/>
      <c r="F100" s="3243"/>
      <c r="G100" s="3243"/>
      <c r="H100" s="3243"/>
      <c r="I100" s="3243"/>
      <c r="J100" s="3244"/>
      <c r="K100" s="3244"/>
      <c r="L100" s="3243"/>
      <c r="M100" s="3243"/>
      <c r="N100" s="3243"/>
      <c r="O100" s="3243"/>
      <c r="P100" s="3243"/>
      <c r="Q100" s="3243"/>
      <c r="R100" s="3243"/>
      <c r="S100" s="3243"/>
      <c r="T100" s="3243"/>
      <c r="U100" s="3243"/>
      <c r="V100" s="3243"/>
      <c r="W100" s="3243"/>
      <c r="X100" s="3243"/>
      <c r="Y100" s="3243"/>
    </row>
    <row r="101" spans="2:27" s="43" customFormat="1" ht="24.75" customHeight="1">
      <c r="B101" s="3243"/>
      <c r="C101" s="3243"/>
      <c r="D101" s="3243"/>
      <c r="E101" s="3243"/>
      <c r="F101" s="3243"/>
      <c r="G101" s="3243"/>
      <c r="H101" s="3243"/>
      <c r="I101" s="3243"/>
      <c r="J101" s="3244"/>
      <c r="K101" s="3244"/>
      <c r="L101" s="3243"/>
      <c r="M101" s="3243"/>
      <c r="N101" s="3243"/>
      <c r="O101" s="3243"/>
      <c r="P101" s="3243"/>
      <c r="Q101" s="3243"/>
      <c r="R101" s="3243"/>
      <c r="S101" s="3243"/>
      <c r="T101" s="3243"/>
      <c r="U101" s="3243"/>
      <c r="V101" s="3243"/>
      <c r="W101" s="3243"/>
      <c r="X101" s="3243"/>
      <c r="Y101" s="3243"/>
      <c r="AA101" s="1234"/>
    </row>
    <row r="102" spans="2:27" s="43" customFormat="1" ht="24.75" customHeight="1">
      <c r="B102" s="3243"/>
      <c r="C102" s="3243"/>
      <c r="D102" s="3243"/>
      <c r="E102" s="3243"/>
      <c r="F102" s="3243"/>
      <c r="G102" s="3243"/>
      <c r="H102" s="3243"/>
      <c r="I102" s="3243"/>
      <c r="J102" s="3244"/>
      <c r="K102" s="3244"/>
      <c r="L102" s="3243"/>
      <c r="M102" s="3243"/>
      <c r="N102" s="3243"/>
      <c r="O102" s="3243"/>
      <c r="P102" s="3243"/>
      <c r="Q102" s="3243"/>
      <c r="R102" s="3243"/>
      <c r="S102" s="3243"/>
      <c r="T102" s="3243"/>
      <c r="U102" s="3243"/>
      <c r="V102" s="3243"/>
      <c r="W102" s="3243"/>
      <c r="X102" s="3243"/>
      <c r="Y102" s="3243"/>
      <c r="AA102" s="1234"/>
    </row>
    <row r="103" spans="2:27" ht="24.75" customHeight="1">
      <c r="B103" s="1370"/>
      <c r="C103" s="1369" t="s">
        <v>3886</v>
      </c>
      <c r="D103" s="1239"/>
      <c r="E103" s="1240" t="s">
        <v>3885</v>
      </c>
      <c r="F103" s="1370"/>
      <c r="G103" s="1369" t="s">
        <v>3886</v>
      </c>
      <c r="H103" s="1239"/>
      <c r="I103" s="1240" t="s">
        <v>3885</v>
      </c>
      <c r="J103" s="878"/>
      <c r="K103" s="878"/>
      <c r="L103" s="3240"/>
      <c r="M103" s="3240"/>
      <c r="N103" s="3240"/>
      <c r="O103" s="3240"/>
      <c r="P103" s="3240"/>
      <c r="Q103" s="3240"/>
      <c r="R103" s="3240"/>
      <c r="S103" s="3240"/>
      <c r="T103" s="3240"/>
      <c r="U103" s="3240"/>
      <c r="V103" s="3240"/>
      <c r="W103" s="3241"/>
      <c r="X103" s="3242"/>
      <c r="Y103" s="1240" t="s">
        <v>1206</v>
      </c>
    </row>
    <row r="104" spans="2:27" ht="24.75" customHeight="1">
      <c r="B104" s="1370"/>
      <c r="C104" s="1369" t="s">
        <v>3886</v>
      </c>
      <c r="D104" s="1239"/>
      <c r="E104" s="1240" t="s">
        <v>3885</v>
      </c>
      <c r="F104" s="1370"/>
      <c r="G104" s="1369" t="s">
        <v>3886</v>
      </c>
      <c r="H104" s="1239"/>
      <c r="I104" s="1240" t="s">
        <v>3885</v>
      </c>
      <c r="J104" s="878"/>
      <c r="K104" s="878"/>
      <c r="L104" s="3240"/>
      <c r="M104" s="3240"/>
      <c r="N104" s="3240"/>
      <c r="O104" s="3240"/>
      <c r="P104" s="3240"/>
      <c r="Q104" s="3240"/>
      <c r="R104" s="3240"/>
      <c r="S104" s="3240"/>
      <c r="T104" s="3240"/>
      <c r="U104" s="3240"/>
      <c r="V104" s="3240"/>
      <c r="W104" s="3241"/>
      <c r="X104" s="3242"/>
      <c r="Y104" s="1240" t="s">
        <v>1206</v>
      </c>
    </row>
    <row r="105" spans="2:27" ht="24.75" customHeight="1">
      <c r="B105" s="1370"/>
      <c r="C105" s="1369" t="s">
        <v>3886</v>
      </c>
      <c r="D105" s="1239"/>
      <c r="E105" s="1240" t="s">
        <v>3885</v>
      </c>
      <c r="F105" s="1370"/>
      <c r="G105" s="1369" t="s">
        <v>3886</v>
      </c>
      <c r="H105" s="1239"/>
      <c r="I105" s="1240" t="s">
        <v>3885</v>
      </c>
      <c r="J105" s="878"/>
      <c r="K105" s="878"/>
      <c r="L105" s="3240"/>
      <c r="M105" s="3240"/>
      <c r="N105" s="3240"/>
      <c r="O105" s="3240"/>
      <c r="P105" s="3240"/>
      <c r="Q105" s="3240"/>
      <c r="R105" s="3240"/>
      <c r="S105" s="3240"/>
      <c r="T105" s="3240"/>
      <c r="U105" s="3240"/>
      <c r="V105" s="3240"/>
      <c r="W105" s="3238"/>
      <c r="X105" s="3239"/>
      <c r="Y105" s="1241" t="s">
        <v>3884</v>
      </c>
    </row>
    <row r="106" spans="2:27" ht="24.75" customHeight="1">
      <c r="B106" s="1370"/>
      <c r="C106" s="1369" t="s">
        <v>3886</v>
      </c>
      <c r="D106" s="1239"/>
      <c r="E106" s="1240" t="s">
        <v>3885</v>
      </c>
      <c r="F106" s="1370"/>
      <c r="G106" s="1369" t="s">
        <v>3886</v>
      </c>
      <c r="H106" s="1239"/>
      <c r="I106" s="1240" t="s">
        <v>3885</v>
      </c>
      <c r="J106" s="878"/>
      <c r="K106" s="878"/>
      <c r="L106" s="3240"/>
      <c r="M106" s="3240"/>
      <c r="N106" s="3240"/>
      <c r="O106" s="3240"/>
      <c r="P106" s="3240"/>
      <c r="Q106" s="3240"/>
      <c r="R106" s="3240"/>
      <c r="S106" s="3240"/>
      <c r="T106" s="3240"/>
      <c r="U106" s="3240"/>
      <c r="V106" s="3240"/>
      <c r="W106" s="3241"/>
      <c r="X106" s="3242"/>
      <c r="Y106" s="1240" t="s">
        <v>3884</v>
      </c>
    </row>
    <row r="107" spans="2:27" ht="24.75" customHeight="1">
      <c r="B107" s="1370"/>
      <c r="C107" s="1369" t="s">
        <v>3886</v>
      </c>
      <c r="D107" s="1239"/>
      <c r="E107" s="1240" t="s">
        <v>3885</v>
      </c>
      <c r="F107" s="1370"/>
      <c r="G107" s="1369" t="s">
        <v>3886</v>
      </c>
      <c r="H107" s="1239"/>
      <c r="I107" s="1240" t="s">
        <v>3885</v>
      </c>
      <c r="J107" s="878"/>
      <c r="K107" s="878"/>
      <c r="L107" s="3240"/>
      <c r="M107" s="3240"/>
      <c r="N107" s="3240"/>
      <c r="O107" s="3240"/>
      <c r="P107" s="3240"/>
      <c r="Q107" s="3240"/>
      <c r="R107" s="3240"/>
      <c r="S107" s="3240"/>
      <c r="T107" s="3240"/>
      <c r="U107" s="3240"/>
      <c r="V107" s="3240"/>
      <c r="W107" s="3238"/>
      <c r="X107" s="3239"/>
      <c r="Y107" s="1241" t="s">
        <v>3884</v>
      </c>
    </row>
    <row r="108" spans="2:27" ht="24.75" customHeight="1">
      <c r="B108" s="1370"/>
      <c r="C108" s="1369" t="s">
        <v>3886</v>
      </c>
      <c r="D108" s="1239"/>
      <c r="E108" s="1240" t="s">
        <v>3885</v>
      </c>
      <c r="F108" s="1370"/>
      <c r="G108" s="1369" t="s">
        <v>3886</v>
      </c>
      <c r="H108" s="1239"/>
      <c r="I108" s="1240" t="s">
        <v>3885</v>
      </c>
      <c r="J108" s="878"/>
      <c r="K108" s="878"/>
      <c r="L108" s="3240"/>
      <c r="M108" s="3240"/>
      <c r="N108" s="3240"/>
      <c r="O108" s="3240"/>
      <c r="P108" s="3240"/>
      <c r="Q108" s="3240"/>
      <c r="R108" s="3240"/>
      <c r="S108" s="3240"/>
      <c r="T108" s="3240"/>
      <c r="U108" s="3240"/>
      <c r="V108" s="3240"/>
      <c r="W108" s="3241"/>
      <c r="X108" s="3242"/>
      <c r="Y108" s="1240" t="s">
        <v>3884</v>
      </c>
    </row>
    <row r="109" spans="2:27" ht="24.75" customHeight="1">
      <c r="B109" s="1370"/>
      <c r="C109" s="1369" t="s">
        <v>3886</v>
      </c>
      <c r="D109" s="1239"/>
      <c r="E109" s="1240" t="s">
        <v>3885</v>
      </c>
      <c r="F109" s="1370"/>
      <c r="G109" s="1369" t="s">
        <v>3886</v>
      </c>
      <c r="H109" s="1239"/>
      <c r="I109" s="1240" t="s">
        <v>3885</v>
      </c>
      <c r="J109" s="878"/>
      <c r="K109" s="878"/>
      <c r="L109" s="3240"/>
      <c r="M109" s="3240"/>
      <c r="N109" s="3240"/>
      <c r="O109" s="3240"/>
      <c r="P109" s="3240"/>
      <c r="Q109" s="3240"/>
      <c r="R109" s="3240"/>
      <c r="S109" s="3240"/>
      <c r="T109" s="3240"/>
      <c r="U109" s="3240"/>
      <c r="V109" s="3240"/>
      <c r="W109" s="3238"/>
      <c r="X109" s="3239"/>
      <c r="Y109" s="1241" t="s">
        <v>3884</v>
      </c>
    </row>
    <row r="110" spans="2:27" ht="24.75" customHeight="1">
      <c r="B110" s="1370"/>
      <c r="C110" s="1369" t="s">
        <v>3886</v>
      </c>
      <c r="D110" s="1239"/>
      <c r="E110" s="1240" t="s">
        <v>3885</v>
      </c>
      <c r="F110" s="1370"/>
      <c r="G110" s="1369" t="s">
        <v>3886</v>
      </c>
      <c r="H110" s="1239"/>
      <c r="I110" s="1240" t="s">
        <v>3885</v>
      </c>
      <c r="J110" s="878"/>
      <c r="K110" s="878"/>
      <c r="L110" s="3240"/>
      <c r="M110" s="3240"/>
      <c r="N110" s="3240"/>
      <c r="O110" s="3240"/>
      <c r="P110" s="3240"/>
      <c r="Q110" s="3240"/>
      <c r="R110" s="3240"/>
      <c r="S110" s="3240"/>
      <c r="T110" s="3240"/>
      <c r="U110" s="3240"/>
      <c r="V110" s="3240"/>
      <c r="W110" s="3241"/>
      <c r="X110" s="3242"/>
      <c r="Y110" s="1240" t="s">
        <v>3884</v>
      </c>
    </row>
    <row r="111" spans="2:27" ht="24.75" customHeight="1">
      <c r="B111" s="1370"/>
      <c r="C111" s="1369" t="s">
        <v>3886</v>
      </c>
      <c r="D111" s="1239"/>
      <c r="E111" s="1240" t="s">
        <v>3885</v>
      </c>
      <c r="F111" s="1370"/>
      <c r="G111" s="1369" t="s">
        <v>3886</v>
      </c>
      <c r="H111" s="1239"/>
      <c r="I111" s="1240" t="s">
        <v>3885</v>
      </c>
      <c r="J111" s="878"/>
      <c r="K111" s="878"/>
      <c r="L111" s="3240"/>
      <c r="M111" s="3240"/>
      <c r="N111" s="3240"/>
      <c r="O111" s="3240"/>
      <c r="P111" s="3240"/>
      <c r="Q111" s="3240"/>
      <c r="R111" s="3240"/>
      <c r="S111" s="3240"/>
      <c r="T111" s="3240"/>
      <c r="U111" s="3240"/>
      <c r="V111" s="3240"/>
      <c r="W111" s="3238"/>
      <c r="X111" s="3239"/>
      <c r="Y111" s="1241" t="s">
        <v>3884</v>
      </c>
    </row>
    <row r="112" spans="2:27" ht="24.75" customHeight="1">
      <c r="B112" s="1370"/>
      <c r="C112" s="1369" t="s">
        <v>3886</v>
      </c>
      <c r="D112" s="1239"/>
      <c r="E112" s="1240" t="s">
        <v>3885</v>
      </c>
      <c r="F112" s="1370"/>
      <c r="G112" s="1369" t="s">
        <v>3886</v>
      </c>
      <c r="H112" s="1239"/>
      <c r="I112" s="1240" t="s">
        <v>3885</v>
      </c>
      <c r="J112" s="878"/>
      <c r="K112" s="878"/>
      <c r="L112" s="3240"/>
      <c r="M112" s="3240"/>
      <c r="N112" s="3240"/>
      <c r="O112" s="3240"/>
      <c r="P112" s="3240"/>
      <c r="Q112" s="3240"/>
      <c r="R112" s="3240"/>
      <c r="S112" s="3240"/>
      <c r="T112" s="3240"/>
      <c r="U112" s="3240"/>
      <c r="V112" s="3240"/>
      <c r="W112" s="3241"/>
      <c r="X112" s="3242"/>
      <c r="Y112" s="1240" t="s">
        <v>3884</v>
      </c>
    </row>
    <row r="113" spans="2:4" ht="15" customHeight="1">
      <c r="B113" s="1234" t="s">
        <v>3883</v>
      </c>
    </row>
    <row r="114" spans="2:4" ht="15" customHeight="1">
      <c r="C114" s="1234" t="s">
        <v>3882</v>
      </c>
    </row>
    <row r="115" spans="2:4" ht="15" customHeight="1">
      <c r="C115" s="1234" t="s">
        <v>3881</v>
      </c>
    </row>
    <row r="116" spans="2:4" ht="15" customHeight="1">
      <c r="D116" s="1234" t="s">
        <v>3880</v>
      </c>
    </row>
    <row r="117" spans="2:4" ht="15" customHeight="1">
      <c r="D117" s="1234" t="s">
        <v>3879</v>
      </c>
    </row>
    <row r="118" spans="2:4" ht="15" customHeight="1">
      <c r="C118" s="1234" t="s">
        <v>3878</v>
      </c>
    </row>
  </sheetData>
  <sheetProtection selectLockedCells="1" selectUnlockedCells="1"/>
  <mergeCells count="265">
    <mergeCell ref="B6:G6"/>
    <mergeCell ref="B13:Y13"/>
    <mergeCell ref="B26:B27"/>
    <mergeCell ref="W26:X27"/>
    <mergeCell ref="Y26:Y27"/>
    <mergeCell ref="T7:U7"/>
    <mergeCell ref="H8:U8"/>
    <mergeCell ref="A4:Y4"/>
    <mergeCell ref="H6:U6"/>
    <mergeCell ref="H7:I7"/>
    <mergeCell ref="J7:K7"/>
    <mergeCell ref="L7:M7"/>
    <mergeCell ref="N7:O7"/>
    <mergeCell ref="P7:Q7"/>
    <mergeCell ref="R7:S7"/>
    <mergeCell ref="B34:B35"/>
    <mergeCell ref="W34:X35"/>
    <mergeCell ref="Y34:Y35"/>
    <mergeCell ref="F15:I15"/>
    <mergeCell ref="K15:L15"/>
    <mergeCell ref="O15:Q15"/>
    <mergeCell ref="S15:T15"/>
    <mergeCell ref="B8:G8"/>
    <mergeCell ref="B7:G7"/>
    <mergeCell ref="B11:H11"/>
    <mergeCell ref="B18:B25"/>
    <mergeCell ref="W18:X25"/>
    <mergeCell ref="Y18:Y25"/>
    <mergeCell ref="B28:B29"/>
    <mergeCell ref="W28:X29"/>
    <mergeCell ref="Y28:Y29"/>
    <mergeCell ref="B30:B31"/>
    <mergeCell ref="W30:X31"/>
    <mergeCell ref="Y30:Y31"/>
    <mergeCell ref="B32:B33"/>
    <mergeCell ref="W32:X33"/>
    <mergeCell ref="Y32:Y33"/>
    <mergeCell ref="B36:B37"/>
    <mergeCell ref="W36:X37"/>
    <mergeCell ref="Y36:Y37"/>
    <mergeCell ref="B38:B39"/>
    <mergeCell ref="W38:X39"/>
    <mergeCell ref="Y38:Y39"/>
    <mergeCell ref="C40:D42"/>
    <mergeCell ref="E40:E42"/>
    <mergeCell ref="F40:H42"/>
    <mergeCell ref="I40:I42"/>
    <mergeCell ref="J40:K42"/>
    <mergeCell ref="L40:M42"/>
    <mergeCell ref="Q70:R70"/>
    <mergeCell ref="S70:T70"/>
    <mergeCell ref="U70:V70"/>
    <mergeCell ref="W70:X70"/>
    <mergeCell ref="B43:B44"/>
    <mergeCell ref="W43:X44"/>
    <mergeCell ref="Y43:Y44"/>
    <mergeCell ref="B65:E68"/>
    <mergeCell ref="F65:I68"/>
    <mergeCell ref="J65:J68"/>
    <mergeCell ref="K65:K68"/>
    <mergeCell ref="L65:N68"/>
    <mergeCell ref="O65:P68"/>
    <mergeCell ref="B64:E64"/>
    <mergeCell ref="Q65:R68"/>
    <mergeCell ref="S65:T68"/>
    <mergeCell ref="U65:V68"/>
    <mergeCell ref="W65:Y68"/>
    <mergeCell ref="L69:N69"/>
    <mergeCell ref="O69:P69"/>
    <mergeCell ref="Q69:R69"/>
    <mergeCell ref="S69:T69"/>
    <mergeCell ref="U69:V69"/>
    <mergeCell ref="W69:X69"/>
    <mergeCell ref="W73:X73"/>
    <mergeCell ref="L74:N74"/>
    <mergeCell ref="O74:P74"/>
    <mergeCell ref="Q74:R74"/>
    <mergeCell ref="S74:T74"/>
    <mergeCell ref="U74:V74"/>
    <mergeCell ref="W74:X74"/>
    <mergeCell ref="U71:V71"/>
    <mergeCell ref="W71:X71"/>
    <mergeCell ref="L72:N72"/>
    <mergeCell ref="O72:P72"/>
    <mergeCell ref="Q72:R72"/>
    <mergeCell ref="S72:T72"/>
    <mergeCell ref="U72:V72"/>
    <mergeCell ref="W72:X72"/>
    <mergeCell ref="L71:N71"/>
    <mergeCell ref="O71:P71"/>
    <mergeCell ref="L70:N70"/>
    <mergeCell ref="O70:P70"/>
    <mergeCell ref="B81:E81"/>
    <mergeCell ref="L76:N76"/>
    <mergeCell ref="O76:P76"/>
    <mergeCell ref="Q76:R76"/>
    <mergeCell ref="S76:T76"/>
    <mergeCell ref="U76:V76"/>
    <mergeCell ref="W76:X76"/>
    <mergeCell ref="L73:N73"/>
    <mergeCell ref="O73:P73"/>
    <mergeCell ref="Q73:R73"/>
    <mergeCell ref="S73:T73"/>
    <mergeCell ref="U75:V75"/>
    <mergeCell ref="W75:X75"/>
    <mergeCell ref="L75:N75"/>
    <mergeCell ref="O75:P75"/>
    <mergeCell ref="Q75:R75"/>
    <mergeCell ref="S75:T75"/>
    <mergeCell ref="Q77:R77"/>
    <mergeCell ref="S77:T77"/>
    <mergeCell ref="Q71:R71"/>
    <mergeCell ref="S71:T71"/>
    <mergeCell ref="U73:V73"/>
    <mergeCell ref="U77:V77"/>
    <mergeCell ref="W77:X77"/>
    <mergeCell ref="L78:N78"/>
    <mergeCell ref="O78:P78"/>
    <mergeCell ref="Q78:R78"/>
    <mergeCell ref="S78:T78"/>
    <mergeCell ref="U78:V78"/>
    <mergeCell ref="W78:X78"/>
    <mergeCell ref="L77:N77"/>
    <mergeCell ref="O77:P77"/>
    <mergeCell ref="L86:N86"/>
    <mergeCell ref="O86:P86"/>
    <mergeCell ref="Q86:R86"/>
    <mergeCell ref="S86:T86"/>
    <mergeCell ref="U86:V86"/>
    <mergeCell ref="W86:X86"/>
    <mergeCell ref="B82:E85"/>
    <mergeCell ref="F82:I85"/>
    <mergeCell ref="J82:J85"/>
    <mergeCell ref="K82:K85"/>
    <mergeCell ref="L82:N85"/>
    <mergeCell ref="O82:P85"/>
    <mergeCell ref="W82:Y85"/>
    <mergeCell ref="Q82:R85"/>
    <mergeCell ref="S82:T85"/>
    <mergeCell ref="U82:V85"/>
    <mergeCell ref="L90:N90"/>
    <mergeCell ref="O90:P90"/>
    <mergeCell ref="Q90:R90"/>
    <mergeCell ref="S90:T90"/>
    <mergeCell ref="U90:V90"/>
    <mergeCell ref="W90:X90"/>
    <mergeCell ref="L87:N87"/>
    <mergeCell ref="O87:P87"/>
    <mergeCell ref="Q87:R87"/>
    <mergeCell ref="S87:T87"/>
    <mergeCell ref="U89:V89"/>
    <mergeCell ref="W89:X89"/>
    <mergeCell ref="L89:N89"/>
    <mergeCell ref="O89:P89"/>
    <mergeCell ref="Q89:R89"/>
    <mergeCell ref="S89:T89"/>
    <mergeCell ref="U87:V87"/>
    <mergeCell ref="W87:X87"/>
    <mergeCell ref="L88:N88"/>
    <mergeCell ref="O88:P88"/>
    <mergeCell ref="Q88:R88"/>
    <mergeCell ref="S88:T88"/>
    <mergeCell ref="U88:V88"/>
    <mergeCell ref="W88:X88"/>
    <mergeCell ref="W91:X91"/>
    <mergeCell ref="L92:N92"/>
    <mergeCell ref="O92:P92"/>
    <mergeCell ref="Q92:R92"/>
    <mergeCell ref="S92:T92"/>
    <mergeCell ref="U92:V92"/>
    <mergeCell ref="W92:X92"/>
    <mergeCell ref="L91:N91"/>
    <mergeCell ref="O91:P91"/>
    <mergeCell ref="J99:J102"/>
    <mergeCell ref="K99:K102"/>
    <mergeCell ref="L99:N102"/>
    <mergeCell ref="O99:P102"/>
    <mergeCell ref="Q99:R102"/>
    <mergeCell ref="L95:N95"/>
    <mergeCell ref="Q91:R91"/>
    <mergeCell ref="S91:T91"/>
    <mergeCell ref="U93:V93"/>
    <mergeCell ref="L94:N94"/>
    <mergeCell ref="O94:P94"/>
    <mergeCell ref="Q94:R94"/>
    <mergeCell ref="S94:T94"/>
    <mergeCell ref="U94:V94"/>
    <mergeCell ref="U91:V91"/>
    <mergeCell ref="U95:V95"/>
    <mergeCell ref="O95:P95"/>
    <mergeCell ref="Q95:R95"/>
    <mergeCell ref="S95:T95"/>
    <mergeCell ref="S99:T102"/>
    <mergeCell ref="U99:V102"/>
    <mergeCell ref="W99:Y102"/>
    <mergeCell ref="W95:X95"/>
    <mergeCell ref="L93:N93"/>
    <mergeCell ref="O93:P93"/>
    <mergeCell ref="Q93:R93"/>
    <mergeCell ref="S93:T93"/>
    <mergeCell ref="W93:X93"/>
    <mergeCell ref="W94:X94"/>
    <mergeCell ref="W103:X103"/>
    <mergeCell ref="L104:N104"/>
    <mergeCell ref="O104:P104"/>
    <mergeCell ref="Q104:R104"/>
    <mergeCell ref="S104:T104"/>
    <mergeCell ref="U104:V104"/>
    <mergeCell ref="W104:X104"/>
    <mergeCell ref="L103:N103"/>
    <mergeCell ref="O103:P103"/>
    <mergeCell ref="Q103:R103"/>
    <mergeCell ref="S103:T103"/>
    <mergeCell ref="U103:V103"/>
    <mergeCell ref="Q107:R107"/>
    <mergeCell ref="S107:T107"/>
    <mergeCell ref="U105:V105"/>
    <mergeCell ref="W105:X105"/>
    <mergeCell ref="L106:N106"/>
    <mergeCell ref="O106:P106"/>
    <mergeCell ref="Q106:R106"/>
    <mergeCell ref="S106:T106"/>
    <mergeCell ref="U106:V106"/>
    <mergeCell ref="W106:X106"/>
    <mergeCell ref="L105:N105"/>
    <mergeCell ref="O105:P105"/>
    <mergeCell ref="B98:E98"/>
    <mergeCell ref="B99:E102"/>
    <mergeCell ref="F99:I102"/>
    <mergeCell ref="U111:V111"/>
    <mergeCell ref="W111:X111"/>
    <mergeCell ref="L111:N111"/>
    <mergeCell ref="O111:P111"/>
    <mergeCell ref="Q111:R111"/>
    <mergeCell ref="S111:T111"/>
    <mergeCell ref="U107:V107"/>
    <mergeCell ref="W107:X107"/>
    <mergeCell ref="L108:N108"/>
    <mergeCell ref="O108:P108"/>
    <mergeCell ref="Q108:R108"/>
    <mergeCell ref="S108:T108"/>
    <mergeCell ref="U108:V108"/>
    <mergeCell ref="W108:X108"/>
    <mergeCell ref="L107:N107"/>
    <mergeCell ref="O107:P107"/>
    <mergeCell ref="Q105:R105"/>
    <mergeCell ref="S105:T105"/>
    <mergeCell ref="L109:N109"/>
    <mergeCell ref="O109:P109"/>
    <mergeCell ref="U109:V109"/>
    <mergeCell ref="W109:X109"/>
    <mergeCell ref="L110:N110"/>
    <mergeCell ref="O110:P110"/>
    <mergeCell ref="Q110:R110"/>
    <mergeCell ref="S110:T110"/>
    <mergeCell ref="U110:V110"/>
    <mergeCell ref="W110:X110"/>
    <mergeCell ref="L112:N112"/>
    <mergeCell ref="O112:P112"/>
    <mergeCell ref="Q112:R112"/>
    <mergeCell ref="S112:T112"/>
    <mergeCell ref="U112:V112"/>
    <mergeCell ref="W112:X112"/>
    <mergeCell ref="Q109:R109"/>
    <mergeCell ref="S109:T109"/>
  </mergeCells>
  <phoneticPr fontId="1"/>
  <pageMargins left="0.47244094488188981" right="0.11811023622047245" top="0.27559055118110237" bottom="0.23622047244094491" header="0.31496062992125984" footer="0.31496062992125984"/>
  <pageSetup paperSize="9" scale="93" orientation="portrait" r:id="rId1"/>
  <rowBreaks count="2" manualBreakCount="2">
    <brk id="49" max="16383" man="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8</xdr:col>
                    <xdr:colOff>76200</xdr:colOff>
                    <xdr:row>10</xdr:row>
                    <xdr:rowOff>0</xdr:rowOff>
                  </from>
                  <to>
                    <xdr:col>9</xdr:col>
                    <xdr:colOff>76200</xdr:colOff>
                    <xdr:row>11</xdr:row>
                    <xdr:rowOff>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10</xdr:col>
                    <xdr:colOff>0</xdr:colOff>
                    <xdr:row>10</xdr:row>
                    <xdr:rowOff>0</xdr:rowOff>
                  </from>
                  <to>
                    <xdr:col>11</xdr:col>
                    <xdr:colOff>95250</xdr:colOff>
                    <xdr:row>11</xdr:row>
                    <xdr:rowOff>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12</xdr:col>
                    <xdr:colOff>0</xdr:colOff>
                    <xdr:row>10</xdr:row>
                    <xdr:rowOff>0</xdr:rowOff>
                  </from>
                  <to>
                    <xdr:col>13</xdr:col>
                    <xdr:colOff>95250</xdr:colOff>
                    <xdr:row>11</xdr:row>
                    <xdr:rowOff>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5</xdr:col>
                    <xdr:colOff>0</xdr:colOff>
                    <xdr:row>63</xdr:row>
                    <xdr:rowOff>0</xdr:rowOff>
                  </from>
                  <to>
                    <xdr:col>6</xdr:col>
                    <xdr:colOff>161925</xdr:colOff>
                    <xdr:row>64</xdr:row>
                    <xdr:rowOff>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7</xdr:col>
                    <xdr:colOff>0</xdr:colOff>
                    <xdr:row>63</xdr:row>
                    <xdr:rowOff>0</xdr:rowOff>
                  </from>
                  <to>
                    <xdr:col>8</xdr:col>
                    <xdr:colOff>161925</xdr:colOff>
                    <xdr:row>64</xdr:row>
                    <xdr:rowOff>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5</xdr:col>
                    <xdr:colOff>0</xdr:colOff>
                    <xdr:row>80</xdr:row>
                    <xdr:rowOff>0</xdr:rowOff>
                  </from>
                  <to>
                    <xdr:col>6</xdr:col>
                    <xdr:colOff>161925</xdr:colOff>
                    <xdr:row>81</xdr:row>
                    <xdr:rowOff>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7</xdr:col>
                    <xdr:colOff>0</xdr:colOff>
                    <xdr:row>80</xdr:row>
                    <xdr:rowOff>0</xdr:rowOff>
                  </from>
                  <to>
                    <xdr:col>8</xdr:col>
                    <xdr:colOff>161925</xdr:colOff>
                    <xdr:row>81</xdr:row>
                    <xdr:rowOff>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5</xdr:col>
                    <xdr:colOff>0</xdr:colOff>
                    <xdr:row>97</xdr:row>
                    <xdr:rowOff>0</xdr:rowOff>
                  </from>
                  <to>
                    <xdr:col>6</xdr:col>
                    <xdr:colOff>161925</xdr:colOff>
                    <xdr:row>98</xdr:row>
                    <xdr:rowOff>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0</xdr:colOff>
                    <xdr:row>97</xdr:row>
                    <xdr:rowOff>0</xdr:rowOff>
                  </from>
                  <to>
                    <xdr:col>8</xdr:col>
                    <xdr:colOff>161925</xdr:colOff>
                    <xdr:row>98</xdr:row>
                    <xdr:rowOff>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1</xdr:col>
                    <xdr:colOff>0</xdr:colOff>
                    <xdr:row>68</xdr:row>
                    <xdr:rowOff>0</xdr:rowOff>
                  </from>
                  <to>
                    <xdr:col>2</xdr:col>
                    <xdr:colOff>161925</xdr:colOff>
                    <xdr:row>69</xdr:row>
                    <xdr:rowOff>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3</xdr:col>
                    <xdr:colOff>0</xdr:colOff>
                    <xdr:row>68</xdr:row>
                    <xdr:rowOff>0</xdr:rowOff>
                  </from>
                  <to>
                    <xdr:col>4</xdr:col>
                    <xdr:colOff>161925</xdr:colOff>
                    <xdr:row>69</xdr:row>
                    <xdr:rowOff>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5</xdr:col>
                    <xdr:colOff>0</xdr:colOff>
                    <xdr:row>68</xdr:row>
                    <xdr:rowOff>0</xdr:rowOff>
                  </from>
                  <to>
                    <xdr:col>6</xdr:col>
                    <xdr:colOff>161925</xdr:colOff>
                    <xdr:row>69</xdr:row>
                    <xdr:rowOff>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7</xdr:col>
                    <xdr:colOff>0</xdr:colOff>
                    <xdr:row>68</xdr:row>
                    <xdr:rowOff>0</xdr:rowOff>
                  </from>
                  <to>
                    <xdr:col>8</xdr:col>
                    <xdr:colOff>161925</xdr:colOff>
                    <xdr:row>69</xdr:row>
                    <xdr:rowOff>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1</xdr:col>
                    <xdr:colOff>0</xdr:colOff>
                    <xdr:row>70</xdr:row>
                    <xdr:rowOff>0</xdr:rowOff>
                  </from>
                  <to>
                    <xdr:col>2</xdr:col>
                    <xdr:colOff>161925</xdr:colOff>
                    <xdr:row>71</xdr:row>
                    <xdr:rowOff>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3</xdr:col>
                    <xdr:colOff>0</xdr:colOff>
                    <xdr:row>70</xdr:row>
                    <xdr:rowOff>0</xdr:rowOff>
                  </from>
                  <to>
                    <xdr:col>4</xdr:col>
                    <xdr:colOff>161925</xdr:colOff>
                    <xdr:row>71</xdr:row>
                    <xdr:rowOff>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5</xdr:col>
                    <xdr:colOff>0</xdr:colOff>
                    <xdr:row>70</xdr:row>
                    <xdr:rowOff>0</xdr:rowOff>
                  </from>
                  <to>
                    <xdr:col>6</xdr:col>
                    <xdr:colOff>161925</xdr:colOff>
                    <xdr:row>71</xdr:row>
                    <xdr:rowOff>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7</xdr:col>
                    <xdr:colOff>0</xdr:colOff>
                    <xdr:row>70</xdr:row>
                    <xdr:rowOff>0</xdr:rowOff>
                  </from>
                  <to>
                    <xdr:col>8</xdr:col>
                    <xdr:colOff>161925</xdr:colOff>
                    <xdr:row>71</xdr:row>
                    <xdr:rowOff>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1</xdr:col>
                    <xdr:colOff>0</xdr:colOff>
                    <xdr:row>71</xdr:row>
                    <xdr:rowOff>0</xdr:rowOff>
                  </from>
                  <to>
                    <xdr:col>2</xdr:col>
                    <xdr:colOff>161925</xdr:colOff>
                    <xdr:row>72</xdr:row>
                    <xdr:rowOff>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3</xdr:col>
                    <xdr:colOff>0</xdr:colOff>
                    <xdr:row>71</xdr:row>
                    <xdr:rowOff>0</xdr:rowOff>
                  </from>
                  <to>
                    <xdr:col>4</xdr:col>
                    <xdr:colOff>161925</xdr:colOff>
                    <xdr:row>72</xdr:row>
                    <xdr:rowOff>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5</xdr:col>
                    <xdr:colOff>0</xdr:colOff>
                    <xdr:row>71</xdr:row>
                    <xdr:rowOff>0</xdr:rowOff>
                  </from>
                  <to>
                    <xdr:col>6</xdr:col>
                    <xdr:colOff>161925</xdr:colOff>
                    <xdr:row>72</xdr:row>
                    <xdr:rowOff>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7</xdr:col>
                    <xdr:colOff>0</xdr:colOff>
                    <xdr:row>71</xdr:row>
                    <xdr:rowOff>0</xdr:rowOff>
                  </from>
                  <to>
                    <xdr:col>8</xdr:col>
                    <xdr:colOff>161925</xdr:colOff>
                    <xdr:row>72</xdr:row>
                    <xdr:rowOff>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xdr:col>
                    <xdr:colOff>0</xdr:colOff>
                    <xdr:row>72</xdr:row>
                    <xdr:rowOff>0</xdr:rowOff>
                  </from>
                  <to>
                    <xdr:col>2</xdr:col>
                    <xdr:colOff>161925</xdr:colOff>
                    <xdr:row>73</xdr:row>
                    <xdr:rowOff>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3</xdr:col>
                    <xdr:colOff>0</xdr:colOff>
                    <xdr:row>72</xdr:row>
                    <xdr:rowOff>0</xdr:rowOff>
                  </from>
                  <to>
                    <xdr:col>4</xdr:col>
                    <xdr:colOff>161925</xdr:colOff>
                    <xdr:row>73</xdr:row>
                    <xdr:rowOff>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5</xdr:col>
                    <xdr:colOff>0</xdr:colOff>
                    <xdr:row>72</xdr:row>
                    <xdr:rowOff>0</xdr:rowOff>
                  </from>
                  <to>
                    <xdr:col>6</xdr:col>
                    <xdr:colOff>161925</xdr:colOff>
                    <xdr:row>73</xdr:row>
                    <xdr:rowOff>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7</xdr:col>
                    <xdr:colOff>0</xdr:colOff>
                    <xdr:row>72</xdr:row>
                    <xdr:rowOff>0</xdr:rowOff>
                  </from>
                  <to>
                    <xdr:col>8</xdr:col>
                    <xdr:colOff>161925</xdr:colOff>
                    <xdr:row>73</xdr:row>
                    <xdr:rowOff>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xdr:col>
                    <xdr:colOff>0</xdr:colOff>
                    <xdr:row>73</xdr:row>
                    <xdr:rowOff>0</xdr:rowOff>
                  </from>
                  <to>
                    <xdr:col>2</xdr:col>
                    <xdr:colOff>161925</xdr:colOff>
                    <xdr:row>74</xdr:row>
                    <xdr:rowOff>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3</xdr:col>
                    <xdr:colOff>0</xdr:colOff>
                    <xdr:row>73</xdr:row>
                    <xdr:rowOff>0</xdr:rowOff>
                  </from>
                  <to>
                    <xdr:col>4</xdr:col>
                    <xdr:colOff>161925</xdr:colOff>
                    <xdr:row>74</xdr:row>
                    <xdr:rowOff>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5</xdr:col>
                    <xdr:colOff>0</xdr:colOff>
                    <xdr:row>73</xdr:row>
                    <xdr:rowOff>0</xdr:rowOff>
                  </from>
                  <to>
                    <xdr:col>6</xdr:col>
                    <xdr:colOff>161925</xdr:colOff>
                    <xdr:row>74</xdr:row>
                    <xdr:rowOff>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7</xdr:col>
                    <xdr:colOff>0</xdr:colOff>
                    <xdr:row>73</xdr:row>
                    <xdr:rowOff>0</xdr:rowOff>
                  </from>
                  <to>
                    <xdr:col>8</xdr:col>
                    <xdr:colOff>161925</xdr:colOff>
                    <xdr:row>74</xdr:row>
                    <xdr:rowOff>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xdr:col>
                    <xdr:colOff>0</xdr:colOff>
                    <xdr:row>74</xdr:row>
                    <xdr:rowOff>0</xdr:rowOff>
                  </from>
                  <to>
                    <xdr:col>2</xdr:col>
                    <xdr:colOff>161925</xdr:colOff>
                    <xdr:row>75</xdr:row>
                    <xdr:rowOff>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3</xdr:col>
                    <xdr:colOff>0</xdr:colOff>
                    <xdr:row>74</xdr:row>
                    <xdr:rowOff>0</xdr:rowOff>
                  </from>
                  <to>
                    <xdr:col>4</xdr:col>
                    <xdr:colOff>161925</xdr:colOff>
                    <xdr:row>75</xdr:row>
                    <xdr:rowOff>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5</xdr:col>
                    <xdr:colOff>0</xdr:colOff>
                    <xdr:row>74</xdr:row>
                    <xdr:rowOff>0</xdr:rowOff>
                  </from>
                  <to>
                    <xdr:col>6</xdr:col>
                    <xdr:colOff>161925</xdr:colOff>
                    <xdr:row>75</xdr:row>
                    <xdr:rowOff>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7</xdr:col>
                    <xdr:colOff>0</xdr:colOff>
                    <xdr:row>74</xdr:row>
                    <xdr:rowOff>0</xdr:rowOff>
                  </from>
                  <to>
                    <xdr:col>8</xdr:col>
                    <xdr:colOff>161925</xdr:colOff>
                    <xdr:row>75</xdr:row>
                    <xdr:rowOff>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xdr:col>
                    <xdr:colOff>0</xdr:colOff>
                    <xdr:row>75</xdr:row>
                    <xdr:rowOff>0</xdr:rowOff>
                  </from>
                  <to>
                    <xdr:col>2</xdr:col>
                    <xdr:colOff>161925</xdr:colOff>
                    <xdr:row>76</xdr:row>
                    <xdr:rowOff>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3</xdr:col>
                    <xdr:colOff>0</xdr:colOff>
                    <xdr:row>75</xdr:row>
                    <xdr:rowOff>0</xdr:rowOff>
                  </from>
                  <to>
                    <xdr:col>4</xdr:col>
                    <xdr:colOff>161925</xdr:colOff>
                    <xdr:row>76</xdr:row>
                    <xdr:rowOff>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5</xdr:col>
                    <xdr:colOff>0</xdr:colOff>
                    <xdr:row>75</xdr:row>
                    <xdr:rowOff>0</xdr:rowOff>
                  </from>
                  <to>
                    <xdr:col>6</xdr:col>
                    <xdr:colOff>161925</xdr:colOff>
                    <xdr:row>76</xdr:row>
                    <xdr:rowOff>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7</xdr:col>
                    <xdr:colOff>0</xdr:colOff>
                    <xdr:row>75</xdr:row>
                    <xdr:rowOff>0</xdr:rowOff>
                  </from>
                  <to>
                    <xdr:col>8</xdr:col>
                    <xdr:colOff>161925</xdr:colOff>
                    <xdr:row>76</xdr:row>
                    <xdr:rowOff>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1</xdr:col>
                    <xdr:colOff>0</xdr:colOff>
                    <xdr:row>76</xdr:row>
                    <xdr:rowOff>0</xdr:rowOff>
                  </from>
                  <to>
                    <xdr:col>2</xdr:col>
                    <xdr:colOff>161925</xdr:colOff>
                    <xdr:row>77</xdr:row>
                    <xdr:rowOff>0</xdr:rowOff>
                  </to>
                </anchor>
              </controlPr>
            </control>
          </mc:Choice>
        </mc:AlternateContent>
        <mc:AlternateContent xmlns:mc="http://schemas.openxmlformats.org/markup-compatibility/2006">
          <mc:Choice Requires="x14">
            <control shapeId="562215" r:id="rId42" name="Check Box 39">
              <controlPr defaultSize="0" autoFill="0" autoLine="0" autoPict="0">
                <anchor moveWithCells="1">
                  <from>
                    <xdr:col>3</xdr:col>
                    <xdr:colOff>0</xdr:colOff>
                    <xdr:row>76</xdr:row>
                    <xdr:rowOff>0</xdr:rowOff>
                  </from>
                  <to>
                    <xdr:col>4</xdr:col>
                    <xdr:colOff>161925</xdr:colOff>
                    <xdr:row>77</xdr:row>
                    <xdr:rowOff>0</xdr:rowOff>
                  </to>
                </anchor>
              </controlPr>
            </control>
          </mc:Choice>
        </mc:AlternateContent>
        <mc:AlternateContent xmlns:mc="http://schemas.openxmlformats.org/markup-compatibility/2006">
          <mc:Choice Requires="x14">
            <control shapeId="562216" r:id="rId43" name="Check Box 40">
              <controlPr defaultSize="0" autoFill="0" autoLine="0" autoPict="0">
                <anchor moveWithCells="1">
                  <from>
                    <xdr:col>5</xdr:col>
                    <xdr:colOff>0</xdr:colOff>
                    <xdr:row>76</xdr:row>
                    <xdr:rowOff>0</xdr:rowOff>
                  </from>
                  <to>
                    <xdr:col>6</xdr:col>
                    <xdr:colOff>161925</xdr:colOff>
                    <xdr:row>77</xdr:row>
                    <xdr:rowOff>0</xdr:rowOff>
                  </to>
                </anchor>
              </controlPr>
            </control>
          </mc:Choice>
        </mc:AlternateContent>
        <mc:AlternateContent xmlns:mc="http://schemas.openxmlformats.org/markup-compatibility/2006">
          <mc:Choice Requires="x14">
            <control shapeId="562217" r:id="rId44" name="Check Box 41">
              <controlPr defaultSize="0" autoFill="0" autoLine="0" autoPict="0">
                <anchor moveWithCells="1">
                  <from>
                    <xdr:col>7</xdr:col>
                    <xdr:colOff>0</xdr:colOff>
                    <xdr:row>76</xdr:row>
                    <xdr:rowOff>0</xdr:rowOff>
                  </from>
                  <to>
                    <xdr:col>8</xdr:col>
                    <xdr:colOff>161925</xdr:colOff>
                    <xdr:row>77</xdr:row>
                    <xdr:rowOff>0</xdr:rowOff>
                  </to>
                </anchor>
              </controlPr>
            </control>
          </mc:Choice>
        </mc:AlternateContent>
        <mc:AlternateContent xmlns:mc="http://schemas.openxmlformats.org/markup-compatibility/2006">
          <mc:Choice Requires="x14">
            <control shapeId="562218" r:id="rId45" name="Check Box 42">
              <controlPr defaultSize="0" autoFill="0" autoLine="0" autoPict="0">
                <anchor moveWithCells="1">
                  <from>
                    <xdr:col>1</xdr:col>
                    <xdr:colOff>0</xdr:colOff>
                    <xdr:row>77</xdr:row>
                    <xdr:rowOff>0</xdr:rowOff>
                  </from>
                  <to>
                    <xdr:col>2</xdr:col>
                    <xdr:colOff>161925</xdr:colOff>
                    <xdr:row>78</xdr:row>
                    <xdr:rowOff>0</xdr:rowOff>
                  </to>
                </anchor>
              </controlPr>
            </control>
          </mc:Choice>
        </mc:AlternateContent>
        <mc:AlternateContent xmlns:mc="http://schemas.openxmlformats.org/markup-compatibility/2006">
          <mc:Choice Requires="x14">
            <control shapeId="562219" r:id="rId46" name="Check Box 43">
              <controlPr defaultSize="0" autoFill="0" autoLine="0" autoPict="0">
                <anchor moveWithCells="1">
                  <from>
                    <xdr:col>3</xdr:col>
                    <xdr:colOff>0</xdr:colOff>
                    <xdr:row>77</xdr:row>
                    <xdr:rowOff>0</xdr:rowOff>
                  </from>
                  <to>
                    <xdr:col>4</xdr:col>
                    <xdr:colOff>161925</xdr:colOff>
                    <xdr:row>78</xdr:row>
                    <xdr:rowOff>0</xdr:rowOff>
                  </to>
                </anchor>
              </controlPr>
            </control>
          </mc:Choice>
        </mc:AlternateContent>
        <mc:AlternateContent xmlns:mc="http://schemas.openxmlformats.org/markup-compatibility/2006">
          <mc:Choice Requires="x14">
            <control shapeId="562220" r:id="rId47" name="Check Box 44">
              <controlPr defaultSize="0" autoFill="0" autoLine="0" autoPict="0">
                <anchor moveWithCells="1">
                  <from>
                    <xdr:col>5</xdr:col>
                    <xdr:colOff>0</xdr:colOff>
                    <xdr:row>77</xdr:row>
                    <xdr:rowOff>0</xdr:rowOff>
                  </from>
                  <to>
                    <xdr:col>6</xdr:col>
                    <xdr:colOff>161925</xdr:colOff>
                    <xdr:row>78</xdr:row>
                    <xdr:rowOff>0</xdr:rowOff>
                  </to>
                </anchor>
              </controlPr>
            </control>
          </mc:Choice>
        </mc:AlternateContent>
        <mc:AlternateContent xmlns:mc="http://schemas.openxmlformats.org/markup-compatibility/2006">
          <mc:Choice Requires="x14">
            <control shapeId="562221" r:id="rId48" name="Check Box 45">
              <controlPr defaultSize="0" autoFill="0" autoLine="0" autoPict="0">
                <anchor moveWithCells="1">
                  <from>
                    <xdr:col>7</xdr:col>
                    <xdr:colOff>0</xdr:colOff>
                    <xdr:row>77</xdr:row>
                    <xdr:rowOff>0</xdr:rowOff>
                  </from>
                  <to>
                    <xdr:col>8</xdr:col>
                    <xdr:colOff>161925</xdr:colOff>
                    <xdr:row>78</xdr:row>
                    <xdr:rowOff>0</xdr:rowOff>
                  </to>
                </anchor>
              </controlPr>
            </control>
          </mc:Choice>
        </mc:AlternateContent>
        <mc:AlternateContent xmlns:mc="http://schemas.openxmlformats.org/markup-compatibility/2006">
          <mc:Choice Requires="x14">
            <control shapeId="562222" r:id="rId49" name="Check Box 46">
              <controlPr defaultSize="0" autoFill="0" autoLine="0" autoPict="0">
                <anchor moveWithCells="1">
                  <from>
                    <xdr:col>1</xdr:col>
                    <xdr:colOff>0</xdr:colOff>
                    <xdr:row>69</xdr:row>
                    <xdr:rowOff>0</xdr:rowOff>
                  </from>
                  <to>
                    <xdr:col>2</xdr:col>
                    <xdr:colOff>161925</xdr:colOff>
                    <xdr:row>70</xdr:row>
                    <xdr:rowOff>0</xdr:rowOff>
                  </to>
                </anchor>
              </controlPr>
            </control>
          </mc:Choice>
        </mc:AlternateContent>
        <mc:AlternateContent xmlns:mc="http://schemas.openxmlformats.org/markup-compatibility/2006">
          <mc:Choice Requires="x14">
            <control shapeId="562223" r:id="rId50" name="Check Box 47">
              <controlPr defaultSize="0" autoFill="0" autoLine="0" autoPict="0">
                <anchor moveWithCells="1">
                  <from>
                    <xdr:col>3</xdr:col>
                    <xdr:colOff>0</xdr:colOff>
                    <xdr:row>69</xdr:row>
                    <xdr:rowOff>0</xdr:rowOff>
                  </from>
                  <to>
                    <xdr:col>4</xdr:col>
                    <xdr:colOff>161925</xdr:colOff>
                    <xdr:row>70</xdr:row>
                    <xdr:rowOff>0</xdr:rowOff>
                  </to>
                </anchor>
              </controlPr>
            </control>
          </mc:Choice>
        </mc:AlternateContent>
        <mc:AlternateContent xmlns:mc="http://schemas.openxmlformats.org/markup-compatibility/2006">
          <mc:Choice Requires="x14">
            <control shapeId="562224" r:id="rId51" name="Check Box 48">
              <controlPr defaultSize="0" autoFill="0" autoLine="0" autoPict="0">
                <anchor moveWithCells="1">
                  <from>
                    <xdr:col>5</xdr:col>
                    <xdr:colOff>0</xdr:colOff>
                    <xdr:row>69</xdr:row>
                    <xdr:rowOff>0</xdr:rowOff>
                  </from>
                  <to>
                    <xdr:col>6</xdr:col>
                    <xdr:colOff>161925</xdr:colOff>
                    <xdr:row>70</xdr:row>
                    <xdr:rowOff>0</xdr:rowOff>
                  </to>
                </anchor>
              </controlPr>
            </control>
          </mc:Choice>
        </mc:AlternateContent>
        <mc:AlternateContent xmlns:mc="http://schemas.openxmlformats.org/markup-compatibility/2006">
          <mc:Choice Requires="x14">
            <control shapeId="562225" r:id="rId52" name="Check Box 49">
              <controlPr defaultSize="0" autoFill="0" autoLine="0" autoPict="0">
                <anchor moveWithCells="1">
                  <from>
                    <xdr:col>7</xdr:col>
                    <xdr:colOff>0</xdr:colOff>
                    <xdr:row>69</xdr:row>
                    <xdr:rowOff>0</xdr:rowOff>
                  </from>
                  <to>
                    <xdr:col>8</xdr:col>
                    <xdr:colOff>161925</xdr:colOff>
                    <xdr:row>70</xdr:row>
                    <xdr:rowOff>0</xdr:rowOff>
                  </to>
                </anchor>
              </controlPr>
            </control>
          </mc:Choice>
        </mc:AlternateContent>
        <mc:AlternateContent xmlns:mc="http://schemas.openxmlformats.org/markup-compatibility/2006">
          <mc:Choice Requires="x14">
            <control shapeId="562226" r:id="rId53" name="Check Box 50">
              <controlPr defaultSize="0" autoFill="0" autoLine="0" autoPict="0">
                <anchor moveWithCells="1">
                  <from>
                    <xdr:col>1</xdr:col>
                    <xdr:colOff>0</xdr:colOff>
                    <xdr:row>85</xdr:row>
                    <xdr:rowOff>0</xdr:rowOff>
                  </from>
                  <to>
                    <xdr:col>2</xdr:col>
                    <xdr:colOff>161925</xdr:colOff>
                    <xdr:row>86</xdr:row>
                    <xdr:rowOff>0</xdr:rowOff>
                  </to>
                </anchor>
              </controlPr>
            </control>
          </mc:Choice>
        </mc:AlternateContent>
        <mc:AlternateContent xmlns:mc="http://schemas.openxmlformats.org/markup-compatibility/2006">
          <mc:Choice Requires="x14">
            <control shapeId="562227" r:id="rId54" name="Check Box 51">
              <controlPr defaultSize="0" autoFill="0" autoLine="0" autoPict="0">
                <anchor moveWithCells="1">
                  <from>
                    <xdr:col>3</xdr:col>
                    <xdr:colOff>0</xdr:colOff>
                    <xdr:row>85</xdr:row>
                    <xdr:rowOff>0</xdr:rowOff>
                  </from>
                  <to>
                    <xdr:col>4</xdr:col>
                    <xdr:colOff>161925</xdr:colOff>
                    <xdr:row>86</xdr:row>
                    <xdr:rowOff>0</xdr:rowOff>
                  </to>
                </anchor>
              </controlPr>
            </control>
          </mc:Choice>
        </mc:AlternateContent>
        <mc:AlternateContent xmlns:mc="http://schemas.openxmlformats.org/markup-compatibility/2006">
          <mc:Choice Requires="x14">
            <control shapeId="562228" r:id="rId55" name="Check Box 52">
              <controlPr defaultSize="0" autoFill="0" autoLine="0" autoPict="0">
                <anchor moveWithCells="1">
                  <from>
                    <xdr:col>5</xdr:col>
                    <xdr:colOff>0</xdr:colOff>
                    <xdr:row>85</xdr:row>
                    <xdr:rowOff>0</xdr:rowOff>
                  </from>
                  <to>
                    <xdr:col>6</xdr:col>
                    <xdr:colOff>161925</xdr:colOff>
                    <xdr:row>86</xdr:row>
                    <xdr:rowOff>0</xdr:rowOff>
                  </to>
                </anchor>
              </controlPr>
            </control>
          </mc:Choice>
        </mc:AlternateContent>
        <mc:AlternateContent xmlns:mc="http://schemas.openxmlformats.org/markup-compatibility/2006">
          <mc:Choice Requires="x14">
            <control shapeId="562229" r:id="rId56" name="Check Box 53">
              <controlPr defaultSize="0" autoFill="0" autoLine="0" autoPict="0">
                <anchor moveWithCells="1">
                  <from>
                    <xdr:col>7</xdr:col>
                    <xdr:colOff>0</xdr:colOff>
                    <xdr:row>85</xdr:row>
                    <xdr:rowOff>0</xdr:rowOff>
                  </from>
                  <to>
                    <xdr:col>8</xdr:col>
                    <xdr:colOff>161925</xdr:colOff>
                    <xdr:row>86</xdr:row>
                    <xdr:rowOff>0</xdr:rowOff>
                  </to>
                </anchor>
              </controlPr>
            </control>
          </mc:Choice>
        </mc:AlternateContent>
        <mc:AlternateContent xmlns:mc="http://schemas.openxmlformats.org/markup-compatibility/2006">
          <mc:Choice Requires="x14">
            <control shapeId="562230" r:id="rId57" name="Check Box 54">
              <controlPr defaultSize="0" autoFill="0" autoLine="0" autoPict="0">
                <anchor moveWithCells="1">
                  <from>
                    <xdr:col>1</xdr:col>
                    <xdr:colOff>0</xdr:colOff>
                    <xdr:row>87</xdr:row>
                    <xdr:rowOff>0</xdr:rowOff>
                  </from>
                  <to>
                    <xdr:col>2</xdr:col>
                    <xdr:colOff>161925</xdr:colOff>
                    <xdr:row>88</xdr:row>
                    <xdr:rowOff>0</xdr:rowOff>
                  </to>
                </anchor>
              </controlPr>
            </control>
          </mc:Choice>
        </mc:AlternateContent>
        <mc:AlternateContent xmlns:mc="http://schemas.openxmlformats.org/markup-compatibility/2006">
          <mc:Choice Requires="x14">
            <control shapeId="562231" r:id="rId58" name="Check Box 55">
              <controlPr defaultSize="0" autoFill="0" autoLine="0" autoPict="0">
                <anchor moveWithCells="1">
                  <from>
                    <xdr:col>3</xdr:col>
                    <xdr:colOff>0</xdr:colOff>
                    <xdr:row>87</xdr:row>
                    <xdr:rowOff>0</xdr:rowOff>
                  </from>
                  <to>
                    <xdr:col>4</xdr:col>
                    <xdr:colOff>161925</xdr:colOff>
                    <xdr:row>88</xdr:row>
                    <xdr:rowOff>0</xdr:rowOff>
                  </to>
                </anchor>
              </controlPr>
            </control>
          </mc:Choice>
        </mc:AlternateContent>
        <mc:AlternateContent xmlns:mc="http://schemas.openxmlformats.org/markup-compatibility/2006">
          <mc:Choice Requires="x14">
            <control shapeId="562232" r:id="rId59" name="Check Box 56">
              <controlPr defaultSize="0" autoFill="0" autoLine="0" autoPict="0">
                <anchor moveWithCells="1">
                  <from>
                    <xdr:col>5</xdr:col>
                    <xdr:colOff>0</xdr:colOff>
                    <xdr:row>87</xdr:row>
                    <xdr:rowOff>0</xdr:rowOff>
                  </from>
                  <to>
                    <xdr:col>6</xdr:col>
                    <xdr:colOff>161925</xdr:colOff>
                    <xdr:row>88</xdr:row>
                    <xdr:rowOff>0</xdr:rowOff>
                  </to>
                </anchor>
              </controlPr>
            </control>
          </mc:Choice>
        </mc:AlternateContent>
        <mc:AlternateContent xmlns:mc="http://schemas.openxmlformats.org/markup-compatibility/2006">
          <mc:Choice Requires="x14">
            <control shapeId="562233" r:id="rId60" name="Check Box 57">
              <controlPr defaultSize="0" autoFill="0" autoLine="0" autoPict="0">
                <anchor moveWithCells="1">
                  <from>
                    <xdr:col>7</xdr:col>
                    <xdr:colOff>0</xdr:colOff>
                    <xdr:row>87</xdr:row>
                    <xdr:rowOff>0</xdr:rowOff>
                  </from>
                  <to>
                    <xdr:col>8</xdr:col>
                    <xdr:colOff>161925</xdr:colOff>
                    <xdr:row>88</xdr:row>
                    <xdr:rowOff>0</xdr:rowOff>
                  </to>
                </anchor>
              </controlPr>
            </control>
          </mc:Choice>
        </mc:AlternateContent>
        <mc:AlternateContent xmlns:mc="http://schemas.openxmlformats.org/markup-compatibility/2006">
          <mc:Choice Requires="x14">
            <control shapeId="562234" r:id="rId61" name="Check Box 58">
              <controlPr defaultSize="0" autoFill="0" autoLine="0" autoPict="0">
                <anchor moveWithCells="1">
                  <from>
                    <xdr:col>1</xdr:col>
                    <xdr:colOff>0</xdr:colOff>
                    <xdr:row>88</xdr:row>
                    <xdr:rowOff>0</xdr:rowOff>
                  </from>
                  <to>
                    <xdr:col>2</xdr:col>
                    <xdr:colOff>161925</xdr:colOff>
                    <xdr:row>89</xdr:row>
                    <xdr:rowOff>0</xdr:rowOff>
                  </to>
                </anchor>
              </controlPr>
            </control>
          </mc:Choice>
        </mc:AlternateContent>
        <mc:AlternateContent xmlns:mc="http://schemas.openxmlformats.org/markup-compatibility/2006">
          <mc:Choice Requires="x14">
            <control shapeId="562235" r:id="rId62" name="Check Box 59">
              <controlPr defaultSize="0" autoFill="0" autoLine="0" autoPict="0">
                <anchor moveWithCells="1">
                  <from>
                    <xdr:col>3</xdr:col>
                    <xdr:colOff>0</xdr:colOff>
                    <xdr:row>88</xdr:row>
                    <xdr:rowOff>0</xdr:rowOff>
                  </from>
                  <to>
                    <xdr:col>4</xdr:col>
                    <xdr:colOff>161925</xdr:colOff>
                    <xdr:row>89</xdr:row>
                    <xdr:rowOff>0</xdr:rowOff>
                  </to>
                </anchor>
              </controlPr>
            </control>
          </mc:Choice>
        </mc:AlternateContent>
        <mc:AlternateContent xmlns:mc="http://schemas.openxmlformats.org/markup-compatibility/2006">
          <mc:Choice Requires="x14">
            <control shapeId="562236" r:id="rId63" name="Check Box 60">
              <controlPr defaultSize="0" autoFill="0" autoLine="0" autoPict="0">
                <anchor moveWithCells="1">
                  <from>
                    <xdr:col>5</xdr:col>
                    <xdr:colOff>0</xdr:colOff>
                    <xdr:row>88</xdr:row>
                    <xdr:rowOff>0</xdr:rowOff>
                  </from>
                  <to>
                    <xdr:col>6</xdr:col>
                    <xdr:colOff>161925</xdr:colOff>
                    <xdr:row>89</xdr:row>
                    <xdr:rowOff>0</xdr:rowOff>
                  </to>
                </anchor>
              </controlPr>
            </control>
          </mc:Choice>
        </mc:AlternateContent>
        <mc:AlternateContent xmlns:mc="http://schemas.openxmlformats.org/markup-compatibility/2006">
          <mc:Choice Requires="x14">
            <control shapeId="562237" r:id="rId64" name="Check Box 61">
              <controlPr defaultSize="0" autoFill="0" autoLine="0" autoPict="0">
                <anchor moveWithCells="1">
                  <from>
                    <xdr:col>7</xdr:col>
                    <xdr:colOff>0</xdr:colOff>
                    <xdr:row>88</xdr:row>
                    <xdr:rowOff>0</xdr:rowOff>
                  </from>
                  <to>
                    <xdr:col>8</xdr:col>
                    <xdr:colOff>161925</xdr:colOff>
                    <xdr:row>89</xdr:row>
                    <xdr:rowOff>0</xdr:rowOff>
                  </to>
                </anchor>
              </controlPr>
            </control>
          </mc:Choice>
        </mc:AlternateContent>
        <mc:AlternateContent xmlns:mc="http://schemas.openxmlformats.org/markup-compatibility/2006">
          <mc:Choice Requires="x14">
            <control shapeId="562238" r:id="rId65" name="Check Box 62">
              <controlPr defaultSize="0" autoFill="0" autoLine="0" autoPict="0">
                <anchor moveWithCells="1">
                  <from>
                    <xdr:col>1</xdr:col>
                    <xdr:colOff>0</xdr:colOff>
                    <xdr:row>89</xdr:row>
                    <xdr:rowOff>0</xdr:rowOff>
                  </from>
                  <to>
                    <xdr:col>2</xdr:col>
                    <xdr:colOff>161925</xdr:colOff>
                    <xdr:row>90</xdr:row>
                    <xdr:rowOff>0</xdr:rowOff>
                  </to>
                </anchor>
              </controlPr>
            </control>
          </mc:Choice>
        </mc:AlternateContent>
        <mc:AlternateContent xmlns:mc="http://schemas.openxmlformats.org/markup-compatibility/2006">
          <mc:Choice Requires="x14">
            <control shapeId="562239" r:id="rId66" name="Check Box 63">
              <controlPr defaultSize="0" autoFill="0" autoLine="0" autoPict="0">
                <anchor moveWithCells="1">
                  <from>
                    <xdr:col>3</xdr:col>
                    <xdr:colOff>0</xdr:colOff>
                    <xdr:row>89</xdr:row>
                    <xdr:rowOff>0</xdr:rowOff>
                  </from>
                  <to>
                    <xdr:col>4</xdr:col>
                    <xdr:colOff>161925</xdr:colOff>
                    <xdr:row>90</xdr:row>
                    <xdr:rowOff>0</xdr:rowOff>
                  </to>
                </anchor>
              </controlPr>
            </control>
          </mc:Choice>
        </mc:AlternateContent>
        <mc:AlternateContent xmlns:mc="http://schemas.openxmlformats.org/markup-compatibility/2006">
          <mc:Choice Requires="x14">
            <control shapeId="562240" r:id="rId67" name="Check Box 64">
              <controlPr defaultSize="0" autoFill="0" autoLine="0" autoPict="0">
                <anchor moveWithCells="1">
                  <from>
                    <xdr:col>5</xdr:col>
                    <xdr:colOff>0</xdr:colOff>
                    <xdr:row>89</xdr:row>
                    <xdr:rowOff>0</xdr:rowOff>
                  </from>
                  <to>
                    <xdr:col>6</xdr:col>
                    <xdr:colOff>161925</xdr:colOff>
                    <xdr:row>90</xdr:row>
                    <xdr:rowOff>0</xdr:rowOff>
                  </to>
                </anchor>
              </controlPr>
            </control>
          </mc:Choice>
        </mc:AlternateContent>
        <mc:AlternateContent xmlns:mc="http://schemas.openxmlformats.org/markup-compatibility/2006">
          <mc:Choice Requires="x14">
            <control shapeId="562241" r:id="rId68" name="Check Box 65">
              <controlPr defaultSize="0" autoFill="0" autoLine="0" autoPict="0">
                <anchor moveWithCells="1">
                  <from>
                    <xdr:col>7</xdr:col>
                    <xdr:colOff>0</xdr:colOff>
                    <xdr:row>89</xdr:row>
                    <xdr:rowOff>0</xdr:rowOff>
                  </from>
                  <to>
                    <xdr:col>8</xdr:col>
                    <xdr:colOff>161925</xdr:colOff>
                    <xdr:row>90</xdr:row>
                    <xdr:rowOff>0</xdr:rowOff>
                  </to>
                </anchor>
              </controlPr>
            </control>
          </mc:Choice>
        </mc:AlternateContent>
        <mc:AlternateContent xmlns:mc="http://schemas.openxmlformats.org/markup-compatibility/2006">
          <mc:Choice Requires="x14">
            <control shapeId="562242" r:id="rId69" name="Check Box 66">
              <controlPr defaultSize="0" autoFill="0" autoLine="0" autoPict="0">
                <anchor moveWithCells="1">
                  <from>
                    <xdr:col>1</xdr:col>
                    <xdr:colOff>0</xdr:colOff>
                    <xdr:row>90</xdr:row>
                    <xdr:rowOff>0</xdr:rowOff>
                  </from>
                  <to>
                    <xdr:col>2</xdr:col>
                    <xdr:colOff>161925</xdr:colOff>
                    <xdr:row>91</xdr:row>
                    <xdr:rowOff>0</xdr:rowOff>
                  </to>
                </anchor>
              </controlPr>
            </control>
          </mc:Choice>
        </mc:AlternateContent>
        <mc:AlternateContent xmlns:mc="http://schemas.openxmlformats.org/markup-compatibility/2006">
          <mc:Choice Requires="x14">
            <control shapeId="562243" r:id="rId70" name="Check Box 67">
              <controlPr defaultSize="0" autoFill="0" autoLine="0" autoPict="0">
                <anchor moveWithCells="1">
                  <from>
                    <xdr:col>3</xdr:col>
                    <xdr:colOff>0</xdr:colOff>
                    <xdr:row>90</xdr:row>
                    <xdr:rowOff>0</xdr:rowOff>
                  </from>
                  <to>
                    <xdr:col>4</xdr:col>
                    <xdr:colOff>161925</xdr:colOff>
                    <xdr:row>91</xdr:row>
                    <xdr:rowOff>0</xdr:rowOff>
                  </to>
                </anchor>
              </controlPr>
            </control>
          </mc:Choice>
        </mc:AlternateContent>
        <mc:AlternateContent xmlns:mc="http://schemas.openxmlformats.org/markup-compatibility/2006">
          <mc:Choice Requires="x14">
            <control shapeId="562244" r:id="rId71" name="Check Box 68">
              <controlPr defaultSize="0" autoFill="0" autoLine="0" autoPict="0">
                <anchor moveWithCells="1">
                  <from>
                    <xdr:col>5</xdr:col>
                    <xdr:colOff>0</xdr:colOff>
                    <xdr:row>90</xdr:row>
                    <xdr:rowOff>0</xdr:rowOff>
                  </from>
                  <to>
                    <xdr:col>6</xdr:col>
                    <xdr:colOff>161925</xdr:colOff>
                    <xdr:row>91</xdr:row>
                    <xdr:rowOff>0</xdr:rowOff>
                  </to>
                </anchor>
              </controlPr>
            </control>
          </mc:Choice>
        </mc:AlternateContent>
        <mc:AlternateContent xmlns:mc="http://schemas.openxmlformats.org/markup-compatibility/2006">
          <mc:Choice Requires="x14">
            <control shapeId="562245" r:id="rId72" name="Check Box 69">
              <controlPr defaultSize="0" autoFill="0" autoLine="0" autoPict="0">
                <anchor moveWithCells="1">
                  <from>
                    <xdr:col>7</xdr:col>
                    <xdr:colOff>0</xdr:colOff>
                    <xdr:row>90</xdr:row>
                    <xdr:rowOff>0</xdr:rowOff>
                  </from>
                  <to>
                    <xdr:col>8</xdr:col>
                    <xdr:colOff>161925</xdr:colOff>
                    <xdr:row>91</xdr:row>
                    <xdr:rowOff>0</xdr:rowOff>
                  </to>
                </anchor>
              </controlPr>
            </control>
          </mc:Choice>
        </mc:AlternateContent>
        <mc:AlternateContent xmlns:mc="http://schemas.openxmlformats.org/markup-compatibility/2006">
          <mc:Choice Requires="x14">
            <control shapeId="562246" r:id="rId73" name="Check Box 70">
              <controlPr defaultSize="0" autoFill="0" autoLine="0" autoPict="0">
                <anchor moveWithCells="1">
                  <from>
                    <xdr:col>1</xdr:col>
                    <xdr:colOff>0</xdr:colOff>
                    <xdr:row>91</xdr:row>
                    <xdr:rowOff>0</xdr:rowOff>
                  </from>
                  <to>
                    <xdr:col>2</xdr:col>
                    <xdr:colOff>161925</xdr:colOff>
                    <xdr:row>92</xdr:row>
                    <xdr:rowOff>0</xdr:rowOff>
                  </to>
                </anchor>
              </controlPr>
            </control>
          </mc:Choice>
        </mc:AlternateContent>
        <mc:AlternateContent xmlns:mc="http://schemas.openxmlformats.org/markup-compatibility/2006">
          <mc:Choice Requires="x14">
            <control shapeId="562247" r:id="rId74" name="Check Box 71">
              <controlPr defaultSize="0" autoFill="0" autoLine="0" autoPict="0">
                <anchor moveWithCells="1">
                  <from>
                    <xdr:col>3</xdr:col>
                    <xdr:colOff>0</xdr:colOff>
                    <xdr:row>91</xdr:row>
                    <xdr:rowOff>0</xdr:rowOff>
                  </from>
                  <to>
                    <xdr:col>4</xdr:col>
                    <xdr:colOff>161925</xdr:colOff>
                    <xdr:row>92</xdr:row>
                    <xdr:rowOff>0</xdr:rowOff>
                  </to>
                </anchor>
              </controlPr>
            </control>
          </mc:Choice>
        </mc:AlternateContent>
        <mc:AlternateContent xmlns:mc="http://schemas.openxmlformats.org/markup-compatibility/2006">
          <mc:Choice Requires="x14">
            <control shapeId="562248" r:id="rId75" name="Check Box 72">
              <controlPr defaultSize="0" autoFill="0" autoLine="0" autoPict="0">
                <anchor moveWithCells="1">
                  <from>
                    <xdr:col>5</xdr:col>
                    <xdr:colOff>0</xdr:colOff>
                    <xdr:row>91</xdr:row>
                    <xdr:rowOff>0</xdr:rowOff>
                  </from>
                  <to>
                    <xdr:col>6</xdr:col>
                    <xdr:colOff>161925</xdr:colOff>
                    <xdr:row>92</xdr:row>
                    <xdr:rowOff>0</xdr:rowOff>
                  </to>
                </anchor>
              </controlPr>
            </control>
          </mc:Choice>
        </mc:AlternateContent>
        <mc:AlternateContent xmlns:mc="http://schemas.openxmlformats.org/markup-compatibility/2006">
          <mc:Choice Requires="x14">
            <control shapeId="562249" r:id="rId76" name="Check Box 73">
              <controlPr defaultSize="0" autoFill="0" autoLine="0" autoPict="0">
                <anchor moveWithCells="1">
                  <from>
                    <xdr:col>7</xdr:col>
                    <xdr:colOff>0</xdr:colOff>
                    <xdr:row>91</xdr:row>
                    <xdr:rowOff>0</xdr:rowOff>
                  </from>
                  <to>
                    <xdr:col>8</xdr:col>
                    <xdr:colOff>161925</xdr:colOff>
                    <xdr:row>92</xdr:row>
                    <xdr:rowOff>0</xdr:rowOff>
                  </to>
                </anchor>
              </controlPr>
            </control>
          </mc:Choice>
        </mc:AlternateContent>
        <mc:AlternateContent xmlns:mc="http://schemas.openxmlformats.org/markup-compatibility/2006">
          <mc:Choice Requires="x14">
            <control shapeId="562250" r:id="rId77" name="Check Box 74">
              <controlPr defaultSize="0" autoFill="0" autoLine="0" autoPict="0">
                <anchor moveWithCells="1">
                  <from>
                    <xdr:col>1</xdr:col>
                    <xdr:colOff>0</xdr:colOff>
                    <xdr:row>92</xdr:row>
                    <xdr:rowOff>0</xdr:rowOff>
                  </from>
                  <to>
                    <xdr:col>2</xdr:col>
                    <xdr:colOff>161925</xdr:colOff>
                    <xdr:row>93</xdr:row>
                    <xdr:rowOff>0</xdr:rowOff>
                  </to>
                </anchor>
              </controlPr>
            </control>
          </mc:Choice>
        </mc:AlternateContent>
        <mc:AlternateContent xmlns:mc="http://schemas.openxmlformats.org/markup-compatibility/2006">
          <mc:Choice Requires="x14">
            <control shapeId="562251" r:id="rId78" name="Check Box 75">
              <controlPr defaultSize="0" autoFill="0" autoLine="0" autoPict="0">
                <anchor moveWithCells="1">
                  <from>
                    <xdr:col>3</xdr:col>
                    <xdr:colOff>0</xdr:colOff>
                    <xdr:row>92</xdr:row>
                    <xdr:rowOff>0</xdr:rowOff>
                  </from>
                  <to>
                    <xdr:col>4</xdr:col>
                    <xdr:colOff>161925</xdr:colOff>
                    <xdr:row>93</xdr:row>
                    <xdr:rowOff>0</xdr:rowOff>
                  </to>
                </anchor>
              </controlPr>
            </control>
          </mc:Choice>
        </mc:AlternateContent>
        <mc:AlternateContent xmlns:mc="http://schemas.openxmlformats.org/markup-compatibility/2006">
          <mc:Choice Requires="x14">
            <control shapeId="562252" r:id="rId79" name="Check Box 76">
              <controlPr defaultSize="0" autoFill="0" autoLine="0" autoPict="0">
                <anchor moveWithCells="1">
                  <from>
                    <xdr:col>5</xdr:col>
                    <xdr:colOff>0</xdr:colOff>
                    <xdr:row>92</xdr:row>
                    <xdr:rowOff>0</xdr:rowOff>
                  </from>
                  <to>
                    <xdr:col>6</xdr:col>
                    <xdr:colOff>161925</xdr:colOff>
                    <xdr:row>93</xdr:row>
                    <xdr:rowOff>0</xdr:rowOff>
                  </to>
                </anchor>
              </controlPr>
            </control>
          </mc:Choice>
        </mc:AlternateContent>
        <mc:AlternateContent xmlns:mc="http://schemas.openxmlformats.org/markup-compatibility/2006">
          <mc:Choice Requires="x14">
            <control shapeId="562253" r:id="rId80" name="Check Box 77">
              <controlPr defaultSize="0" autoFill="0" autoLine="0" autoPict="0">
                <anchor moveWithCells="1">
                  <from>
                    <xdr:col>7</xdr:col>
                    <xdr:colOff>0</xdr:colOff>
                    <xdr:row>92</xdr:row>
                    <xdr:rowOff>0</xdr:rowOff>
                  </from>
                  <to>
                    <xdr:col>8</xdr:col>
                    <xdr:colOff>161925</xdr:colOff>
                    <xdr:row>93</xdr:row>
                    <xdr:rowOff>0</xdr:rowOff>
                  </to>
                </anchor>
              </controlPr>
            </control>
          </mc:Choice>
        </mc:AlternateContent>
        <mc:AlternateContent xmlns:mc="http://schemas.openxmlformats.org/markup-compatibility/2006">
          <mc:Choice Requires="x14">
            <control shapeId="562254" r:id="rId81" name="Check Box 78">
              <controlPr defaultSize="0" autoFill="0" autoLine="0" autoPict="0">
                <anchor moveWithCells="1">
                  <from>
                    <xdr:col>1</xdr:col>
                    <xdr:colOff>0</xdr:colOff>
                    <xdr:row>93</xdr:row>
                    <xdr:rowOff>0</xdr:rowOff>
                  </from>
                  <to>
                    <xdr:col>2</xdr:col>
                    <xdr:colOff>161925</xdr:colOff>
                    <xdr:row>94</xdr:row>
                    <xdr:rowOff>0</xdr:rowOff>
                  </to>
                </anchor>
              </controlPr>
            </control>
          </mc:Choice>
        </mc:AlternateContent>
        <mc:AlternateContent xmlns:mc="http://schemas.openxmlformats.org/markup-compatibility/2006">
          <mc:Choice Requires="x14">
            <control shapeId="562255" r:id="rId82" name="Check Box 79">
              <controlPr defaultSize="0" autoFill="0" autoLine="0" autoPict="0">
                <anchor moveWithCells="1">
                  <from>
                    <xdr:col>3</xdr:col>
                    <xdr:colOff>0</xdr:colOff>
                    <xdr:row>93</xdr:row>
                    <xdr:rowOff>0</xdr:rowOff>
                  </from>
                  <to>
                    <xdr:col>4</xdr:col>
                    <xdr:colOff>161925</xdr:colOff>
                    <xdr:row>94</xdr:row>
                    <xdr:rowOff>0</xdr:rowOff>
                  </to>
                </anchor>
              </controlPr>
            </control>
          </mc:Choice>
        </mc:AlternateContent>
        <mc:AlternateContent xmlns:mc="http://schemas.openxmlformats.org/markup-compatibility/2006">
          <mc:Choice Requires="x14">
            <control shapeId="562256" r:id="rId83" name="Check Box 80">
              <controlPr defaultSize="0" autoFill="0" autoLine="0" autoPict="0">
                <anchor moveWithCells="1">
                  <from>
                    <xdr:col>5</xdr:col>
                    <xdr:colOff>0</xdr:colOff>
                    <xdr:row>93</xdr:row>
                    <xdr:rowOff>0</xdr:rowOff>
                  </from>
                  <to>
                    <xdr:col>6</xdr:col>
                    <xdr:colOff>161925</xdr:colOff>
                    <xdr:row>94</xdr:row>
                    <xdr:rowOff>0</xdr:rowOff>
                  </to>
                </anchor>
              </controlPr>
            </control>
          </mc:Choice>
        </mc:AlternateContent>
        <mc:AlternateContent xmlns:mc="http://schemas.openxmlformats.org/markup-compatibility/2006">
          <mc:Choice Requires="x14">
            <control shapeId="562257" r:id="rId84" name="Check Box 81">
              <controlPr defaultSize="0" autoFill="0" autoLine="0" autoPict="0">
                <anchor moveWithCells="1">
                  <from>
                    <xdr:col>7</xdr:col>
                    <xdr:colOff>0</xdr:colOff>
                    <xdr:row>93</xdr:row>
                    <xdr:rowOff>0</xdr:rowOff>
                  </from>
                  <to>
                    <xdr:col>8</xdr:col>
                    <xdr:colOff>161925</xdr:colOff>
                    <xdr:row>94</xdr:row>
                    <xdr:rowOff>0</xdr:rowOff>
                  </to>
                </anchor>
              </controlPr>
            </control>
          </mc:Choice>
        </mc:AlternateContent>
        <mc:AlternateContent xmlns:mc="http://schemas.openxmlformats.org/markup-compatibility/2006">
          <mc:Choice Requires="x14">
            <control shapeId="562258" r:id="rId85" name="Check Box 82">
              <controlPr defaultSize="0" autoFill="0" autoLine="0" autoPict="0">
                <anchor moveWithCells="1">
                  <from>
                    <xdr:col>1</xdr:col>
                    <xdr:colOff>0</xdr:colOff>
                    <xdr:row>94</xdr:row>
                    <xdr:rowOff>0</xdr:rowOff>
                  </from>
                  <to>
                    <xdr:col>2</xdr:col>
                    <xdr:colOff>161925</xdr:colOff>
                    <xdr:row>95</xdr:row>
                    <xdr:rowOff>0</xdr:rowOff>
                  </to>
                </anchor>
              </controlPr>
            </control>
          </mc:Choice>
        </mc:AlternateContent>
        <mc:AlternateContent xmlns:mc="http://schemas.openxmlformats.org/markup-compatibility/2006">
          <mc:Choice Requires="x14">
            <control shapeId="562259" r:id="rId86" name="Check Box 83">
              <controlPr defaultSize="0" autoFill="0" autoLine="0" autoPict="0">
                <anchor moveWithCells="1">
                  <from>
                    <xdr:col>3</xdr:col>
                    <xdr:colOff>0</xdr:colOff>
                    <xdr:row>94</xdr:row>
                    <xdr:rowOff>0</xdr:rowOff>
                  </from>
                  <to>
                    <xdr:col>4</xdr:col>
                    <xdr:colOff>161925</xdr:colOff>
                    <xdr:row>95</xdr:row>
                    <xdr:rowOff>0</xdr:rowOff>
                  </to>
                </anchor>
              </controlPr>
            </control>
          </mc:Choice>
        </mc:AlternateContent>
        <mc:AlternateContent xmlns:mc="http://schemas.openxmlformats.org/markup-compatibility/2006">
          <mc:Choice Requires="x14">
            <control shapeId="562260" r:id="rId87" name="Check Box 84">
              <controlPr defaultSize="0" autoFill="0" autoLine="0" autoPict="0">
                <anchor moveWithCells="1">
                  <from>
                    <xdr:col>5</xdr:col>
                    <xdr:colOff>0</xdr:colOff>
                    <xdr:row>94</xdr:row>
                    <xdr:rowOff>0</xdr:rowOff>
                  </from>
                  <to>
                    <xdr:col>6</xdr:col>
                    <xdr:colOff>161925</xdr:colOff>
                    <xdr:row>95</xdr:row>
                    <xdr:rowOff>0</xdr:rowOff>
                  </to>
                </anchor>
              </controlPr>
            </control>
          </mc:Choice>
        </mc:AlternateContent>
        <mc:AlternateContent xmlns:mc="http://schemas.openxmlformats.org/markup-compatibility/2006">
          <mc:Choice Requires="x14">
            <control shapeId="562261" r:id="rId88" name="Check Box 85">
              <controlPr defaultSize="0" autoFill="0" autoLine="0" autoPict="0">
                <anchor moveWithCells="1">
                  <from>
                    <xdr:col>7</xdr:col>
                    <xdr:colOff>0</xdr:colOff>
                    <xdr:row>94</xdr:row>
                    <xdr:rowOff>0</xdr:rowOff>
                  </from>
                  <to>
                    <xdr:col>8</xdr:col>
                    <xdr:colOff>161925</xdr:colOff>
                    <xdr:row>95</xdr:row>
                    <xdr:rowOff>0</xdr:rowOff>
                  </to>
                </anchor>
              </controlPr>
            </control>
          </mc:Choice>
        </mc:AlternateContent>
        <mc:AlternateContent xmlns:mc="http://schemas.openxmlformats.org/markup-compatibility/2006">
          <mc:Choice Requires="x14">
            <control shapeId="562262" r:id="rId89" name="Check Box 86">
              <controlPr defaultSize="0" autoFill="0" autoLine="0" autoPict="0">
                <anchor moveWithCells="1">
                  <from>
                    <xdr:col>1</xdr:col>
                    <xdr:colOff>0</xdr:colOff>
                    <xdr:row>85</xdr:row>
                    <xdr:rowOff>314325</xdr:rowOff>
                  </from>
                  <to>
                    <xdr:col>2</xdr:col>
                    <xdr:colOff>161925</xdr:colOff>
                    <xdr:row>87</xdr:row>
                    <xdr:rowOff>0</xdr:rowOff>
                  </to>
                </anchor>
              </controlPr>
            </control>
          </mc:Choice>
        </mc:AlternateContent>
        <mc:AlternateContent xmlns:mc="http://schemas.openxmlformats.org/markup-compatibility/2006">
          <mc:Choice Requires="x14">
            <control shapeId="562263" r:id="rId90" name="Check Box 87">
              <controlPr defaultSize="0" autoFill="0" autoLine="0" autoPict="0">
                <anchor moveWithCells="1">
                  <from>
                    <xdr:col>3</xdr:col>
                    <xdr:colOff>0</xdr:colOff>
                    <xdr:row>86</xdr:row>
                    <xdr:rowOff>0</xdr:rowOff>
                  </from>
                  <to>
                    <xdr:col>4</xdr:col>
                    <xdr:colOff>161925</xdr:colOff>
                    <xdr:row>87</xdr:row>
                    <xdr:rowOff>0</xdr:rowOff>
                  </to>
                </anchor>
              </controlPr>
            </control>
          </mc:Choice>
        </mc:AlternateContent>
        <mc:AlternateContent xmlns:mc="http://schemas.openxmlformats.org/markup-compatibility/2006">
          <mc:Choice Requires="x14">
            <control shapeId="562264" r:id="rId91" name="Check Box 88">
              <controlPr defaultSize="0" autoFill="0" autoLine="0" autoPict="0">
                <anchor moveWithCells="1">
                  <from>
                    <xdr:col>5</xdr:col>
                    <xdr:colOff>0</xdr:colOff>
                    <xdr:row>86</xdr:row>
                    <xdr:rowOff>0</xdr:rowOff>
                  </from>
                  <to>
                    <xdr:col>6</xdr:col>
                    <xdr:colOff>161925</xdr:colOff>
                    <xdr:row>87</xdr:row>
                    <xdr:rowOff>0</xdr:rowOff>
                  </to>
                </anchor>
              </controlPr>
            </control>
          </mc:Choice>
        </mc:AlternateContent>
        <mc:AlternateContent xmlns:mc="http://schemas.openxmlformats.org/markup-compatibility/2006">
          <mc:Choice Requires="x14">
            <control shapeId="562265" r:id="rId92" name="Check Box 89">
              <controlPr defaultSize="0" autoFill="0" autoLine="0" autoPict="0">
                <anchor moveWithCells="1">
                  <from>
                    <xdr:col>7</xdr:col>
                    <xdr:colOff>0</xdr:colOff>
                    <xdr:row>86</xdr:row>
                    <xdr:rowOff>0</xdr:rowOff>
                  </from>
                  <to>
                    <xdr:col>8</xdr:col>
                    <xdr:colOff>161925</xdr:colOff>
                    <xdr:row>87</xdr:row>
                    <xdr:rowOff>0</xdr:rowOff>
                  </to>
                </anchor>
              </controlPr>
            </control>
          </mc:Choice>
        </mc:AlternateContent>
        <mc:AlternateContent xmlns:mc="http://schemas.openxmlformats.org/markup-compatibility/2006">
          <mc:Choice Requires="x14">
            <control shapeId="562266" r:id="rId93" name="Check Box 90">
              <controlPr defaultSize="0" autoFill="0" autoLine="0" autoPict="0">
                <anchor moveWithCells="1">
                  <from>
                    <xdr:col>1</xdr:col>
                    <xdr:colOff>0</xdr:colOff>
                    <xdr:row>102</xdr:row>
                    <xdr:rowOff>0</xdr:rowOff>
                  </from>
                  <to>
                    <xdr:col>2</xdr:col>
                    <xdr:colOff>161925</xdr:colOff>
                    <xdr:row>103</xdr:row>
                    <xdr:rowOff>0</xdr:rowOff>
                  </to>
                </anchor>
              </controlPr>
            </control>
          </mc:Choice>
        </mc:AlternateContent>
        <mc:AlternateContent xmlns:mc="http://schemas.openxmlformats.org/markup-compatibility/2006">
          <mc:Choice Requires="x14">
            <control shapeId="562267" r:id="rId94" name="Check Box 91">
              <controlPr defaultSize="0" autoFill="0" autoLine="0" autoPict="0">
                <anchor moveWithCells="1">
                  <from>
                    <xdr:col>3</xdr:col>
                    <xdr:colOff>0</xdr:colOff>
                    <xdr:row>102</xdr:row>
                    <xdr:rowOff>0</xdr:rowOff>
                  </from>
                  <to>
                    <xdr:col>4</xdr:col>
                    <xdr:colOff>161925</xdr:colOff>
                    <xdr:row>103</xdr:row>
                    <xdr:rowOff>0</xdr:rowOff>
                  </to>
                </anchor>
              </controlPr>
            </control>
          </mc:Choice>
        </mc:AlternateContent>
        <mc:AlternateContent xmlns:mc="http://schemas.openxmlformats.org/markup-compatibility/2006">
          <mc:Choice Requires="x14">
            <control shapeId="562268" r:id="rId95" name="Check Box 92">
              <controlPr defaultSize="0" autoFill="0" autoLine="0" autoPict="0">
                <anchor moveWithCells="1">
                  <from>
                    <xdr:col>5</xdr:col>
                    <xdr:colOff>0</xdr:colOff>
                    <xdr:row>102</xdr:row>
                    <xdr:rowOff>0</xdr:rowOff>
                  </from>
                  <to>
                    <xdr:col>6</xdr:col>
                    <xdr:colOff>161925</xdr:colOff>
                    <xdr:row>103</xdr:row>
                    <xdr:rowOff>0</xdr:rowOff>
                  </to>
                </anchor>
              </controlPr>
            </control>
          </mc:Choice>
        </mc:AlternateContent>
        <mc:AlternateContent xmlns:mc="http://schemas.openxmlformats.org/markup-compatibility/2006">
          <mc:Choice Requires="x14">
            <control shapeId="562269" r:id="rId96" name="Check Box 93">
              <controlPr defaultSize="0" autoFill="0" autoLine="0" autoPict="0">
                <anchor moveWithCells="1">
                  <from>
                    <xdr:col>7</xdr:col>
                    <xdr:colOff>0</xdr:colOff>
                    <xdr:row>102</xdr:row>
                    <xdr:rowOff>0</xdr:rowOff>
                  </from>
                  <to>
                    <xdr:col>8</xdr:col>
                    <xdr:colOff>161925</xdr:colOff>
                    <xdr:row>103</xdr:row>
                    <xdr:rowOff>0</xdr:rowOff>
                  </to>
                </anchor>
              </controlPr>
            </control>
          </mc:Choice>
        </mc:AlternateContent>
        <mc:AlternateContent xmlns:mc="http://schemas.openxmlformats.org/markup-compatibility/2006">
          <mc:Choice Requires="x14">
            <control shapeId="562270" r:id="rId97" name="Check Box 94">
              <controlPr defaultSize="0" autoFill="0" autoLine="0" autoPict="0">
                <anchor moveWithCells="1">
                  <from>
                    <xdr:col>1</xdr:col>
                    <xdr:colOff>0</xdr:colOff>
                    <xdr:row>104</xdr:row>
                    <xdr:rowOff>0</xdr:rowOff>
                  </from>
                  <to>
                    <xdr:col>2</xdr:col>
                    <xdr:colOff>161925</xdr:colOff>
                    <xdr:row>105</xdr:row>
                    <xdr:rowOff>0</xdr:rowOff>
                  </to>
                </anchor>
              </controlPr>
            </control>
          </mc:Choice>
        </mc:AlternateContent>
        <mc:AlternateContent xmlns:mc="http://schemas.openxmlformats.org/markup-compatibility/2006">
          <mc:Choice Requires="x14">
            <control shapeId="562271" r:id="rId98" name="Check Box 95">
              <controlPr defaultSize="0" autoFill="0" autoLine="0" autoPict="0">
                <anchor moveWithCells="1">
                  <from>
                    <xdr:col>3</xdr:col>
                    <xdr:colOff>0</xdr:colOff>
                    <xdr:row>104</xdr:row>
                    <xdr:rowOff>0</xdr:rowOff>
                  </from>
                  <to>
                    <xdr:col>4</xdr:col>
                    <xdr:colOff>161925</xdr:colOff>
                    <xdr:row>105</xdr:row>
                    <xdr:rowOff>0</xdr:rowOff>
                  </to>
                </anchor>
              </controlPr>
            </control>
          </mc:Choice>
        </mc:AlternateContent>
        <mc:AlternateContent xmlns:mc="http://schemas.openxmlformats.org/markup-compatibility/2006">
          <mc:Choice Requires="x14">
            <control shapeId="562272" r:id="rId99" name="Check Box 96">
              <controlPr defaultSize="0" autoFill="0" autoLine="0" autoPict="0">
                <anchor moveWithCells="1">
                  <from>
                    <xdr:col>5</xdr:col>
                    <xdr:colOff>0</xdr:colOff>
                    <xdr:row>104</xdr:row>
                    <xdr:rowOff>0</xdr:rowOff>
                  </from>
                  <to>
                    <xdr:col>6</xdr:col>
                    <xdr:colOff>161925</xdr:colOff>
                    <xdr:row>105</xdr:row>
                    <xdr:rowOff>0</xdr:rowOff>
                  </to>
                </anchor>
              </controlPr>
            </control>
          </mc:Choice>
        </mc:AlternateContent>
        <mc:AlternateContent xmlns:mc="http://schemas.openxmlformats.org/markup-compatibility/2006">
          <mc:Choice Requires="x14">
            <control shapeId="562273" r:id="rId100" name="Check Box 97">
              <controlPr defaultSize="0" autoFill="0" autoLine="0" autoPict="0">
                <anchor moveWithCells="1">
                  <from>
                    <xdr:col>7</xdr:col>
                    <xdr:colOff>0</xdr:colOff>
                    <xdr:row>104</xdr:row>
                    <xdr:rowOff>0</xdr:rowOff>
                  </from>
                  <to>
                    <xdr:col>8</xdr:col>
                    <xdr:colOff>161925</xdr:colOff>
                    <xdr:row>105</xdr:row>
                    <xdr:rowOff>0</xdr:rowOff>
                  </to>
                </anchor>
              </controlPr>
            </control>
          </mc:Choice>
        </mc:AlternateContent>
        <mc:AlternateContent xmlns:mc="http://schemas.openxmlformats.org/markup-compatibility/2006">
          <mc:Choice Requires="x14">
            <control shapeId="562274" r:id="rId101" name="Check Box 98">
              <controlPr defaultSize="0" autoFill="0" autoLine="0" autoPict="0">
                <anchor moveWithCells="1">
                  <from>
                    <xdr:col>1</xdr:col>
                    <xdr:colOff>0</xdr:colOff>
                    <xdr:row>105</xdr:row>
                    <xdr:rowOff>0</xdr:rowOff>
                  </from>
                  <to>
                    <xdr:col>2</xdr:col>
                    <xdr:colOff>161925</xdr:colOff>
                    <xdr:row>106</xdr:row>
                    <xdr:rowOff>0</xdr:rowOff>
                  </to>
                </anchor>
              </controlPr>
            </control>
          </mc:Choice>
        </mc:AlternateContent>
        <mc:AlternateContent xmlns:mc="http://schemas.openxmlformats.org/markup-compatibility/2006">
          <mc:Choice Requires="x14">
            <control shapeId="562275" r:id="rId102" name="Check Box 99">
              <controlPr defaultSize="0" autoFill="0" autoLine="0" autoPict="0">
                <anchor moveWithCells="1">
                  <from>
                    <xdr:col>3</xdr:col>
                    <xdr:colOff>0</xdr:colOff>
                    <xdr:row>105</xdr:row>
                    <xdr:rowOff>0</xdr:rowOff>
                  </from>
                  <to>
                    <xdr:col>4</xdr:col>
                    <xdr:colOff>161925</xdr:colOff>
                    <xdr:row>106</xdr:row>
                    <xdr:rowOff>0</xdr:rowOff>
                  </to>
                </anchor>
              </controlPr>
            </control>
          </mc:Choice>
        </mc:AlternateContent>
        <mc:AlternateContent xmlns:mc="http://schemas.openxmlformats.org/markup-compatibility/2006">
          <mc:Choice Requires="x14">
            <control shapeId="562276" r:id="rId103" name="Check Box 100">
              <controlPr defaultSize="0" autoFill="0" autoLine="0" autoPict="0">
                <anchor moveWithCells="1">
                  <from>
                    <xdr:col>5</xdr:col>
                    <xdr:colOff>0</xdr:colOff>
                    <xdr:row>105</xdr:row>
                    <xdr:rowOff>0</xdr:rowOff>
                  </from>
                  <to>
                    <xdr:col>6</xdr:col>
                    <xdr:colOff>161925</xdr:colOff>
                    <xdr:row>106</xdr:row>
                    <xdr:rowOff>0</xdr:rowOff>
                  </to>
                </anchor>
              </controlPr>
            </control>
          </mc:Choice>
        </mc:AlternateContent>
        <mc:AlternateContent xmlns:mc="http://schemas.openxmlformats.org/markup-compatibility/2006">
          <mc:Choice Requires="x14">
            <control shapeId="562277" r:id="rId104" name="Check Box 101">
              <controlPr defaultSize="0" autoFill="0" autoLine="0" autoPict="0">
                <anchor moveWithCells="1">
                  <from>
                    <xdr:col>7</xdr:col>
                    <xdr:colOff>0</xdr:colOff>
                    <xdr:row>105</xdr:row>
                    <xdr:rowOff>0</xdr:rowOff>
                  </from>
                  <to>
                    <xdr:col>8</xdr:col>
                    <xdr:colOff>161925</xdr:colOff>
                    <xdr:row>106</xdr:row>
                    <xdr:rowOff>0</xdr:rowOff>
                  </to>
                </anchor>
              </controlPr>
            </control>
          </mc:Choice>
        </mc:AlternateContent>
        <mc:AlternateContent xmlns:mc="http://schemas.openxmlformats.org/markup-compatibility/2006">
          <mc:Choice Requires="x14">
            <control shapeId="562278" r:id="rId105" name="Check Box 102">
              <controlPr defaultSize="0" autoFill="0" autoLine="0" autoPict="0">
                <anchor moveWithCells="1">
                  <from>
                    <xdr:col>1</xdr:col>
                    <xdr:colOff>0</xdr:colOff>
                    <xdr:row>106</xdr:row>
                    <xdr:rowOff>0</xdr:rowOff>
                  </from>
                  <to>
                    <xdr:col>2</xdr:col>
                    <xdr:colOff>161925</xdr:colOff>
                    <xdr:row>107</xdr:row>
                    <xdr:rowOff>0</xdr:rowOff>
                  </to>
                </anchor>
              </controlPr>
            </control>
          </mc:Choice>
        </mc:AlternateContent>
        <mc:AlternateContent xmlns:mc="http://schemas.openxmlformats.org/markup-compatibility/2006">
          <mc:Choice Requires="x14">
            <control shapeId="562279" r:id="rId106" name="Check Box 103">
              <controlPr defaultSize="0" autoFill="0" autoLine="0" autoPict="0">
                <anchor moveWithCells="1">
                  <from>
                    <xdr:col>3</xdr:col>
                    <xdr:colOff>0</xdr:colOff>
                    <xdr:row>106</xdr:row>
                    <xdr:rowOff>0</xdr:rowOff>
                  </from>
                  <to>
                    <xdr:col>4</xdr:col>
                    <xdr:colOff>161925</xdr:colOff>
                    <xdr:row>107</xdr:row>
                    <xdr:rowOff>0</xdr:rowOff>
                  </to>
                </anchor>
              </controlPr>
            </control>
          </mc:Choice>
        </mc:AlternateContent>
        <mc:AlternateContent xmlns:mc="http://schemas.openxmlformats.org/markup-compatibility/2006">
          <mc:Choice Requires="x14">
            <control shapeId="562280" r:id="rId107" name="Check Box 104">
              <controlPr defaultSize="0" autoFill="0" autoLine="0" autoPict="0">
                <anchor moveWithCells="1">
                  <from>
                    <xdr:col>5</xdr:col>
                    <xdr:colOff>0</xdr:colOff>
                    <xdr:row>106</xdr:row>
                    <xdr:rowOff>0</xdr:rowOff>
                  </from>
                  <to>
                    <xdr:col>6</xdr:col>
                    <xdr:colOff>161925</xdr:colOff>
                    <xdr:row>107</xdr:row>
                    <xdr:rowOff>0</xdr:rowOff>
                  </to>
                </anchor>
              </controlPr>
            </control>
          </mc:Choice>
        </mc:AlternateContent>
        <mc:AlternateContent xmlns:mc="http://schemas.openxmlformats.org/markup-compatibility/2006">
          <mc:Choice Requires="x14">
            <control shapeId="562281" r:id="rId108" name="Check Box 105">
              <controlPr defaultSize="0" autoFill="0" autoLine="0" autoPict="0">
                <anchor moveWithCells="1">
                  <from>
                    <xdr:col>7</xdr:col>
                    <xdr:colOff>0</xdr:colOff>
                    <xdr:row>106</xdr:row>
                    <xdr:rowOff>0</xdr:rowOff>
                  </from>
                  <to>
                    <xdr:col>8</xdr:col>
                    <xdr:colOff>161925</xdr:colOff>
                    <xdr:row>107</xdr:row>
                    <xdr:rowOff>0</xdr:rowOff>
                  </to>
                </anchor>
              </controlPr>
            </control>
          </mc:Choice>
        </mc:AlternateContent>
        <mc:AlternateContent xmlns:mc="http://schemas.openxmlformats.org/markup-compatibility/2006">
          <mc:Choice Requires="x14">
            <control shapeId="562282" r:id="rId109" name="Check Box 106">
              <controlPr defaultSize="0" autoFill="0" autoLine="0" autoPict="0">
                <anchor moveWithCells="1">
                  <from>
                    <xdr:col>1</xdr:col>
                    <xdr:colOff>0</xdr:colOff>
                    <xdr:row>107</xdr:row>
                    <xdr:rowOff>0</xdr:rowOff>
                  </from>
                  <to>
                    <xdr:col>2</xdr:col>
                    <xdr:colOff>161925</xdr:colOff>
                    <xdr:row>108</xdr:row>
                    <xdr:rowOff>0</xdr:rowOff>
                  </to>
                </anchor>
              </controlPr>
            </control>
          </mc:Choice>
        </mc:AlternateContent>
        <mc:AlternateContent xmlns:mc="http://schemas.openxmlformats.org/markup-compatibility/2006">
          <mc:Choice Requires="x14">
            <control shapeId="562283" r:id="rId110" name="Check Box 107">
              <controlPr defaultSize="0" autoFill="0" autoLine="0" autoPict="0">
                <anchor moveWithCells="1">
                  <from>
                    <xdr:col>3</xdr:col>
                    <xdr:colOff>0</xdr:colOff>
                    <xdr:row>107</xdr:row>
                    <xdr:rowOff>0</xdr:rowOff>
                  </from>
                  <to>
                    <xdr:col>4</xdr:col>
                    <xdr:colOff>161925</xdr:colOff>
                    <xdr:row>108</xdr:row>
                    <xdr:rowOff>0</xdr:rowOff>
                  </to>
                </anchor>
              </controlPr>
            </control>
          </mc:Choice>
        </mc:AlternateContent>
        <mc:AlternateContent xmlns:mc="http://schemas.openxmlformats.org/markup-compatibility/2006">
          <mc:Choice Requires="x14">
            <control shapeId="562284" r:id="rId111" name="Check Box 108">
              <controlPr defaultSize="0" autoFill="0" autoLine="0" autoPict="0">
                <anchor moveWithCells="1">
                  <from>
                    <xdr:col>5</xdr:col>
                    <xdr:colOff>0</xdr:colOff>
                    <xdr:row>107</xdr:row>
                    <xdr:rowOff>0</xdr:rowOff>
                  </from>
                  <to>
                    <xdr:col>6</xdr:col>
                    <xdr:colOff>161925</xdr:colOff>
                    <xdr:row>108</xdr:row>
                    <xdr:rowOff>0</xdr:rowOff>
                  </to>
                </anchor>
              </controlPr>
            </control>
          </mc:Choice>
        </mc:AlternateContent>
        <mc:AlternateContent xmlns:mc="http://schemas.openxmlformats.org/markup-compatibility/2006">
          <mc:Choice Requires="x14">
            <control shapeId="562285" r:id="rId112" name="Check Box 109">
              <controlPr defaultSize="0" autoFill="0" autoLine="0" autoPict="0">
                <anchor moveWithCells="1">
                  <from>
                    <xdr:col>7</xdr:col>
                    <xdr:colOff>0</xdr:colOff>
                    <xdr:row>107</xdr:row>
                    <xdr:rowOff>0</xdr:rowOff>
                  </from>
                  <to>
                    <xdr:col>8</xdr:col>
                    <xdr:colOff>161925</xdr:colOff>
                    <xdr:row>108</xdr:row>
                    <xdr:rowOff>0</xdr:rowOff>
                  </to>
                </anchor>
              </controlPr>
            </control>
          </mc:Choice>
        </mc:AlternateContent>
        <mc:AlternateContent xmlns:mc="http://schemas.openxmlformats.org/markup-compatibility/2006">
          <mc:Choice Requires="x14">
            <control shapeId="562286" r:id="rId113" name="Check Box 110">
              <controlPr defaultSize="0" autoFill="0" autoLine="0" autoPict="0">
                <anchor moveWithCells="1">
                  <from>
                    <xdr:col>1</xdr:col>
                    <xdr:colOff>0</xdr:colOff>
                    <xdr:row>108</xdr:row>
                    <xdr:rowOff>0</xdr:rowOff>
                  </from>
                  <to>
                    <xdr:col>2</xdr:col>
                    <xdr:colOff>161925</xdr:colOff>
                    <xdr:row>109</xdr:row>
                    <xdr:rowOff>0</xdr:rowOff>
                  </to>
                </anchor>
              </controlPr>
            </control>
          </mc:Choice>
        </mc:AlternateContent>
        <mc:AlternateContent xmlns:mc="http://schemas.openxmlformats.org/markup-compatibility/2006">
          <mc:Choice Requires="x14">
            <control shapeId="562287" r:id="rId114" name="Check Box 111">
              <controlPr defaultSize="0" autoFill="0" autoLine="0" autoPict="0">
                <anchor moveWithCells="1">
                  <from>
                    <xdr:col>3</xdr:col>
                    <xdr:colOff>0</xdr:colOff>
                    <xdr:row>108</xdr:row>
                    <xdr:rowOff>0</xdr:rowOff>
                  </from>
                  <to>
                    <xdr:col>4</xdr:col>
                    <xdr:colOff>161925</xdr:colOff>
                    <xdr:row>109</xdr:row>
                    <xdr:rowOff>0</xdr:rowOff>
                  </to>
                </anchor>
              </controlPr>
            </control>
          </mc:Choice>
        </mc:AlternateContent>
        <mc:AlternateContent xmlns:mc="http://schemas.openxmlformats.org/markup-compatibility/2006">
          <mc:Choice Requires="x14">
            <control shapeId="562288" r:id="rId115" name="Check Box 112">
              <controlPr defaultSize="0" autoFill="0" autoLine="0" autoPict="0">
                <anchor moveWithCells="1">
                  <from>
                    <xdr:col>5</xdr:col>
                    <xdr:colOff>0</xdr:colOff>
                    <xdr:row>108</xdr:row>
                    <xdr:rowOff>0</xdr:rowOff>
                  </from>
                  <to>
                    <xdr:col>6</xdr:col>
                    <xdr:colOff>161925</xdr:colOff>
                    <xdr:row>109</xdr:row>
                    <xdr:rowOff>0</xdr:rowOff>
                  </to>
                </anchor>
              </controlPr>
            </control>
          </mc:Choice>
        </mc:AlternateContent>
        <mc:AlternateContent xmlns:mc="http://schemas.openxmlformats.org/markup-compatibility/2006">
          <mc:Choice Requires="x14">
            <control shapeId="562289" r:id="rId116" name="Check Box 113">
              <controlPr defaultSize="0" autoFill="0" autoLine="0" autoPict="0">
                <anchor moveWithCells="1">
                  <from>
                    <xdr:col>7</xdr:col>
                    <xdr:colOff>0</xdr:colOff>
                    <xdr:row>108</xdr:row>
                    <xdr:rowOff>0</xdr:rowOff>
                  </from>
                  <to>
                    <xdr:col>8</xdr:col>
                    <xdr:colOff>161925</xdr:colOff>
                    <xdr:row>109</xdr:row>
                    <xdr:rowOff>0</xdr:rowOff>
                  </to>
                </anchor>
              </controlPr>
            </control>
          </mc:Choice>
        </mc:AlternateContent>
        <mc:AlternateContent xmlns:mc="http://schemas.openxmlformats.org/markup-compatibility/2006">
          <mc:Choice Requires="x14">
            <control shapeId="562290" r:id="rId117" name="Check Box 114">
              <controlPr defaultSize="0" autoFill="0" autoLine="0" autoPict="0">
                <anchor moveWithCells="1">
                  <from>
                    <xdr:col>1</xdr:col>
                    <xdr:colOff>0</xdr:colOff>
                    <xdr:row>109</xdr:row>
                    <xdr:rowOff>0</xdr:rowOff>
                  </from>
                  <to>
                    <xdr:col>2</xdr:col>
                    <xdr:colOff>161925</xdr:colOff>
                    <xdr:row>110</xdr:row>
                    <xdr:rowOff>0</xdr:rowOff>
                  </to>
                </anchor>
              </controlPr>
            </control>
          </mc:Choice>
        </mc:AlternateContent>
        <mc:AlternateContent xmlns:mc="http://schemas.openxmlformats.org/markup-compatibility/2006">
          <mc:Choice Requires="x14">
            <control shapeId="562291" r:id="rId118" name="Check Box 115">
              <controlPr defaultSize="0" autoFill="0" autoLine="0" autoPict="0">
                <anchor moveWithCells="1">
                  <from>
                    <xdr:col>3</xdr:col>
                    <xdr:colOff>0</xdr:colOff>
                    <xdr:row>109</xdr:row>
                    <xdr:rowOff>0</xdr:rowOff>
                  </from>
                  <to>
                    <xdr:col>4</xdr:col>
                    <xdr:colOff>161925</xdr:colOff>
                    <xdr:row>110</xdr:row>
                    <xdr:rowOff>0</xdr:rowOff>
                  </to>
                </anchor>
              </controlPr>
            </control>
          </mc:Choice>
        </mc:AlternateContent>
        <mc:AlternateContent xmlns:mc="http://schemas.openxmlformats.org/markup-compatibility/2006">
          <mc:Choice Requires="x14">
            <control shapeId="562292" r:id="rId119" name="Check Box 116">
              <controlPr defaultSize="0" autoFill="0" autoLine="0" autoPict="0">
                <anchor moveWithCells="1">
                  <from>
                    <xdr:col>5</xdr:col>
                    <xdr:colOff>0</xdr:colOff>
                    <xdr:row>109</xdr:row>
                    <xdr:rowOff>0</xdr:rowOff>
                  </from>
                  <to>
                    <xdr:col>6</xdr:col>
                    <xdr:colOff>161925</xdr:colOff>
                    <xdr:row>110</xdr:row>
                    <xdr:rowOff>0</xdr:rowOff>
                  </to>
                </anchor>
              </controlPr>
            </control>
          </mc:Choice>
        </mc:AlternateContent>
        <mc:AlternateContent xmlns:mc="http://schemas.openxmlformats.org/markup-compatibility/2006">
          <mc:Choice Requires="x14">
            <control shapeId="562293" r:id="rId120" name="Check Box 117">
              <controlPr defaultSize="0" autoFill="0" autoLine="0" autoPict="0">
                <anchor moveWithCells="1">
                  <from>
                    <xdr:col>7</xdr:col>
                    <xdr:colOff>0</xdr:colOff>
                    <xdr:row>109</xdr:row>
                    <xdr:rowOff>0</xdr:rowOff>
                  </from>
                  <to>
                    <xdr:col>8</xdr:col>
                    <xdr:colOff>161925</xdr:colOff>
                    <xdr:row>110</xdr:row>
                    <xdr:rowOff>0</xdr:rowOff>
                  </to>
                </anchor>
              </controlPr>
            </control>
          </mc:Choice>
        </mc:AlternateContent>
        <mc:AlternateContent xmlns:mc="http://schemas.openxmlformats.org/markup-compatibility/2006">
          <mc:Choice Requires="x14">
            <control shapeId="562294" r:id="rId121" name="Check Box 118">
              <controlPr defaultSize="0" autoFill="0" autoLine="0" autoPict="0">
                <anchor moveWithCells="1">
                  <from>
                    <xdr:col>1</xdr:col>
                    <xdr:colOff>0</xdr:colOff>
                    <xdr:row>110</xdr:row>
                    <xdr:rowOff>0</xdr:rowOff>
                  </from>
                  <to>
                    <xdr:col>2</xdr:col>
                    <xdr:colOff>161925</xdr:colOff>
                    <xdr:row>111</xdr:row>
                    <xdr:rowOff>0</xdr:rowOff>
                  </to>
                </anchor>
              </controlPr>
            </control>
          </mc:Choice>
        </mc:AlternateContent>
        <mc:AlternateContent xmlns:mc="http://schemas.openxmlformats.org/markup-compatibility/2006">
          <mc:Choice Requires="x14">
            <control shapeId="562295" r:id="rId122" name="Check Box 119">
              <controlPr defaultSize="0" autoFill="0" autoLine="0" autoPict="0">
                <anchor moveWithCells="1">
                  <from>
                    <xdr:col>3</xdr:col>
                    <xdr:colOff>0</xdr:colOff>
                    <xdr:row>110</xdr:row>
                    <xdr:rowOff>0</xdr:rowOff>
                  </from>
                  <to>
                    <xdr:col>4</xdr:col>
                    <xdr:colOff>161925</xdr:colOff>
                    <xdr:row>111</xdr:row>
                    <xdr:rowOff>0</xdr:rowOff>
                  </to>
                </anchor>
              </controlPr>
            </control>
          </mc:Choice>
        </mc:AlternateContent>
        <mc:AlternateContent xmlns:mc="http://schemas.openxmlformats.org/markup-compatibility/2006">
          <mc:Choice Requires="x14">
            <control shapeId="562296" r:id="rId123" name="Check Box 120">
              <controlPr defaultSize="0" autoFill="0" autoLine="0" autoPict="0">
                <anchor moveWithCells="1">
                  <from>
                    <xdr:col>5</xdr:col>
                    <xdr:colOff>0</xdr:colOff>
                    <xdr:row>110</xdr:row>
                    <xdr:rowOff>0</xdr:rowOff>
                  </from>
                  <to>
                    <xdr:col>6</xdr:col>
                    <xdr:colOff>161925</xdr:colOff>
                    <xdr:row>111</xdr:row>
                    <xdr:rowOff>0</xdr:rowOff>
                  </to>
                </anchor>
              </controlPr>
            </control>
          </mc:Choice>
        </mc:AlternateContent>
        <mc:AlternateContent xmlns:mc="http://schemas.openxmlformats.org/markup-compatibility/2006">
          <mc:Choice Requires="x14">
            <control shapeId="562297" r:id="rId124" name="Check Box 121">
              <controlPr defaultSize="0" autoFill="0" autoLine="0" autoPict="0">
                <anchor moveWithCells="1">
                  <from>
                    <xdr:col>7</xdr:col>
                    <xdr:colOff>0</xdr:colOff>
                    <xdr:row>110</xdr:row>
                    <xdr:rowOff>0</xdr:rowOff>
                  </from>
                  <to>
                    <xdr:col>8</xdr:col>
                    <xdr:colOff>161925</xdr:colOff>
                    <xdr:row>111</xdr:row>
                    <xdr:rowOff>0</xdr:rowOff>
                  </to>
                </anchor>
              </controlPr>
            </control>
          </mc:Choice>
        </mc:AlternateContent>
        <mc:AlternateContent xmlns:mc="http://schemas.openxmlformats.org/markup-compatibility/2006">
          <mc:Choice Requires="x14">
            <control shapeId="562298" r:id="rId125" name="Check Box 122">
              <controlPr defaultSize="0" autoFill="0" autoLine="0" autoPict="0">
                <anchor moveWithCells="1">
                  <from>
                    <xdr:col>1</xdr:col>
                    <xdr:colOff>0</xdr:colOff>
                    <xdr:row>102</xdr:row>
                    <xdr:rowOff>314325</xdr:rowOff>
                  </from>
                  <to>
                    <xdr:col>2</xdr:col>
                    <xdr:colOff>161925</xdr:colOff>
                    <xdr:row>104</xdr:row>
                    <xdr:rowOff>0</xdr:rowOff>
                  </to>
                </anchor>
              </controlPr>
            </control>
          </mc:Choice>
        </mc:AlternateContent>
        <mc:AlternateContent xmlns:mc="http://schemas.openxmlformats.org/markup-compatibility/2006">
          <mc:Choice Requires="x14">
            <control shapeId="562299" r:id="rId126" name="Check Box 123">
              <controlPr defaultSize="0" autoFill="0" autoLine="0" autoPict="0">
                <anchor moveWithCells="1">
                  <from>
                    <xdr:col>3</xdr:col>
                    <xdr:colOff>0</xdr:colOff>
                    <xdr:row>103</xdr:row>
                    <xdr:rowOff>0</xdr:rowOff>
                  </from>
                  <to>
                    <xdr:col>4</xdr:col>
                    <xdr:colOff>161925</xdr:colOff>
                    <xdr:row>104</xdr:row>
                    <xdr:rowOff>0</xdr:rowOff>
                  </to>
                </anchor>
              </controlPr>
            </control>
          </mc:Choice>
        </mc:AlternateContent>
        <mc:AlternateContent xmlns:mc="http://schemas.openxmlformats.org/markup-compatibility/2006">
          <mc:Choice Requires="x14">
            <control shapeId="562300" r:id="rId127" name="Check Box 124">
              <controlPr defaultSize="0" autoFill="0" autoLine="0" autoPict="0">
                <anchor moveWithCells="1">
                  <from>
                    <xdr:col>5</xdr:col>
                    <xdr:colOff>0</xdr:colOff>
                    <xdr:row>103</xdr:row>
                    <xdr:rowOff>0</xdr:rowOff>
                  </from>
                  <to>
                    <xdr:col>6</xdr:col>
                    <xdr:colOff>161925</xdr:colOff>
                    <xdr:row>104</xdr:row>
                    <xdr:rowOff>0</xdr:rowOff>
                  </to>
                </anchor>
              </controlPr>
            </control>
          </mc:Choice>
        </mc:AlternateContent>
        <mc:AlternateContent xmlns:mc="http://schemas.openxmlformats.org/markup-compatibility/2006">
          <mc:Choice Requires="x14">
            <control shapeId="562301" r:id="rId128" name="Check Box 125">
              <controlPr defaultSize="0" autoFill="0" autoLine="0" autoPict="0">
                <anchor moveWithCells="1">
                  <from>
                    <xdr:col>7</xdr:col>
                    <xdr:colOff>0</xdr:colOff>
                    <xdr:row>103</xdr:row>
                    <xdr:rowOff>0</xdr:rowOff>
                  </from>
                  <to>
                    <xdr:col>8</xdr:col>
                    <xdr:colOff>161925</xdr:colOff>
                    <xdr:row>104</xdr:row>
                    <xdr:rowOff>0</xdr:rowOff>
                  </to>
                </anchor>
              </controlPr>
            </control>
          </mc:Choice>
        </mc:AlternateContent>
        <mc:AlternateContent xmlns:mc="http://schemas.openxmlformats.org/markup-compatibility/2006">
          <mc:Choice Requires="x14">
            <control shapeId="562302" r:id="rId129" name="Check Box 126">
              <controlPr defaultSize="0" autoFill="0" autoLine="0" autoPict="0">
                <anchor moveWithCells="1">
                  <from>
                    <xdr:col>1</xdr:col>
                    <xdr:colOff>0</xdr:colOff>
                    <xdr:row>111</xdr:row>
                    <xdr:rowOff>0</xdr:rowOff>
                  </from>
                  <to>
                    <xdr:col>2</xdr:col>
                    <xdr:colOff>161925</xdr:colOff>
                    <xdr:row>112</xdr:row>
                    <xdr:rowOff>0</xdr:rowOff>
                  </to>
                </anchor>
              </controlPr>
            </control>
          </mc:Choice>
        </mc:AlternateContent>
        <mc:AlternateContent xmlns:mc="http://schemas.openxmlformats.org/markup-compatibility/2006">
          <mc:Choice Requires="x14">
            <control shapeId="562303" r:id="rId130" name="Check Box 127">
              <controlPr defaultSize="0" autoFill="0" autoLine="0" autoPict="0">
                <anchor moveWithCells="1">
                  <from>
                    <xdr:col>3</xdr:col>
                    <xdr:colOff>0</xdr:colOff>
                    <xdr:row>111</xdr:row>
                    <xdr:rowOff>0</xdr:rowOff>
                  </from>
                  <to>
                    <xdr:col>4</xdr:col>
                    <xdr:colOff>161925</xdr:colOff>
                    <xdr:row>112</xdr:row>
                    <xdr:rowOff>0</xdr:rowOff>
                  </to>
                </anchor>
              </controlPr>
            </control>
          </mc:Choice>
        </mc:AlternateContent>
        <mc:AlternateContent xmlns:mc="http://schemas.openxmlformats.org/markup-compatibility/2006">
          <mc:Choice Requires="x14">
            <control shapeId="562304" r:id="rId131" name="Check Box 128">
              <controlPr defaultSize="0" autoFill="0" autoLine="0" autoPict="0">
                <anchor moveWithCells="1">
                  <from>
                    <xdr:col>5</xdr:col>
                    <xdr:colOff>0</xdr:colOff>
                    <xdr:row>111</xdr:row>
                    <xdr:rowOff>0</xdr:rowOff>
                  </from>
                  <to>
                    <xdr:col>6</xdr:col>
                    <xdr:colOff>161925</xdr:colOff>
                    <xdr:row>112</xdr:row>
                    <xdr:rowOff>0</xdr:rowOff>
                  </to>
                </anchor>
              </controlPr>
            </control>
          </mc:Choice>
        </mc:AlternateContent>
        <mc:AlternateContent xmlns:mc="http://schemas.openxmlformats.org/markup-compatibility/2006">
          <mc:Choice Requires="x14">
            <control shapeId="562305" r:id="rId132" name="Check Box 129">
              <controlPr defaultSize="0" autoFill="0" autoLine="0" autoPict="0">
                <anchor moveWithCells="1">
                  <from>
                    <xdr:col>7</xdr:col>
                    <xdr:colOff>0</xdr:colOff>
                    <xdr:row>111</xdr:row>
                    <xdr:rowOff>0</xdr:rowOff>
                  </from>
                  <to>
                    <xdr:col>8</xdr:col>
                    <xdr:colOff>161925</xdr:colOff>
                    <xdr:row>112</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4"/>
  <sheetViews>
    <sheetView showZeros="0" view="pageBreakPreview" zoomScaleNormal="100" zoomScaleSheetLayoutView="100" workbookViewId="0">
      <selection activeCell="F1" sqref="F1"/>
    </sheetView>
  </sheetViews>
  <sheetFormatPr defaultRowHeight="13.5"/>
  <cols>
    <col min="1" max="2" width="2.625" style="612" customWidth="1"/>
    <col min="3" max="3" width="3.375" style="612" customWidth="1"/>
    <col min="4" max="4" width="4.5" style="612" customWidth="1"/>
    <col min="5" max="5" width="4" style="612" customWidth="1"/>
    <col min="6" max="6" width="49.125" style="612" customWidth="1"/>
    <col min="7" max="7" width="39.625" style="612" hidden="1" customWidth="1"/>
    <col min="8" max="8" width="13" style="612" hidden="1" customWidth="1"/>
    <col min="9" max="9" width="20.5" style="612" customWidth="1"/>
    <col min="10" max="10" width="6.375" style="612" customWidth="1"/>
    <col min="11" max="11" width="9.625" style="612" customWidth="1"/>
    <col min="12" max="256" width="9" style="612"/>
    <col min="257" max="258" width="2.625" style="612" customWidth="1"/>
    <col min="259" max="259" width="3.375" style="612" customWidth="1"/>
    <col min="260" max="260" width="4.5" style="612" customWidth="1"/>
    <col min="261" max="261" width="4" style="612" customWidth="1"/>
    <col min="262" max="262" width="49.125" style="612" customWidth="1"/>
    <col min="263" max="264" width="0" style="612" hidden="1" customWidth="1"/>
    <col min="265" max="265" width="20.5" style="612" customWidth="1"/>
    <col min="266" max="266" width="6.375" style="612" customWidth="1"/>
    <col min="267" max="267" width="9.625" style="612" customWidth="1"/>
    <col min="268" max="512" width="9" style="612"/>
    <col min="513" max="514" width="2.625" style="612" customWidth="1"/>
    <col min="515" max="515" width="3.375" style="612" customWidth="1"/>
    <col min="516" max="516" width="4.5" style="612" customWidth="1"/>
    <col min="517" max="517" width="4" style="612" customWidth="1"/>
    <col min="518" max="518" width="49.125" style="612" customWidth="1"/>
    <col min="519" max="520" width="0" style="612" hidden="1" customWidth="1"/>
    <col min="521" max="521" width="20.5" style="612" customWidth="1"/>
    <col min="522" max="522" width="6.375" style="612" customWidth="1"/>
    <col min="523" max="523" width="9.625" style="612" customWidth="1"/>
    <col min="524" max="768" width="9" style="612"/>
    <col min="769" max="770" width="2.625" style="612" customWidth="1"/>
    <col min="771" max="771" width="3.375" style="612" customWidth="1"/>
    <col min="772" max="772" width="4.5" style="612" customWidth="1"/>
    <col min="773" max="773" width="4" style="612" customWidth="1"/>
    <col min="774" max="774" width="49.125" style="612" customWidth="1"/>
    <col min="775" max="776" width="0" style="612" hidden="1" customWidth="1"/>
    <col min="777" max="777" width="20.5" style="612" customWidth="1"/>
    <col min="778" max="778" width="6.375" style="612" customWidth="1"/>
    <col min="779" max="779" width="9.625" style="612" customWidth="1"/>
    <col min="780" max="1024" width="9" style="612"/>
    <col min="1025" max="1026" width="2.625" style="612" customWidth="1"/>
    <col min="1027" max="1027" width="3.375" style="612" customWidth="1"/>
    <col min="1028" max="1028" width="4.5" style="612" customWidth="1"/>
    <col min="1029" max="1029" width="4" style="612" customWidth="1"/>
    <col min="1030" max="1030" width="49.125" style="612" customWidth="1"/>
    <col min="1031" max="1032" width="0" style="612" hidden="1" customWidth="1"/>
    <col min="1033" max="1033" width="20.5" style="612" customWidth="1"/>
    <col min="1034" max="1034" width="6.375" style="612" customWidth="1"/>
    <col min="1035" max="1035" width="9.625" style="612" customWidth="1"/>
    <col min="1036" max="1280" width="9" style="612"/>
    <col min="1281" max="1282" width="2.625" style="612" customWidth="1"/>
    <col min="1283" max="1283" width="3.375" style="612" customWidth="1"/>
    <col min="1284" max="1284" width="4.5" style="612" customWidth="1"/>
    <col min="1285" max="1285" width="4" style="612" customWidth="1"/>
    <col min="1286" max="1286" width="49.125" style="612" customWidth="1"/>
    <col min="1287" max="1288" width="0" style="612" hidden="1" customWidth="1"/>
    <col min="1289" max="1289" width="20.5" style="612" customWidth="1"/>
    <col min="1290" max="1290" width="6.375" style="612" customWidth="1"/>
    <col min="1291" max="1291" width="9.625" style="612" customWidth="1"/>
    <col min="1292" max="1536" width="9" style="612"/>
    <col min="1537" max="1538" width="2.625" style="612" customWidth="1"/>
    <col min="1539" max="1539" width="3.375" style="612" customWidth="1"/>
    <col min="1540" max="1540" width="4.5" style="612" customWidth="1"/>
    <col min="1541" max="1541" width="4" style="612" customWidth="1"/>
    <col min="1542" max="1542" width="49.125" style="612" customWidth="1"/>
    <col min="1543" max="1544" width="0" style="612" hidden="1" customWidth="1"/>
    <col min="1545" max="1545" width="20.5" style="612" customWidth="1"/>
    <col min="1546" max="1546" width="6.375" style="612" customWidth="1"/>
    <col min="1547" max="1547" width="9.625" style="612" customWidth="1"/>
    <col min="1548" max="1792" width="9" style="612"/>
    <col min="1793" max="1794" width="2.625" style="612" customWidth="1"/>
    <col min="1795" max="1795" width="3.375" style="612" customWidth="1"/>
    <col min="1796" max="1796" width="4.5" style="612" customWidth="1"/>
    <col min="1797" max="1797" width="4" style="612" customWidth="1"/>
    <col min="1798" max="1798" width="49.125" style="612" customWidth="1"/>
    <col min="1799" max="1800" width="0" style="612" hidden="1" customWidth="1"/>
    <col min="1801" max="1801" width="20.5" style="612" customWidth="1"/>
    <col min="1802" max="1802" width="6.375" style="612" customWidth="1"/>
    <col min="1803" max="1803" width="9.625" style="612" customWidth="1"/>
    <col min="1804" max="2048" width="9" style="612"/>
    <col min="2049" max="2050" width="2.625" style="612" customWidth="1"/>
    <col min="2051" max="2051" width="3.375" style="612" customWidth="1"/>
    <col min="2052" max="2052" width="4.5" style="612" customWidth="1"/>
    <col min="2053" max="2053" width="4" style="612" customWidth="1"/>
    <col min="2054" max="2054" width="49.125" style="612" customWidth="1"/>
    <col min="2055" max="2056" width="0" style="612" hidden="1" customWidth="1"/>
    <col min="2057" max="2057" width="20.5" style="612" customWidth="1"/>
    <col min="2058" max="2058" width="6.375" style="612" customWidth="1"/>
    <col min="2059" max="2059" width="9.625" style="612" customWidth="1"/>
    <col min="2060" max="2304" width="9" style="612"/>
    <col min="2305" max="2306" width="2.625" style="612" customWidth="1"/>
    <col min="2307" max="2307" width="3.375" style="612" customWidth="1"/>
    <col min="2308" max="2308" width="4.5" style="612" customWidth="1"/>
    <col min="2309" max="2309" width="4" style="612" customWidth="1"/>
    <col min="2310" max="2310" width="49.125" style="612" customWidth="1"/>
    <col min="2311" max="2312" width="0" style="612" hidden="1" customWidth="1"/>
    <col min="2313" max="2313" width="20.5" style="612" customWidth="1"/>
    <col min="2314" max="2314" width="6.375" style="612" customWidth="1"/>
    <col min="2315" max="2315" width="9.625" style="612" customWidth="1"/>
    <col min="2316" max="2560" width="9" style="612"/>
    <col min="2561" max="2562" width="2.625" style="612" customWidth="1"/>
    <col min="2563" max="2563" width="3.375" style="612" customWidth="1"/>
    <col min="2564" max="2564" width="4.5" style="612" customWidth="1"/>
    <col min="2565" max="2565" width="4" style="612" customWidth="1"/>
    <col min="2566" max="2566" width="49.125" style="612" customWidth="1"/>
    <col min="2567" max="2568" width="0" style="612" hidden="1" customWidth="1"/>
    <col min="2569" max="2569" width="20.5" style="612" customWidth="1"/>
    <col min="2570" max="2570" width="6.375" style="612" customWidth="1"/>
    <col min="2571" max="2571" width="9.625" style="612" customWidth="1"/>
    <col min="2572" max="2816" width="9" style="612"/>
    <col min="2817" max="2818" width="2.625" style="612" customWidth="1"/>
    <col min="2819" max="2819" width="3.375" style="612" customWidth="1"/>
    <col min="2820" max="2820" width="4.5" style="612" customWidth="1"/>
    <col min="2821" max="2821" width="4" style="612" customWidth="1"/>
    <col min="2822" max="2822" width="49.125" style="612" customWidth="1"/>
    <col min="2823" max="2824" width="0" style="612" hidden="1" customWidth="1"/>
    <col min="2825" max="2825" width="20.5" style="612" customWidth="1"/>
    <col min="2826" max="2826" width="6.375" style="612" customWidth="1"/>
    <col min="2827" max="2827" width="9.625" style="612" customWidth="1"/>
    <col min="2828" max="3072" width="9" style="612"/>
    <col min="3073" max="3074" width="2.625" style="612" customWidth="1"/>
    <col min="3075" max="3075" width="3.375" style="612" customWidth="1"/>
    <col min="3076" max="3076" width="4.5" style="612" customWidth="1"/>
    <col min="3077" max="3077" width="4" style="612" customWidth="1"/>
    <col min="3078" max="3078" width="49.125" style="612" customWidth="1"/>
    <col min="3079" max="3080" width="0" style="612" hidden="1" customWidth="1"/>
    <col min="3081" max="3081" width="20.5" style="612" customWidth="1"/>
    <col min="3082" max="3082" width="6.375" style="612" customWidth="1"/>
    <col min="3083" max="3083" width="9.625" style="612" customWidth="1"/>
    <col min="3084" max="3328" width="9" style="612"/>
    <col min="3329" max="3330" width="2.625" style="612" customWidth="1"/>
    <col min="3331" max="3331" width="3.375" style="612" customWidth="1"/>
    <col min="3332" max="3332" width="4.5" style="612" customWidth="1"/>
    <col min="3333" max="3333" width="4" style="612" customWidth="1"/>
    <col min="3334" max="3334" width="49.125" style="612" customWidth="1"/>
    <col min="3335" max="3336" width="0" style="612" hidden="1" customWidth="1"/>
    <col min="3337" max="3337" width="20.5" style="612" customWidth="1"/>
    <col min="3338" max="3338" width="6.375" style="612" customWidth="1"/>
    <col min="3339" max="3339" width="9.625" style="612" customWidth="1"/>
    <col min="3340" max="3584" width="9" style="612"/>
    <col min="3585" max="3586" width="2.625" style="612" customWidth="1"/>
    <col min="3587" max="3587" width="3.375" style="612" customWidth="1"/>
    <col min="3588" max="3588" width="4.5" style="612" customWidth="1"/>
    <col min="3589" max="3589" width="4" style="612" customWidth="1"/>
    <col min="3590" max="3590" width="49.125" style="612" customWidth="1"/>
    <col min="3591" max="3592" width="0" style="612" hidden="1" customWidth="1"/>
    <col min="3593" max="3593" width="20.5" style="612" customWidth="1"/>
    <col min="3594" max="3594" width="6.375" style="612" customWidth="1"/>
    <col min="3595" max="3595" width="9.625" style="612" customWidth="1"/>
    <col min="3596" max="3840" width="9" style="612"/>
    <col min="3841" max="3842" width="2.625" style="612" customWidth="1"/>
    <col min="3843" max="3843" width="3.375" style="612" customWidth="1"/>
    <col min="3844" max="3844" width="4.5" style="612" customWidth="1"/>
    <col min="3845" max="3845" width="4" style="612" customWidth="1"/>
    <col min="3846" max="3846" width="49.125" style="612" customWidth="1"/>
    <col min="3847" max="3848" width="0" style="612" hidden="1" customWidth="1"/>
    <col min="3849" max="3849" width="20.5" style="612" customWidth="1"/>
    <col min="3850" max="3850" width="6.375" style="612" customWidth="1"/>
    <col min="3851" max="3851" width="9.625" style="612" customWidth="1"/>
    <col min="3852" max="4096" width="9" style="612"/>
    <col min="4097" max="4098" width="2.625" style="612" customWidth="1"/>
    <col min="4099" max="4099" width="3.375" style="612" customWidth="1"/>
    <col min="4100" max="4100" width="4.5" style="612" customWidth="1"/>
    <col min="4101" max="4101" width="4" style="612" customWidth="1"/>
    <col min="4102" max="4102" width="49.125" style="612" customWidth="1"/>
    <col min="4103" max="4104" width="0" style="612" hidden="1" customWidth="1"/>
    <col min="4105" max="4105" width="20.5" style="612" customWidth="1"/>
    <col min="4106" max="4106" width="6.375" style="612" customWidth="1"/>
    <col min="4107" max="4107" width="9.625" style="612" customWidth="1"/>
    <col min="4108" max="4352" width="9" style="612"/>
    <col min="4353" max="4354" width="2.625" style="612" customWidth="1"/>
    <col min="4355" max="4355" width="3.375" style="612" customWidth="1"/>
    <col min="4356" max="4356" width="4.5" style="612" customWidth="1"/>
    <col min="4357" max="4357" width="4" style="612" customWidth="1"/>
    <col min="4358" max="4358" width="49.125" style="612" customWidth="1"/>
    <col min="4359" max="4360" width="0" style="612" hidden="1" customWidth="1"/>
    <col min="4361" max="4361" width="20.5" style="612" customWidth="1"/>
    <col min="4362" max="4362" width="6.375" style="612" customWidth="1"/>
    <col min="4363" max="4363" width="9.625" style="612" customWidth="1"/>
    <col min="4364" max="4608" width="9" style="612"/>
    <col min="4609" max="4610" width="2.625" style="612" customWidth="1"/>
    <col min="4611" max="4611" width="3.375" style="612" customWidth="1"/>
    <col min="4612" max="4612" width="4.5" style="612" customWidth="1"/>
    <col min="4613" max="4613" width="4" style="612" customWidth="1"/>
    <col min="4614" max="4614" width="49.125" style="612" customWidth="1"/>
    <col min="4615" max="4616" width="0" style="612" hidden="1" customWidth="1"/>
    <col min="4617" max="4617" width="20.5" style="612" customWidth="1"/>
    <col min="4618" max="4618" width="6.375" style="612" customWidth="1"/>
    <col min="4619" max="4619" width="9.625" style="612" customWidth="1"/>
    <col min="4620" max="4864" width="9" style="612"/>
    <col min="4865" max="4866" width="2.625" style="612" customWidth="1"/>
    <col min="4867" max="4867" width="3.375" style="612" customWidth="1"/>
    <col min="4868" max="4868" width="4.5" style="612" customWidth="1"/>
    <col min="4869" max="4869" width="4" style="612" customWidth="1"/>
    <col min="4870" max="4870" width="49.125" style="612" customWidth="1"/>
    <col min="4871" max="4872" width="0" style="612" hidden="1" customWidth="1"/>
    <col min="4873" max="4873" width="20.5" style="612" customWidth="1"/>
    <col min="4874" max="4874" width="6.375" style="612" customWidth="1"/>
    <col min="4875" max="4875" width="9.625" style="612" customWidth="1"/>
    <col min="4876" max="5120" width="9" style="612"/>
    <col min="5121" max="5122" width="2.625" style="612" customWidth="1"/>
    <col min="5123" max="5123" width="3.375" style="612" customWidth="1"/>
    <col min="5124" max="5124" width="4.5" style="612" customWidth="1"/>
    <col min="5125" max="5125" width="4" style="612" customWidth="1"/>
    <col min="5126" max="5126" width="49.125" style="612" customWidth="1"/>
    <col min="5127" max="5128" width="0" style="612" hidden="1" customWidth="1"/>
    <col min="5129" max="5129" width="20.5" style="612" customWidth="1"/>
    <col min="5130" max="5130" width="6.375" style="612" customWidth="1"/>
    <col min="5131" max="5131" width="9.625" style="612" customWidth="1"/>
    <col min="5132" max="5376" width="9" style="612"/>
    <col min="5377" max="5378" width="2.625" style="612" customWidth="1"/>
    <col min="5379" max="5379" width="3.375" style="612" customWidth="1"/>
    <col min="5380" max="5380" width="4.5" style="612" customWidth="1"/>
    <col min="5381" max="5381" width="4" style="612" customWidth="1"/>
    <col min="5382" max="5382" width="49.125" style="612" customWidth="1"/>
    <col min="5383" max="5384" width="0" style="612" hidden="1" customWidth="1"/>
    <col min="5385" max="5385" width="20.5" style="612" customWidth="1"/>
    <col min="5386" max="5386" width="6.375" style="612" customWidth="1"/>
    <col min="5387" max="5387" width="9.625" style="612" customWidth="1"/>
    <col min="5388" max="5632" width="9" style="612"/>
    <col min="5633" max="5634" width="2.625" style="612" customWidth="1"/>
    <col min="5635" max="5635" width="3.375" style="612" customWidth="1"/>
    <col min="5636" max="5636" width="4.5" style="612" customWidth="1"/>
    <col min="5637" max="5637" width="4" style="612" customWidth="1"/>
    <col min="5638" max="5638" width="49.125" style="612" customWidth="1"/>
    <col min="5639" max="5640" width="0" style="612" hidden="1" customWidth="1"/>
    <col min="5641" max="5641" width="20.5" style="612" customWidth="1"/>
    <col min="5642" max="5642" width="6.375" style="612" customWidth="1"/>
    <col min="5643" max="5643" width="9.625" style="612" customWidth="1"/>
    <col min="5644" max="5888" width="9" style="612"/>
    <col min="5889" max="5890" width="2.625" style="612" customWidth="1"/>
    <col min="5891" max="5891" width="3.375" style="612" customWidth="1"/>
    <col min="5892" max="5892" width="4.5" style="612" customWidth="1"/>
    <col min="5893" max="5893" width="4" style="612" customWidth="1"/>
    <col min="5894" max="5894" width="49.125" style="612" customWidth="1"/>
    <col min="5895" max="5896" width="0" style="612" hidden="1" customWidth="1"/>
    <col min="5897" max="5897" width="20.5" style="612" customWidth="1"/>
    <col min="5898" max="5898" width="6.375" style="612" customWidth="1"/>
    <col min="5899" max="5899" width="9.625" style="612" customWidth="1"/>
    <col min="5900" max="6144" width="9" style="612"/>
    <col min="6145" max="6146" width="2.625" style="612" customWidth="1"/>
    <col min="6147" max="6147" width="3.375" style="612" customWidth="1"/>
    <col min="6148" max="6148" width="4.5" style="612" customWidth="1"/>
    <col min="6149" max="6149" width="4" style="612" customWidth="1"/>
    <col min="6150" max="6150" width="49.125" style="612" customWidth="1"/>
    <col min="6151" max="6152" width="0" style="612" hidden="1" customWidth="1"/>
    <col min="6153" max="6153" width="20.5" style="612" customWidth="1"/>
    <col min="6154" max="6154" width="6.375" style="612" customWidth="1"/>
    <col min="6155" max="6155" width="9.625" style="612" customWidth="1"/>
    <col min="6156" max="6400" width="9" style="612"/>
    <col min="6401" max="6402" width="2.625" style="612" customWidth="1"/>
    <col min="6403" max="6403" width="3.375" style="612" customWidth="1"/>
    <col min="6404" max="6404" width="4.5" style="612" customWidth="1"/>
    <col min="6405" max="6405" width="4" style="612" customWidth="1"/>
    <col min="6406" max="6406" width="49.125" style="612" customWidth="1"/>
    <col min="6407" max="6408" width="0" style="612" hidden="1" customWidth="1"/>
    <col min="6409" max="6409" width="20.5" style="612" customWidth="1"/>
    <col min="6410" max="6410" width="6.375" style="612" customWidth="1"/>
    <col min="6411" max="6411" width="9.625" style="612" customWidth="1"/>
    <col min="6412" max="6656" width="9" style="612"/>
    <col min="6657" max="6658" width="2.625" style="612" customWidth="1"/>
    <col min="6659" max="6659" width="3.375" style="612" customWidth="1"/>
    <col min="6660" max="6660" width="4.5" style="612" customWidth="1"/>
    <col min="6661" max="6661" width="4" style="612" customWidth="1"/>
    <col min="6662" max="6662" width="49.125" style="612" customWidth="1"/>
    <col min="6663" max="6664" width="0" style="612" hidden="1" customWidth="1"/>
    <col min="6665" max="6665" width="20.5" style="612" customWidth="1"/>
    <col min="6666" max="6666" width="6.375" style="612" customWidth="1"/>
    <col min="6667" max="6667" width="9.625" style="612" customWidth="1"/>
    <col min="6668" max="6912" width="9" style="612"/>
    <col min="6913" max="6914" width="2.625" style="612" customWidth="1"/>
    <col min="6915" max="6915" width="3.375" style="612" customWidth="1"/>
    <col min="6916" max="6916" width="4.5" style="612" customWidth="1"/>
    <col min="6917" max="6917" width="4" style="612" customWidth="1"/>
    <col min="6918" max="6918" width="49.125" style="612" customWidth="1"/>
    <col min="6919" max="6920" width="0" style="612" hidden="1" customWidth="1"/>
    <col min="6921" max="6921" width="20.5" style="612" customWidth="1"/>
    <col min="6922" max="6922" width="6.375" style="612" customWidth="1"/>
    <col min="6923" max="6923" width="9.625" style="612" customWidth="1"/>
    <col min="6924" max="7168" width="9" style="612"/>
    <col min="7169" max="7170" width="2.625" style="612" customWidth="1"/>
    <col min="7171" max="7171" width="3.375" style="612" customWidth="1"/>
    <col min="7172" max="7172" width="4.5" style="612" customWidth="1"/>
    <col min="7173" max="7173" width="4" style="612" customWidth="1"/>
    <col min="7174" max="7174" width="49.125" style="612" customWidth="1"/>
    <col min="7175" max="7176" width="0" style="612" hidden="1" customWidth="1"/>
    <col min="7177" max="7177" width="20.5" style="612" customWidth="1"/>
    <col min="7178" max="7178" width="6.375" style="612" customWidth="1"/>
    <col min="7179" max="7179" width="9.625" style="612" customWidth="1"/>
    <col min="7180" max="7424" width="9" style="612"/>
    <col min="7425" max="7426" width="2.625" style="612" customWidth="1"/>
    <col min="7427" max="7427" width="3.375" style="612" customWidth="1"/>
    <col min="7428" max="7428" width="4.5" style="612" customWidth="1"/>
    <col min="7429" max="7429" width="4" style="612" customWidth="1"/>
    <col min="7430" max="7430" width="49.125" style="612" customWidth="1"/>
    <col min="7431" max="7432" width="0" style="612" hidden="1" customWidth="1"/>
    <col min="7433" max="7433" width="20.5" style="612" customWidth="1"/>
    <col min="7434" max="7434" width="6.375" style="612" customWidth="1"/>
    <col min="7435" max="7435" width="9.625" style="612" customWidth="1"/>
    <col min="7436" max="7680" width="9" style="612"/>
    <col min="7681" max="7682" width="2.625" style="612" customWidth="1"/>
    <col min="7683" max="7683" width="3.375" style="612" customWidth="1"/>
    <col min="7684" max="7684" width="4.5" style="612" customWidth="1"/>
    <col min="7685" max="7685" width="4" style="612" customWidth="1"/>
    <col min="7686" max="7686" width="49.125" style="612" customWidth="1"/>
    <col min="7687" max="7688" width="0" style="612" hidden="1" customWidth="1"/>
    <col min="7689" max="7689" width="20.5" style="612" customWidth="1"/>
    <col min="7690" max="7690" width="6.375" style="612" customWidth="1"/>
    <col min="7691" max="7691" width="9.625" style="612" customWidth="1"/>
    <col min="7692" max="7936" width="9" style="612"/>
    <col min="7937" max="7938" width="2.625" style="612" customWidth="1"/>
    <col min="7939" max="7939" width="3.375" style="612" customWidth="1"/>
    <col min="7940" max="7940" width="4.5" style="612" customWidth="1"/>
    <col min="7941" max="7941" width="4" style="612" customWidth="1"/>
    <col min="7942" max="7942" width="49.125" style="612" customWidth="1"/>
    <col min="7943" max="7944" width="0" style="612" hidden="1" customWidth="1"/>
    <col min="7945" max="7945" width="20.5" style="612" customWidth="1"/>
    <col min="7946" max="7946" width="6.375" style="612" customWidth="1"/>
    <col min="7947" max="7947" width="9.625" style="612" customWidth="1"/>
    <col min="7948" max="8192" width="9" style="612"/>
    <col min="8193" max="8194" width="2.625" style="612" customWidth="1"/>
    <col min="8195" max="8195" width="3.375" style="612" customWidth="1"/>
    <col min="8196" max="8196" width="4.5" style="612" customWidth="1"/>
    <col min="8197" max="8197" width="4" style="612" customWidth="1"/>
    <col min="8198" max="8198" width="49.125" style="612" customWidth="1"/>
    <col min="8199" max="8200" width="0" style="612" hidden="1" customWidth="1"/>
    <col min="8201" max="8201" width="20.5" style="612" customWidth="1"/>
    <col min="8202" max="8202" width="6.375" style="612" customWidth="1"/>
    <col min="8203" max="8203" width="9.625" style="612" customWidth="1"/>
    <col min="8204" max="8448" width="9" style="612"/>
    <col min="8449" max="8450" width="2.625" style="612" customWidth="1"/>
    <col min="8451" max="8451" width="3.375" style="612" customWidth="1"/>
    <col min="8452" max="8452" width="4.5" style="612" customWidth="1"/>
    <col min="8453" max="8453" width="4" style="612" customWidth="1"/>
    <col min="8454" max="8454" width="49.125" style="612" customWidth="1"/>
    <col min="8455" max="8456" width="0" style="612" hidden="1" customWidth="1"/>
    <col min="8457" max="8457" width="20.5" style="612" customWidth="1"/>
    <col min="8458" max="8458" width="6.375" style="612" customWidth="1"/>
    <col min="8459" max="8459" width="9.625" style="612" customWidth="1"/>
    <col min="8460" max="8704" width="9" style="612"/>
    <col min="8705" max="8706" width="2.625" style="612" customWidth="1"/>
    <col min="8707" max="8707" width="3.375" style="612" customWidth="1"/>
    <col min="8708" max="8708" width="4.5" style="612" customWidth="1"/>
    <col min="8709" max="8709" width="4" style="612" customWidth="1"/>
    <col min="8710" max="8710" width="49.125" style="612" customWidth="1"/>
    <col min="8711" max="8712" width="0" style="612" hidden="1" customWidth="1"/>
    <col min="8713" max="8713" width="20.5" style="612" customWidth="1"/>
    <col min="8714" max="8714" width="6.375" style="612" customWidth="1"/>
    <col min="8715" max="8715" width="9.625" style="612" customWidth="1"/>
    <col min="8716" max="8960" width="9" style="612"/>
    <col min="8961" max="8962" width="2.625" style="612" customWidth="1"/>
    <col min="8963" max="8963" width="3.375" style="612" customWidth="1"/>
    <col min="8964" max="8964" width="4.5" style="612" customWidth="1"/>
    <col min="8965" max="8965" width="4" style="612" customWidth="1"/>
    <col min="8966" max="8966" width="49.125" style="612" customWidth="1"/>
    <col min="8967" max="8968" width="0" style="612" hidden="1" customWidth="1"/>
    <col min="8969" max="8969" width="20.5" style="612" customWidth="1"/>
    <col min="8970" max="8970" width="6.375" style="612" customWidth="1"/>
    <col min="8971" max="8971" width="9.625" style="612" customWidth="1"/>
    <col min="8972" max="9216" width="9" style="612"/>
    <col min="9217" max="9218" width="2.625" style="612" customWidth="1"/>
    <col min="9219" max="9219" width="3.375" style="612" customWidth="1"/>
    <col min="9220" max="9220" width="4.5" style="612" customWidth="1"/>
    <col min="9221" max="9221" width="4" style="612" customWidth="1"/>
    <col min="9222" max="9222" width="49.125" style="612" customWidth="1"/>
    <col min="9223" max="9224" width="0" style="612" hidden="1" customWidth="1"/>
    <col min="9225" max="9225" width="20.5" style="612" customWidth="1"/>
    <col min="9226" max="9226" width="6.375" style="612" customWidth="1"/>
    <col min="9227" max="9227" width="9.625" style="612" customWidth="1"/>
    <col min="9228" max="9472" width="9" style="612"/>
    <col min="9473" max="9474" width="2.625" style="612" customWidth="1"/>
    <col min="9475" max="9475" width="3.375" style="612" customWidth="1"/>
    <col min="9476" max="9476" width="4.5" style="612" customWidth="1"/>
    <col min="9477" max="9477" width="4" style="612" customWidth="1"/>
    <col min="9478" max="9478" width="49.125" style="612" customWidth="1"/>
    <col min="9479" max="9480" width="0" style="612" hidden="1" customWidth="1"/>
    <col min="9481" max="9481" width="20.5" style="612" customWidth="1"/>
    <col min="9482" max="9482" width="6.375" style="612" customWidth="1"/>
    <col min="9483" max="9483" width="9.625" style="612" customWidth="1"/>
    <col min="9484" max="9728" width="9" style="612"/>
    <col min="9729" max="9730" width="2.625" style="612" customWidth="1"/>
    <col min="9731" max="9731" width="3.375" style="612" customWidth="1"/>
    <col min="9732" max="9732" width="4.5" style="612" customWidth="1"/>
    <col min="9733" max="9733" width="4" style="612" customWidth="1"/>
    <col min="9734" max="9734" width="49.125" style="612" customWidth="1"/>
    <col min="9735" max="9736" width="0" style="612" hidden="1" customWidth="1"/>
    <col min="9737" max="9737" width="20.5" style="612" customWidth="1"/>
    <col min="9738" max="9738" width="6.375" style="612" customWidth="1"/>
    <col min="9739" max="9739" width="9.625" style="612" customWidth="1"/>
    <col min="9740" max="9984" width="9" style="612"/>
    <col min="9985" max="9986" width="2.625" style="612" customWidth="1"/>
    <col min="9987" max="9987" width="3.375" style="612" customWidth="1"/>
    <col min="9988" max="9988" width="4.5" style="612" customWidth="1"/>
    <col min="9989" max="9989" width="4" style="612" customWidth="1"/>
    <col min="9990" max="9990" width="49.125" style="612" customWidth="1"/>
    <col min="9991" max="9992" width="0" style="612" hidden="1" customWidth="1"/>
    <col min="9993" max="9993" width="20.5" style="612" customWidth="1"/>
    <col min="9994" max="9994" width="6.375" style="612" customWidth="1"/>
    <col min="9995" max="9995" width="9.625" style="612" customWidth="1"/>
    <col min="9996" max="10240" width="9" style="612"/>
    <col min="10241" max="10242" width="2.625" style="612" customWidth="1"/>
    <col min="10243" max="10243" width="3.375" style="612" customWidth="1"/>
    <col min="10244" max="10244" width="4.5" style="612" customWidth="1"/>
    <col min="10245" max="10245" width="4" style="612" customWidth="1"/>
    <col min="10246" max="10246" width="49.125" style="612" customWidth="1"/>
    <col min="10247" max="10248" width="0" style="612" hidden="1" customWidth="1"/>
    <col min="10249" max="10249" width="20.5" style="612" customWidth="1"/>
    <col min="10250" max="10250" width="6.375" style="612" customWidth="1"/>
    <col min="10251" max="10251" width="9.625" style="612" customWidth="1"/>
    <col min="10252" max="10496" width="9" style="612"/>
    <col min="10497" max="10498" width="2.625" style="612" customWidth="1"/>
    <col min="10499" max="10499" width="3.375" style="612" customWidth="1"/>
    <col min="10500" max="10500" width="4.5" style="612" customWidth="1"/>
    <col min="10501" max="10501" width="4" style="612" customWidth="1"/>
    <col min="10502" max="10502" width="49.125" style="612" customWidth="1"/>
    <col min="10503" max="10504" width="0" style="612" hidden="1" customWidth="1"/>
    <col min="10505" max="10505" width="20.5" style="612" customWidth="1"/>
    <col min="10506" max="10506" width="6.375" style="612" customWidth="1"/>
    <col min="10507" max="10507" width="9.625" style="612" customWidth="1"/>
    <col min="10508" max="10752" width="9" style="612"/>
    <col min="10753" max="10754" width="2.625" style="612" customWidth="1"/>
    <col min="10755" max="10755" width="3.375" style="612" customWidth="1"/>
    <col min="10756" max="10756" width="4.5" style="612" customWidth="1"/>
    <col min="10757" max="10757" width="4" style="612" customWidth="1"/>
    <col min="10758" max="10758" width="49.125" style="612" customWidth="1"/>
    <col min="10759" max="10760" width="0" style="612" hidden="1" customWidth="1"/>
    <col min="10761" max="10761" width="20.5" style="612" customWidth="1"/>
    <col min="10762" max="10762" width="6.375" style="612" customWidth="1"/>
    <col min="10763" max="10763" width="9.625" style="612" customWidth="1"/>
    <col min="10764" max="11008" width="9" style="612"/>
    <col min="11009" max="11010" width="2.625" style="612" customWidth="1"/>
    <col min="11011" max="11011" width="3.375" style="612" customWidth="1"/>
    <col min="11012" max="11012" width="4.5" style="612" customWidth="1"/>
    <col min="11013" max="11013" width="4" style="612" customWidth="1"/>
    <col min="11014" max="11014" width="49.125" style="612" customWidth="1"/>
    <col min="11015" max="11016" width="0" style="612" hidden="1" customWidth="1"/>
    <col min="11017" max="11017" width="20.5" style="612" customWidth="1"/>
    <col min="11018" max="11018" width="6.375" style="612" customWidth="1"/>
    <col min="11019" max="11019" width="9.625" style="612" customWidth="1"/>
    <col min="11020" max="11264" width="9" style="612"/>
    <col min="11265" max="11266" width="2.625" style="612" customWidth="1"/>
    <col min="11267" max="11267" width="3.375" style="612" customWidth="1"/>
    <col min="11268" max="11268" width="4.5" style="612" customWidth="1"/>
    <col min="11269" max="11269" width="4" style="612" customWidth="1"/>
    <col min="11270" max="11270" width="49.125" style="612" customWidth="1"/>
    <col min="11271" max="11272" width="0" style="612" hidden="1" customWidth="1"/>
    <col min="11273" max="11273" width="20.5" style="612" customWidth="1"/>
    <col min="11274" max="11274" width="6.375" style="612" customWidth="1"/>
    <col min="11275" max="11275" width="9.625" style="612" customWidth="1"/>
    <col min="11276" max="11520" width="9" style="612"/>
    <col min="11521" max="11522" width="2.625" style="612" customWidth="1"/>
    <col min="11523" max="11523" width="3.375" style="612" customWidth="1"/>
    <col min="11524" max="11524" width="4.5" style="612" customWidth="1"/>
    <col min="11525" max="11525" width="4" style="612" customWidth="1"/>
    <col min="11526" max="11526" width="49.125" style="612" customWidth="1"/>
    <col min="11527" max="11528" width="0" style="612" hidden="1" customWidth="1"/>
    <col min="11529" max="11529" width="20.5" style="612" customWidth="1"/>
    <col min="11530" max="11530" width="6.375" style="612" customWidth="1"/>
    <col min="11531" max="11531" width="9.625" style="612" customWidth="1"/>
    <col min="11532" max="11776" width="9" style="612"/>
    <col min="11777" max="11778" width="2.625" style="612" customWidth="1"/>
    <col min="11779" max="11779" width="3.375" style="612" customWidth="1"/>
    <col min="11780" max="11780" width="4.5" style="612" customWidth="1"/>
    <col min="11781" max="11781" width="4" style="612" customWidth="1"/>
    <col min="11782" max="11782" width="49.125" style="612" customWidth="1"/>
    <col min="11783" max="11784" width="0" style="612" hidden="1" customWidth="1"/>
    <col min="11785" max="11785" width="20.5" style="612" customWidth="1"/>
    <col min="11786" max="11786" width="6.375" style="612" customWidth="1"/>
    <col min="11787" max="11787" width="9.625" style="612" customWidth="1"/>
    <col min="11788" max="12032" width="9" style="612"/>
    <col min="12033" max="12034" width="2.625" style="612" customWidth="1"/>
    <col min="12035" max="12035" width="3.375" style="612" customWidth="1"/>
    <col min="12036" max="12036" width="4.5" style="612" customWidth="1"/>
    <col min="12037" max="12037" width="4" style="612" customWidth="1"/>
    <col min="12038" max="12038" width="49.125" style="612" customWidth="1"/>
    <col min="12039" max="12040" width="0" style="612" hidden="1" customWidth="1"/>
    <col min="12041" max="12041" width="20.5" style="612" customWidth="1"/>
    <col min="12042" max="12042" width="6.375" style="612" customWidth="1"/>
    <col min="12043" max="12043" width="9.625" style="612" customWidth="1"/>
    <col min="12044" max="12288" width="9" style="612"/>
    <col min="12289" max="12290" width="2.625" style="612" customWidth="1"/>
    <col min="12291" max="12291" width="3.375" style="612" customWidth="1"/>
    <col min="12292" max="12292" width="4.5" style="612" customWidth="1"/>
    <col min="12293" max="12293" width="4" style="612" customWidth="1"/>
    <col min="12294" max="12294" width="49.125" style="612" customWidth="1"/>
    <col min="12295" max="12296" width="0" style="612" hidden="1" customWidth="1"/>
    <col min="12297" max="12297" width="20.5" style="612" customWidth="1"/>
    <col min="12298" max="12298" width="6.375" style="612" customWidth="1"/>
    <col min="12299" max="12299" width="9.625" style="612" customWidth="1"/>
    <col min="12300" max="12544" width="9" style="612"/>
    <col min="12545" max="12546" width="2.625" style="612" customWidth="1"/>
    <col min="12547" max="12547" width="3.375" style="612" customWidth="1"/>
    <col min="12548" max="12548" width="4.5" style="612" customWidth="1"/>
    <col min="12549" max="12549" width="4" style="612" customWidth="1"/>
    <col min="12550" max="12550" width="49.125" style="612" customWidth="1"/>
    <col min="12551" max="12552" width="0" style="612" hidden="1" customWidth="1"/>
    <col min="12553" max="12553" width="20.5" style="612" customWidth="1"/>
    <col min="12554" max="12554" width="6.375" style="612" customWidth="1"/>
    <col min="12555" max="12555" width="9.625" style="612" customWidth="1"/>
    <col min="12556" max="12800" width="9" style="612"/>
    <col min="12801" max="12802" width="2.625" style="612" customWidth="1"/>
    <col min="12803" max="12803" width="3.375" style="612" customWidth="1"/>
    <col min="12804" max="12804" width="4.5" style="612" customWidth="1"/>
    <col min="12805" max="12805" width="4" style="612" customWidth="1"/>
    <col min="12806" max="12806" width="49.125" style="612" customWidth="1"/>
    <col min="12807" max="12808" width="0" style="612" hidden="1" customWidth="1"/>
    <col min="12809" max="12809" width="20.5" style="612" customWidth="1"/>
    <col min="12810" max="12810" width="6.375" style="612" customWidth="1"/>
    <col min="12811" max="12811" width="9.625" style="612" customWidth="1"/>
    <col min="12812" max="13056" width="9" style="612"/>
    <col min="13057" max="13058" width="2.625" style="612" customWidth="1"/>
    <col min="13059" max="13059" width="3.375" style="612" customWidth="1"/>
    <col min="13060" max="13060" width="4.5" style="612" customWidth="1"/>
    <col min="13061" max="13061" width="4" style="612" customWidth="1"/>
    <col min="13062" max="13062" width="49.125" style="612" customWidth="1"/>
    <col min="13063" max="13064" width="0" style="612" hidden="1" customWidth="1"/>
    <col min="13065" max="13065" width="20.5" style="612" customWidth="1"/>
    <col min="13066" max="13066" width="6.375" style="612" customWidth="1"/>
    <col min="13067" max="13067" width="9.625" style="612" customWidth="1"/>
    <col min="13068" max="13312" width="9" style="612"/>
    <col min="13313" max="13314" width="2.625" style="612" customWidth="1"/>
    <col min="13315" max="13315" width="3.375" style="612" customWidth="1"/>
    <col min="13316" max="13316" width="4.5" style="612" customWidth="1"/>
    <col min="13317" max="13317" width="4" style="612" customWidth="1"/>
    <col min="13318" max="13318" width="49.125" style="612" customWidth="1"/>
    <col min="13319" max="13320" width="0" style="612" hidden="1" customWidth="1"/>
    <col min="13321" max="13321" width="20.5" style="612" customWidth="1"/>
    <col min="13322" max="13322" width="6.375" style="612" customWidth="1"/>
    <col min="13323" max="13323" width="9.625" style="612" customWidth="1"/>
    <col min="13324" max="13568" width="9" style="612"/>
    <col min="13569" max="13570" width="2.625" style="612" customWidth="1"/>
    <col min="13571" max="13571" width="3.375" style="612" customWidth="1"/>
    <col min="13572" max="13572" width="4.5" style="612" customWidth="1"/>
    <col min="13573" max="13573" width="4" style="612" customWidth="1"/>
    <col min="13574" max="13574" width="49.125" style="612" customWidth="1"/>
    <col min="13575" max="13576" width="0" style="612" hidden="1" customWidth="1"/>
    <col min="13577" max="13577" width="20.5" style="612" customWidth="1"/>
    <col min="13578" max="13578" width="6.375" style="612" customWidth="1"/>
    <col min="13579" max="13579" width="9.625" style="612" customWidth="1"/>
    <col min="13580" max="13824" width="9" style="612"/>
    <col min="13825" max="13826" width="2.625" style="612" customWidth="1"/>
    <col min="13827" max="13827" width="3.375" style="612" customWidth="1"/>
    <col min="13828" max="13828" width="4.5" style="612" customWidth="1"/>
    <col min="13829" max="13829" width="4" style="612" customWidth="1"/>
    <col min="13830" max="13830" width="49.125" style="612" customWidth="1"/>
    <col min="13831" max="13832" width="0" style="612" hidden="1" customWidth="1"/>
    <col min="13833" max="13833" width="20.5" style="612" customWidth="1"/>
    <col min="13834" max="13834" width="6.375" style="612" customWidth="1"/>
    <col min="13835" max="13835" width="9.625" style="612" customWidth="1"/>
    <col min="13836" max="14080" width="9" style="612"/>
    <col min="14081" max="14082" width="2.625" style="612" customWidth="1"/>
    <col min="14083" max="14083" width="3.375" style="612" customWidth="1"/>
    <col min="14084" max="14084" width="4.5" style="612" customWidth="1"/>
    <col min="14085" max="14085" width="4" style="612" customWidth="1"/>
    <col min="14086" max="14086" width="49.125" style="612" customWidth="1"/>
    <col min="14087" max="14088" width="0" style="612" hidden="1" customWidth="1"/>
    <col min="14089" max="14089" width="20.5" style="612" customWidth="1"/>
    <col min="14090" max="14090" width="6.375" style="612" customWidth="1"/>
    <col min="14091" max="14091" width="9.625" style="612" customWidth="1"/>
    <col min="14092" max="14336" width="9" style="612"/>
    <col min="14337" max="14338" width="2.625" style="612" customWidth="1"/>
    <col min="14339" max="14339" width="3.375" style="612" customWidth="1"/>
    <col min="14340" max="14340" width="4.5" style="612" customWidth="1"/>
    <col min="14341" max="14341" width="4" style="612" customWidth="1"/>
    <col min="14342" max="14342" width="49.125" style="612" customWidth="1"/>
    <col min="14343" max="14344" width="0" style="612" hidden="1" customWidth="1"/>
    <col min="14345" max="14345" width="20.5" style="612" customWidth="1"/>
    <col min="14346" max="14346" width="6.375" style="612" customWidth="1"/>
    <col min="14347" max="14347" width="9.625" style="612" customWidth="1"/>
    <col min="14348" max="14592" width="9" style="612"/>
    <col min="14593" max="14594" width="2.625" style="612" customWidth="1"/>
    <col min="14595" max="14595" width="3.375" style="612" customWidth="1"/>
    <col min="14596" max="14596" width="4.5" style="612" customWidth="1"/>
    <col min="14597" max="14597" width="4" style="612" customWidth="1"/>
    <col min="14598" max="14598" width="49.125" style="612" customWidth="1"/>
    <col min="14599" max="14600" width="0" style="612" hidden="1" customWidth="1"/>
    <col min="14601" max="14601" width="20.5" style="612" customWidth="1"/>
    <col min="14602" max="14602" width="6.375" style="612" customWidth="1"/>
    <col min="14603" max="14603" width="9.625" style="612" customWidth="1"/>
    <col min="14604" max="14848" width="9" style="612"/>
    <col min="14849" max="14850" width="2.625" style="612" customWidth="1"/>
    <col min="14851" max="14851" width="3.375" style="612" customWidth="1"/>
    <col min="14852" max="14852" width="4.5" style="612" customWidth="1"/>
    <col min="14853" max="14853" width="4" style="612" customWidth="1"/>
    <col min="14854" max="14854" width="49.125" style="612" customWidth="1"/>
    <col min="14855" max="14856" width="0" style="612" hidden="1" customWidth="1"/>
    <col min="14857" max="14857" width="20.5" style="612" customWidth="1"/>
    <col min="14858" max="14858" width="6.375" style="612" customWidth="1"/>
    <col min="14859" max="14859" width="9.625" style="612" customWidth="1"/>
    <col min="14860" max="15104" width="9" style="612"/>
    <col min="15105" max="15106" width="2.625" style="612" customWidth="1"/>
    <col min="15107" max="15107" width="3.375" style="612" customWidth="1"/>
    <col min="15108" max="15108" width="4.5" style="612" customWidth="1"/>
    <col min="15109" max="15109" width="4" style="612" customWidth="1"/>
    <col min="15110" max="15110" width="49.125" style="612" customWidth="1"/>
    <col min="15111" max="15112" width="0" style="612" hidden="1" customWidth="1"/>
    <col min="15113" max="15113" width="20.5" style="612" customWidth="1"/>
    <col min="15114" max="15114" width="6.375" style="612" customWidth="1"/>
    <col min="15115" max="15115" width="9.625" style="612" customWidth="1"/>
    <col min="15116" max="15360" width="9" style="612"/>
    <col min="15361" max="15362" width="2.625" style="612" customWidth="1"/>
    <col min="15363" max="15363" width="3.375" style="612" customWidth="1"/>
    <col min="15364" max="15364" width="4.5" style="612" customWidth="1"/>
    <col min="15365" max="15365" width="4" style="612" customWidth="1"/>
    <col min="15366" max="15366" width="49.125" style="612" customWidth="1"/>
    <col min="15367" max="15368" width="0" style="612" hidden="1" customWidth="1"/>
    <col min="15369" max="15369" width="20.5" style="612" customWidth="1"/>
    <col min="15370" max="15370" width="6.375" style="612" customWidth="1"/>
    <col min="15371" max="15371" width="9.625" style="612" customWidth="1"/>
    <col min="15372" max="15616" width="9" style="612"/>
    <col min="15617" max="15618" width="2.625" style="612" customWidth="1"/>
    <col min="15619" max="15619" width="3.375" style="612" customWidth="1"/>
    <col min="15620" max="15620" width="4.5" style="612" customWidth="1"/>
    <col min="15621" max="15621" width="4" style="612" customWidth="1"/>
    <col min="15622" max="15622" width="49.125" style="612" customWidth="1"/>
    <col min="15623" max="15624" width="0" style="612" hidden="1" customWidth="1"/>
    <col min="15625" max="15625" width="20.5" style="612" customWidth="1"/>
    <col min="15626" max="15626" width="6.375" style="612" customWidth="1"/>
    <col min="15627" max="15627" width="9.625" style="612" customWidth="1"/>
    <col min="15628" max="15872" width="9" style="612"/>
    <col min="15873" max="15874" width="2.625" style="612" customWidth="1"/>
    <col min="15875" max="15875" width="3.375" style="612" customWidth="1"/>
    <col min="15876" max="15876" width="4.5" style="612" customWidth="1"/>
    <col min="15877" max="15877" width="4" style="612" customWidth="1"/>
    <col min="15878" max="15878" width="49.125" style="612" customWidth="1"/>
    <col min="15879" max="15880" width="0" style="612" hidden="1" customWidth="1"/>
    <col min="15881" max="15881" width="20.5" style="612" customWidth="1"/>
    <col min="15882" max="15882" width="6.375" style="612" customWidth="1"/>
    <col min="15883" max="15883" width="9.625" style="612" customWidth="1"/>
    <col min="15884" max="16128" width="9" style="612"/>
    <col min="16129" max="16130" width="2.625" style="612" customWidth="1"/>
    <col min="16131" max="16131" width="3.375" style="612" customWidth="1"/>
    <col min="16132" max="16132" width="4.5" style="612" customWidth="1"/>
    <col min="16133" max="16133" width="4" style="612" customWidth="1"/>
    <col min="16134" max="16134" width="49.125" style="612" customWidth="1"/>
    <col min="16135" max="16136" width="0" style="612" hidden="1" customWidth="1"/>
    <col min="16137" max="16137" width="20.5" style="612" customWidth="1"/>
    <col min="16138" max="16138" width="6.375" style="612" customWidth="1"/>
    <col min="16139" max="16139" width="9.625" style="612" customWidth="1"/>
    <col min="16140" max="16384" width="9" style="612"/>
  </cols>
  <sheetData>
    <row r="1" spans="1:12" ht="15" customHeight="1">
      <c r="A1" s="611" t="s">
        <v>3149</v>
      </c>
      <c r="J1" s="613"/>
    </row>
    <row r="2" spans="1:12" ht="39.950000000000003" customHeight="1">
      <c r="A2" s="3274" t="s">
        <v>3150</v>
      </c>
      <c r="B2" s="3275"/>
      <c r="C2" s="3275"/>
      <c r="D2" s="3275"/>
      <c r="E2" s="3275"/>
      <c r="F2" s="3275"/>
      <c r="G2" s="3275"/>
      <c r="H2" s="3275"/>
      <c r="I2" s="3275"/>
      <c r="J2" s="3275"/>
    </row>
    <row r="3" spans="1:12" ht="17.25" customHeight="1">
      <c r="A3" s="614"/>
      <c r="B3" s="615"/>
      <c r="C3" s="615"/>
      <c r="D3" s="615"/>
      <c r="E3" s="615"/>
      <c r="F3" s="993" t="s">
        <v>3850</v>
      </c>
      <c r="G3" s="615"/>
      <c r="H3" s="615"/>
      <c r="I3" s="615"/>
      <c r="J3" s="615"/>
    </row>
    <row r="4" spans="1:12" ht="23.1" customHeight="1">
      <c r="A4" s="614"/>
      <c r="B4" s="615"/>
      <c r="C4" s="615"/>
      <c r="D4" s="615"/>
      <c r="E4" s="615"/>
      <c r="F4" s="616" t="s">
        <v>3151</v>
      </c>
      <c r="G4" s="615"/>
      <c r="H4" s="615"/>
      <c r="I4" s="3276"/>
      <c r="J4" s="3276"/>
    </row>
    <row r="5" spans="1:12" s="611" customFormat="1" ht="23.1" customHeight="1">
      <c r="F5" s="617" t="s">
        <v>3152</v>
      </c>
      <c r="I5" s="3277"/>
      <c r="J5" s="3277"/>
    </row>
    <row r="6" spans="1:12" s="611" customFormat="1" ht="15" customHeight="1">
      <c r="I6" s="618"/>
      <c r="J6" s="617"/>
    </row>
    <row r="7" spans="1:12" s="611" customFormat="1" ht="20.100000000000001" customHeight="1">
      <c r="A7" s="619"/>
      <c r="B7" s="619"/>
      <c r="C7" s="619"/>
      <c r="D7" s="619"/>
      <c r="E7" s="619"/>
      <c r="F7" s="619"/>
      <c r="G7" s="619"/>
      <c r="H7" s="620"/>
      <c r="I7" s="620"/>
      <c r="J7" s="620"/>
      <c r="K7" s="620"/>
    </row>
    <row r="8" spans="1:12" s="611" customFormat="1" ht="21" customHeight="1">
      <c r="B8" s="619" t="s">
        <v>3153</v>
      </c>
      <c r="C8" s="619"/>
      <c r="D8" s="619"/>
      <c r="E8" s="619"/>
      <c r="F8" s="619"/>
      <c r="G8" s="619"/>
      <c r="H8" s="619"/>
      <c r="I8" s="621"/>
      <c r="J8" s="621"/>
      <c r="K8" s="621"/>
      <c r="L8" s="620"/>
    </row>
    <row r="9" spans="1:12" s="611" customFormat="1" ht="20.100000000000001" customHeight="1">
      <c r="B9" s="3278" t="s">
        <v>3154</v>
      </c>
      <c r="C9" s="3279"/>
      <c r="D9" s="3279"/>
      <c r="E9" s="3279"/>
      <c r="F9" s="3279"/>
      <c r="G9" s="3279"/>
      <c r="H9" s="3280"/>
      <c r="I9" s="3284" t="s">
        <v>3155</v>
      </c>
      <c r="J9" s="3285"/>
    </row>
    <row r="10" spans="1:12" s="611" customFormat="1" ht="27.95" customHeight="1">
      <c r="B10" s="3281"/>
      <c r="C10" s="3282"/>
      <c r="D10" s="3282"/>
      <c r="E10" s="3282"/>
      <c r="F10" s="3282"/>
      <c r="G10" s="3282"/>
      <c r="H10" s="3283"/>
      <c r="I10" s="622">
        <f>I12+I14</f>
        <v>0</v>
      </c>
      <c r="J10" s="623" t="s">
        <v>3156</v>
      </c>
    </row>
    <row r="11" spans="1:12" s="611" customFormat="1" ht="20.100000000000001" customHeight="1">
      <c r="A11" s="619"/>
      <c r="B11" s="3299"/>
      <c r="C11" s="3301" t="s">
        <v>3157</v>
      </c>
      <c r="D11" s="3292" t="s">
        <v>3158</v>
      </c>
      <c r="E11" s="3292"/>
      <c r="F11" s="3290"/>
      <c r="G11" s="3090" t="s">
        <v>452</v>
      </c>
      <c r="H11" s="3091"/>
      <c r="I11" s="3091"/>
      <c r="J11" s="3092"/>
    </row>
    <row r="12" spans="1:12" s="611" customFormat="1" ht="27.95" customHeight="1">
      <c r="A12" s="619"/>
      <c r="B12" s="3299"/>
      <c r="C12" s="3302"/>
      <c r="D12" s="3293"/>
      <c r="E12" s="3293"/>
      <c r="F12" s="3291"/>
      <c r="G12" s="624" t="s">
        <v>3159</v>
      </c>
      <c r="H12" s="625"/>
      <c r="I12" s="626"/>
      <c r="J12" s="623" t="s">
        <v>3156</v>
      </c>
    </row>
    <row r="13" spans="1:12" s="611" customFormat="1" ht="20.100000000000001" customHeight="1">
      <c r="A13" s="619"/>
      <c r="B13" s="3299"/>
      <c r="C13" s="3301" t="s">
        <v>3160</v>
      </c>
      <c r="D13" s="3292" t="s">
        <v>3161</v>
      </c>
      <c r="E13" s="3292"/>
      <c r="F13" s="3290"/>
      <c r="G13" s="3294" t="s">
        <v>453</v>
      </c>
      <c r="H13" s="3295"/>
      <c r="I13" s="3153" t="s">
        <v>3162</v>
      </c>
      <c r="J13" s="3296"/>
    </row>
    <row r="14" spans="1:12" s="611" customFormat="1" ht="27.95" customHeight="1">
      <c r="A14" s="619"/>
      <c r="B14" s="3300"/>
      <c r="C14" s="3302"/>
      <c r="D14" s="3293"/>
      <c r="E14" s="3293"/>
      <c r="F14" s="3291"/>
      <c r="G14" s="3062" t="s">
        <v>3163</v>
      </c>
      <c r="H14" s="3063"/>
      <c r="I14" s="627"/>
      <c r="J14" s="628" t="s">
        <v>3156</v>
      </c>
    </row>
    <row r="15" spans="1:12" s="611" customFormat="1" ht="15" customHeight="1">
      <c r="A15" s="619"/>
      <c r="D15" s="629"/>
      <c r="E15" s="629"/>
      <c r="F15" s="629"/>
      <c r="G15" s="629"/>
      <c r="H15" s="629"/>
      <c r="I15" s="629"/>
      <c r="J15" s="629"/>
      <c r="K15" s="620"/>
    </row>
    <row r="16" spans="1:12" s="611" customFormat="1" ht="15" customHeight="1">
      <c r="A16" s="619"/>
      <c r="D16" s="629"/>
      <c r="E16" s="629"/>
      <c r="F16" s="629"/>
      <c r="G16" s="629"/>
      <c r="H16" s="629"/>
      <c r="I16" s="629"/>
      <c r="J16" s="629"/>
      <c r="K16" s="620"/>
    </row>
    <row r="17" spans="1:11" s="611" customFormat="1" ht="21" customHeight="1">
      <c r="A17" s="619"/>
      <c r="B17" s="611" t="s">
        <v>3164</v>
      </c>
      <c r="D17" s="629"/>
      <c r="E17" s="629"/>
      <c r="F17" s="629"/>
      <c r="G17" s="629"/>
      <c r="H17" s="629"/>
      <c r="I17" s="629"/>
      <c r="J17" s="629"/>
      <c r="K17" s="620"/>
    </row>
    <row r="18" spans="1:11" s="611" customFormat="1" ht="20.100000000000001" customHeight="1">
      <c r="A18" s="619"/>
      <c r="B18" s="3278" t="s">
        <v>3165</v>
      </c>
      <c r="C18" s="3279"/>
      <c r="D18" s="3279"/>
      <c r="E18" s="3279"/>
      <c r="F18" s="3279"/>
      <c r="G18" s="3279"/>
      <c r="H18" s="3280"/>
      <c r="I18" s="3297" t="s">
        <v>3166</v>
      </c>
      <c r="J18" s="3298"/>
      <c r="K18" s="620"/>
    </row>
    <row r="19" spans="1:11" s="611" customFormat="1" ht="27.95" customHeight="1">
      <c r="A19" s="619"/>
      <c r="B19" s="3281"/>
      <c r="C19" s="3282"/>
      <c r="D19" s="3282"/>
      <c r="E19" s="3282"/>
      <c r="F19" s="3282"/>
      <c r="G19" s="3282"/>
      <c r="H19" s="3283"/>
      <c r="I19" s="630">
        <f>I23+I25+I27</f>
        <v>0</v>
      </c>
      <c r="J19" s="631" t="s">
        <v>3156</v>
      </c>
      <c r="K19" s="620"/>
    </row>
    <row r="20" spans="1:11" s="611" customFormat="1" ht="20.100000000000001" customHeight="1">
      <c r="A20" s="619"/>
      <c r="B20" s="3299"/>
      <c r="C20" s="632"/>
      <c r="D20" s="3315" t="s">
        <v>3157</v>
      </c>
      <c r="E20" s="3292" t="s">
        <v>3167</v>
      </c>
      <c r="F20" s="3290"/>
      <c r="G20" s="3317" t="s">
        <v>3168</v>
      </c>
      <c r="H20" s="3286"/>
      <c r="I20" s="3286"/>
      <c r="J20" s="3287"/>
      <c r="K20" s="620"/>
    </row>
    <row r="21" spans="1:11" s="611" customFormat="1" ht="27.95" customHeight="1">
      <c r="A21" s="619"/>
      <c r="B21" s="3299"/>
      <c r="C21" s="633"/>
      <c r="D21" s="3316"/>
      <c r="E21" s="3293"/>
      <c r="F21" s="3291"/>
      <c r="G21" s="634"/>
      <c r="H21" s="635"/>
      <c r="I21" s="636">
        <f>I23+I25</f>
        <v>0</v>
      </c>
      <c r="J21" s="631" t="s">
        <v>3156</v>
      </c>
      <c r="K21" s="620"/>
    </row>
    <row r="22" spans="1:11" s="611" customFormat="1" ht="20.100000000000001" customHeight="1">
      <c r="A22" s="619"/>
      <c r="B22" s="3299"/>
      <c r="C22" s="637"/>
      <c r="D22" s="638"/>
      <c r="E22" s="3288" t="s">
        <v>3169</v>
      </c>
      <c r="F22" s="3290" t="s">
        <v>3170</v>
      </c>
      <c r="G22" s="639"/>
      <c r="H22" s="640"/>
      <c r="I22" s="3286" t="s">
        <v>3171</v>
      </c>
      <c r="J22" s="3287"/>
      <c r="K22" s="620"/>
    </row>
    <row r="23" spans="1:11" s="611" customFormat="1" ht="27.95" customHeight="1">
      <c r="A23" s="619"/>
      <c r="B23" s="3299"/>
      <c r="C23" s="637"/>
      <c r="D23" s="641"/>
      <c r="E23" s="3289"/>
      <c r="F23" s="3291"/>
      <c r="G23" s="634"/>
      <c r="H23" s="635"/>
      <c r="I23" s="636"/>
      <c r="J23" s="631" t="s">
        <v>3156</v>
      </c>
      <c r="K23" s="620"/>
    </row>
    <row r="24" spans="1:11" s="611" customFormat="1" ht="20.100000000000001" customHeight="1">
      <c r="A24" s="619"/>
      <c r="B24" s="3299"/>
      <c r="C24" s="637"/>
      <c r="D24" s="642"/>
      <c r="E24" s="3288" t="s">
        <v>3172</v>
      </c>
      <c r="F24" s="3290" t="s">
        <v>3173</v>
      </c>
      <c r="G24" s="643"/>
      <c r="H24" s="644"/>
      <c r="I24" s="3286" t="s">
        <v>3174</v>
      </c>
      <c r="J24" s="3287"/>
      <c r="K24" s="620"/>
    </row>
    <row r="25" spans="1:11" s="611" customFormat="1" ht="27.95" customHeight="1">
      <c r="A25" s="619"/>
      <c r="B25" s="3299"/>
      <c r="C25" s="637"/>
      <c r="D25" s="645"/>
      <c r="E25" s="3289"/>
      <c r="F25" s="3291"/>
      <c r="G25" s="646" t="s">
        <v>3159</v>
      </c>
      <c r="H25" s="647"/>
      <c r="I25" s="636"/>
      <c r="J25" s="631" t="s">
        <v>3156</v>
      </c>
      <c r="K25" s="620"/>
    </row>
    <row r="26" spans="1:11" s="611" customFormat="1" ht="20.100000000000001" customHeight="1">
      <c r="A26" s="619"/>
      <c r="B26" s="3299"/>
      <c r="C26" s="632"/>
      <c r="D26" s="3306" t="s">
        <v>3160</v>
      </c>
      <c r="E26" s="3292" t="s">
        <v>3175</v>
      </c>
      <c r="F26" s="3290"/>
      <c r="G26" s="3308" t="s">
        <v>453</v>
      </c>
      <c r="H26" s="3309"/>
      <c r="I26" s="3310" t="s">
        <v>3176</v>
      </c>
      <c r="J26" s="3311"/>
      <c r="K26" s="620"/>
    </row>
    <row r="27" spans="1:11" s="611" customFormat="1" ht="27.95" customHeight="1">
      <c r="A27" s="619"/>
      <c r="B27" s="3300"/>
      <c r="C27" s="648"/>
      <c r="D27" s="3307"/>
      <c r="E27" s="3293"/>
      <c r="F27" s="3291"/>
      <c r="G27" s="3312" t="s">
        <v>3163</v>
      </c>
      <c r="H27" s="3313"/>
      <c r="I27" s="649"/>
      <c r="J27" s="650" t="s">
        <v>3156</v>
      </c>
      <c r="K27" s="620"/>
    </row>
    <row r="28" spans="1:11" s="611" customFormat="1" ht="15" customHeight="1">
      <c r="A28" s="619"/>
      <c r="D28" s="629"/>
      <c r="E28" s="629"/>
      <c r="F28" s="629"/>
      <c r="G28" s="629"/>
      <c r="H28" s="629"/>
      <c r="I28" s="629"/>
      <c r="J28" s="629"/>
      <c r="K28" s="620"/>
    </row>
    <row r="29" spans="1:11" s="611" customFormat="1" ht="15" customHeight="1">
      <c r="A29" s="619"/>
      <c r="D29" s="629"/>
      <c r="E29" s="629"/>
      <c r="F29" s="629"/>
      <c r="G29" s="629"/>
      <c r="H29" s="629"/>
      <c r="I29" s="629"/>
      <c r="J29" s="629"/>
      <c r="K29" s="620"/>
    </row>
    <row r="30" spans="1:11" ht="17.25" customHeight="1">
      <c r="B30" s="3314" t="s">
        <v>1131</v>
      </c>
      <c r="C30" s="3314"/>
      <c r="D30" s="3314"/>
      <c r="E30" s="3314"/>
      <c r="F30" s="3314"/>
      <c r="G30" s="3314"/>
      <c r="H30" s="3314"/>
      <c r="I30" s="3314"/>
      <c r="J30" s="3314"/>
    </row>
    <row r="31" spans="1:11" s="651" customFormat="1" ht="30" customHeight="1">
      <c r="B31" s="652"/>
      <c r="C31" s="652"/>
      <c r="D31" s="3303" t="s">
        <v>3177</v>
      </c>
      <c r="E31" s="3303"/>
      <c r="F31" s="3303"/>
      <c r="G31" s="3303"/>
      <c r="H31" s="3303"/>
      <c r="I31" s="3303"/>
      <c r="J31" s="3303"/>
    </row>
    <row r="32" spans="1:11" s="651" customFormat="1" ht="30" customHeight="1">
      <c r="D32" s="653"/>
      <c r="E32" s="3120"/>
      <c r="F32" s="3120"/>
      <c r="G32" s="3120"/>
      <c r="H32" s="3120"/>
      <c r="I32" s="3120"/>
      <c r="J32" s="3120"/>
    </row>
    <row r="33" spans="4:10" s="651" customFormat="1" ht="30" customHeight="1">
      <c r="D33" s="612"/>
      <c r="E33" s="3304"/>
      <c r="F33" s="3304"/>
      <c r="G33" s="3304"/>
      <c r="H33" s="3304"/>
      <c r="I33" s="3304"/>
      <c r="J33" s="3304"/>
    </row>
    <row r="34" spans="4:10" s="651" customFormat="1" ht="30" customHeight="1">
      <c r="D34" s="612"/>
      <c r="E34" s="3305"/>
      <c r="F34" s="3305"/>
      <c r="G34" s="3305"/>
      <c r="H34" s="3305"/>
      <c r="I34" s="3305"/>
      <c r="J34" s="3305"/>
    </row>
  </sheetData>
  <mergeCells count="36">
    <mergeCell ref="D31:J31"/>
    <mergeCell ref="E32:J32"/>
    <mergeCell ref="E33:J33"/>
    <mergeCell ref="E34:J34"/>
    <mergeCell ref="D26:D27"/>
    <mergeCell ref="E26:F27"/>
    <mergeCell ref="G26:H26"/>
    <mergeCell ref="I26:J26"/>
    <mergeCell ref="G27:H27"/>
    <mergeCell ref="B30:J30"/>
    <mergeCell ref="B20:B27"/>
    <mergeCell ref="D20:D21"/>
    <mergeCell ref="E20:F21"/>
    <mergeCell ref="G20:J20"/>
    <mergeCell ref="E22:E23"/>
    <mergeCell ref="F22:F23"/>
    <mergeCell ref="I22:J22"/>
    <mergeCell ref="E24:E25"/>
    <mergeCell ref="F24:F25"/>
    <mergeCell ref="I24:J24"/>
    <mergeCell ref="D13:F14"/>
    <mergeCell ref="G13:H13"/>
    <mergeCell ref="I13:J13"/>
    <mergeCell ref="G14:H14"/>
    <mergeCell ref="B18:H19"/>
    <mergeCell ref="I18:J18"/>
    <mergeCell ref="B11:B14"/>
    <mergeCell ref="C11:C12"/>
    <mergeCell ref="D11:F12"/>
    <mergeCell ref="G11:J11"/>
    <mergeCell ref="C13:C14"/>
    <mergeCell ref="A2:J2"/>
    <mergeCell ref="I4:J4"/>
    <mergeCell ref="I5:J5"/>
    <mergeCell ref="B9:H10"/>
    <mergeCell ref="I9:J9"/>
  </mergeCells>
  <phoneticPr fontId="1"/>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Q135"/>
  <sheetViews>
    <sheetView workbookViewId="0">
      <selection activeCell="A4" sqref="A4"/>
    </sheetView>
  </sheetViews>
  <sheetFormatPr defaultRowHeight="18.75"/>
  <cols>
    <col min="2" max="2" width="6.125" customWidth="1"/>
    <col min="3" max="3" width="6" customWidth="1"/>
    <col min="5" max="5" width="21.625" customWidth="1"/>
    <col min="6" max="6" width="6.625" style="605" customWidth="1"/>
  </cols>
  <sheetData>
    <row r="1" spans="1:17">
      <c r="A1" s="600">
        <v>110075</v>
      </c>
      <c r="B1" t="s">
        <v>62</v>
      </c>
      <c r="C1" t="s">
        <v>2474</v>
      </c>
      <c r="D1" t="s">
        <v>2475</v>
      </c>
      <c r="E1" t="s">
        <v>1934</v>
      </c>
      <c r="F1" s="605" t="s">
        <v>4177</v>
      </c>
      <c r="G1" t="s">
        <v>1986</v>
      </c>
      <c r="H1" t="s">
        <v>2550</v>
      </c>
      <c r="I1" t="s">
        <v>23</v>
      </c>
      <c r="J1" t="s">
        <v>2500</v>
      </c>
      <c r="K1" t="s">
        <v>2551</v>
      </c>
      <c r="L1" t="s">
        <v>1987</v>
      </c>
      <c r="M1" t="s">
        <v>2552</v>
      </c>
      <c r="N1" t="s">
        <v>2553</v>
      </c>
      <c r="O1" t="s">
        <v>1935</v>
      </c>
      <c r="P1" t="s">
        <v>2655</v>
      </c>
      <c r="Q1" t="s">
        <v>26</v>
      </c>
    </row>
    <row r="2" spans="1:17">
      <c r="A2" s="600">
        <v>110075</v>
      </c>
      <c r="B2" t="s">
        <v>62</v>
      </c>
      <c r="C2" t="s">
        <v>2474</v>
      </c>
      <c r="D2" t="s">
        <v>2475</v>
      </c>
      <c r="E2" t="s">
        <v>1934</v>
      </c>
      <c r="F2" s="605" t="s">
        <v>4177</v>
      </c>
      <c r="G2" t="s">
        <v>1986</v>
      </c>
      <c r="H2" t="s">
        <v>2550</v>
      </c>
      <c r="I2" t="s">
        <v>23</v>
      </c>
      <c r="J2" t="s">
        <v>2500</v>
      </c>
      <c r="K2" t="s">
        <v>2551</v>
      </c>
      <c r="L2" t="s">
        <v>1987</v>
      </c>
      <c r="M2" t="s">
        <v>2552</v>
      </c>
      <c r="N2" t="s">
        <v>2553</v>
      </c>
      <c r="O2" t="s">
        <v>1935</v>
      </c>
      <c r="P2" t="s">
        <v>2655</v>
      </c>
      <c r="Q2" t="s">
        <v>26</v>
      </c>
    </row>
    <row r="3" spans="1:17">
      <c r="A3" s="600">
        <v>110075</v>
      </c>
      <c r="B3" t="s">
        <v>62</v>
      </c>
      <c r="C3" t="s">
        <v>2474</v>
      </c>
      <c r="D3" t="s">
        <v>2475</v>
      </c>
      <c r="E3" t="s">
        <v>1934</v>
      </c>
      <c r="F3" s="605" t="s">
        <v>4177</v>
      </c>
      <c r="G3" t="s">
        <v>1986</v>
      </c>
      <c r="H3" t="s">
        <v>2550</v>
      </c>
      <c r="I3" t="s">
        <v>23</v>
      </c>
      <c r="J3" t="s">
        <v>2500</v>
      </c>
      <c r="K3" t="s">
        <v>2551</v>
      </c>
      <c r="L3" t="s">
        <v>1987</v>
      </c>
      <c r="M3" t="s">
        <v>2552</v>
      </c>
      <c r="N3" t="s">
        <v>2553</v>
      </c>
      <c r="O3" t="s">
        <v>1935</v>
      </c>
      <c r="P3" t="s">
        <v>2655</v>
      </c>
      <c r="Q3" t="s">
        <v>26</v>
      </c>
    </row>
    <row r="4" spans="1:17">
      <c r="A4" s="600">
        <v>110075</v>
      </c>
      <c r="B4" t="s">
        <v>62</v>
      </c>
      <c r="C4" t="s">
        <v>2474</v>
      </c>
      <c r="D4" t="s">
        <v>2475</v>
      </c>
      <c r="E4" t="s">
        <v>1934</v>
      </c>
      <c r="F4" s="605" t="s">
        <v>4177</v>
      </c>
      <c r="G4" t="s">
        <v>1986</v>
      </c>
      <c r="H4" t="s">
        <v>2550</v>
      </c>
      <c r="I4" t="s">
        <v>23</v>
      </c>
      <c r="J4" t="s">
        <v>2500</v>
      </c>
      <c r="K4" t="s">
        <v>2551</v>
      </c>
      <c r="L4" t="s">
        <v>1987</v>
      </c>
      <c r="M4" t="s">
        <v>2552</v>
      </c>
      <c r="N4" t="s">
        <v>2553</v>
      </c>
      <c r="O4" t="s">
        <v>1935</v>
      </c>
      <c r="P4" t="s">
        <v>2655</v>
      </c>
      <c r="Q4" t="s">
        <v>26</v>
      </c>
    </row>
    <row r="5" spans="1:17">
      <c r="A5" s="600">
        <v>110075</v>
      </c>
      <c r="B5" t="s">
        <v>62</v>
      </c>
      <c r="C5" t="s">
        <v>2474</v>
      </c>
      <c r="D5" t="s">
        <v>2475</v>
      </c>
      <c r="E5" t="s">
        <v>1934</v>
      </c>
      <c r="F5" s="605" t="s">
        <v>4177</v>
      </c>
      <c r="G5" t="s">
        <v>1986</v>
      </c>
      <c r="H5" t="s">
        <v>2550</v>
      </c>
      <c r="I5" t="s">
        <v>23</v>
      </c>
      <c r="J5" t="s">
        <v>2500</v>
      </c>
      <c r="K5" t="s">
        <v>2551</v>
      </c>
      <c r="L5" t="s">
        <v>1987</v>
      </c>
      <c r="M5" t="s">
        <v>2552</v>
      </c>
      <c r="N5" t="s">
        <v>2553</v>
      </c>
      <c r="O5" t="s">
        <v>1935</v>
      </c>
      <c r="P5" t="s">
        <v>2655</v>
      </c>
      <c r="Q5" t="s">
        <v>26</v>
      </c>
    </row>
    <row r="6" spans="1:17">
      <c r="A6" s="600">
        <v>110075</v>
      </c>
      <c r="B6" t="s">
        <v>62</v>
      </c>
      <c r="C6" t="s">
        <v>2474</v>
      </c>
      <c r="D6" t="s">
        <v>2475</v>
      </c>
      <c r="E6" t="s">
        <v>1934</v>
      </c>
      <c r="F6" s="605" t="s">
        <v>4177</v>
      </c>
      <c r="G6" t="s">
        <v>1986</v>
      </c>
      <c r="H6" t="s">
        <v>2550</v>
      </c>
      <c r="I6" t="s">
        <v>23</v>
      </c>
      <c r="J6" t="s">
        <v>2500</v>
      </c>
      <c r="K6" t="s">
        <v>2551</v>
      </c>
      <c r="L6" t="s">
        <v>1987</v>
      </c>
      <c r="M6" t="s">
        <v>2552</v>
      </c>
      <c r="N6" t="s">
        <v>2553</v>
      </c>
      <c r="O6" t="s">
        <v>1935</v>
      </c>
      <c r="P6" t="s">
        <v>2655</v>
      </c>
      <c r="Q6" t="s">
        <v>26</v>
      </c>
    </row>
    <row r="7" spans="1:17">
      <c r="A7" s="600">
        <v>110075</v>
      </c>
      <c r="B7" t="s">
        <v>62</v>
      </c>
      <c r="C7" t="s">
        <v>2474</v>
      </c>
      <c r="D7" t="s">
        <v>2475</v>
      </c>
      <c r="E7" t="s">
        <v>1934</v>
      </c>
      <c r="F7" s="605" t="s">
        <v>4177</v>
      </c>
      <c r="G7" t="s">
        <v>1986</v>
      </c>
      <c r="H7" t="s">
        <v>2550</v>
      </c>
      <c r="I7" t="s">
        <v>23</v>
      </c>
      <c r="J7" t="s">
        <v>2500</v>
      </c>
      <c r="K7" t="s">
        <v>2551</v>
      </c>
      <c r="L7" t="s">
        <v>1987</v>
      </c>
      <c r="M7" t="s">
        <v>2552</v>
      </c>
      <c r="N7" t="s">
        <v>2553</v>
      </c>
      <c r="O7" t="s">
        <v>1935</v>
      </c>
      <c r="P7" t="s">
        <v>2655</v>
      </c>
      <c r="Q7" t="s">
        <v>26</v>
      </c>
    </row>
    <row r="8" spans="1:17">
      <c r="A8" s="600">
        <v>110075</v>
      </c>
      <c r="B8" t="s">
        <v>62</v>
      </c>
      <c r="C8" t="s">
        <v>2474</v>
      </c>
      <c r="D8" t="s">
        <v>2475</v>
      </c>
      <c r="E8" t="s">
        <v>1934</v>
      </c>
      <c r="F8" s="605" t="s">
        <v>4177</v>
      </c>
      <c r="G8" t="s">
        <v>1986</v>
      </c>
      <c r="H8" t="s">
        <v>2550</v>
      </c>
      <c r="I8" t="s">
        <v>23</v>
      </c>
      <c r="J8" t="s">
        <v>2500</v>
      </c>
      <c r="K8" t="s">
        <v>2551</v>
      </c>
      <c r="L8" t="s">
        <v>1987</v>
      </c>
      <c r="M8" t="s">
        <v>2552</v>
      </c>
      <c r="N8" t="s">
        <v>2553</v>
      </c>
      <c r="O8" t="s">
        <v>1935</v>
      </c>
      <c r="P8" t="s">
        <v>2655</v>
      </c>
      <c r="Q8" t="s">
        <v>26</v>
      </c>
    </row>
    <row r="9" spans="1:17">
      <c r="A9" s="600">
        <v>112147</v>
      </c>
      <c r="B9" t="s">
        <v>29</v>
      </c>
      <c r="C9" t="s">
        <v>2474</v>
      </c>
      <c r="D9" t="s">
        <v>2475</v>
      </c>
      <c r="E9" t="s">
        <v>1934</v>
      </c>
      <c r="F9" s="605" t="s">
        <v>4177</v>
      </c>
      <c r="G9" t="s">
        <v>1996</v>
      </c>
      <c r="H9" t="s">
        <v>2559</v>
      </c>
      <c r="I9" t="s">
        <v>23</v>
      </c>
      <c r="J9" t="s">
        <v>2560</v>
      </c>
      <c r="K9" t="s">
        <v>2561</v>
      </c>
      <c r="L9" t="s">
        <v>1997</v>
      </c>
      <c r="M9" t="s">
        <v>2562</v>
      </c>
      <c r="N9" t="s">
        <v>2563</v>
      </c>
      <c r="O9" t="s">
        <v>1935</v>
      </c>
      <c r="P9" t="s">
        <v>2656</v>
      </c>
      <c r="Q9" t="s">
        <v>203</v>
      </c>
    </row>
    <row r="10" spans="1:17">
      <c r="A10" s="600">
        <v>112147</v>
      </c>
      <c r="B10" t="s">
        <v>29</v>
      </c>
      <c r="C10" t="s">
        <v>2474</v>
      </c>
      <c r="D10" t="s">
        <v>2475</v>
      </c>
      <c r="E10" t="s">
        <v>1934</v>
      </c>
      <c r="F10" s="605" t="s">
        <v>4177</v>
      </c>
      <c r="G10" t="s">
        <v>1996</v>
      </c>
      <c r="H10" t="s">
        <v>2559</v>
      </c>
      <c r="I10" t="s">
        <v>23</v>
      </c>
      <c r="J10" t="s">
        <v>2560</v>
      </c>
      <c r="K10" t="s">
        <v>2561</v>
      </c>
      <c r="L10" t="s">
        <v>1997</v>
      </c>
      <c r="M10" t="s">
        <v>2562</v>
      </c>
      <c r="N10" t="s">
        <v>2563</v>
      </c>
      <c r="O10" t="s">
        <v>1935</v>
      </c>
      <c r="P10" t="s">
        <v>2656</v>
      </c>
      <c r="Q10" t="s">
        <v>203</v>
      </c>
    </row>
    <row r="11" spans="1:17">
      <c r="A11" s="600">
        <v>112147</v>
      </c>
      <c r="B11" t="s">
        <v>29</v>
      </c>
      <c r="C11" t="s">
        <v>2474</v>
      </c>
      <c r="D11" t="s">
        <v>2475</v>
      </c>
      <c r="E11" t="s">
        <v>1934</v>
      </c>
      <c r="F11" s="605" t="s">
        <v>4177</v>
      </c>
      <c r="G11" t="s">
        <v>1996</v>
      </c>
      <c r="H11" t="s">
        <v>2559</v>
      </c>
      <c r="I11" t="s">
        <v>23</v>
      </c>
      <c r="J11" t="s">
        <v>2560</v>
      </c>
      <c r="K11" t="s">
        <v>2561</v>
      </c>
      <c r="L11" t="s">
        <v>1997</v>
      </c>
      <c r="M11" t="s">
        <v>2562</v>
      </c>
      <c r="N11" t="s">
        <v>2563</v>
      </c>
      <c r="O11" t="s">
        <v>1935</v>
      </c>
      <c r="P11" t="s">
        <v>2656</v>
      </c>
      <c r="Q11" t="s">
        <v>203</v>
      </c>
    </row>
    <row r="12" spans="1:17">
      <c r="A12" s="600">
        <v>112147</v>
      </c>
      <c r="B12" t="s">
        <v>29</v>
      </c>
      <c r="C12" t="s">
        <v>2474</v>
      </c>
      <c r="D12" t="s">
        <v>2475</v>
      </c>
      <c r="E12" t="s">
        <v>1934</v>
      </c>
      <c r="F12" s="605" t="s">
        <v>4177</v>
      </c>
      <c r="G12" t="s">
        <v>1996</v>
      </c>
      <c r="H12" t="s">
        <v>2559</v>
      </c>
      <c r="I12" t="s">
        <v>23</v>
      </c>
      <c r="J12" t="s">
        <v>2560</v>
      </c>
      <c r="K12" t="s">
        <v>2561</v>
      </c>
      <c r="L12" t="s">
        <v>1997</v>
      </c>
      <c r="M12" t="s">
        <v>2562</v>
      </c>
      <c r="N12" t="s">
        <v>2563</v>
      </c>
      <c r="O12" t="s">
        <v>1935</v>
      </c>
      <c r="P12" t="s">
        <v>2656</v>
      </c>
      <c r="Q12" t="s">
        <v>203</v>
      </c>
    </row>
    <row r="13" spans="1:17">
      <c r="A13" s="600">
        <v>112147</v>
      </c>
      <c r="B13" t="s">
        <v>29</v>
      </c>
      <c r="C13" t="s">
        <v>2474</v>
      </c>
      <c r="D13" t="s">
        <v>2475</v>
      </c>
      <c r="E13" t="s">
        <v>1934</v>
      </c>
      <c r="F13" s="605" t="s">
        <v>4177</v>
      </c>
      <c r="G13" t="s">
        <v>1996</v>
      </c>
      <c r="H13" t="s">
        <v>2559</v>
      </c>
      <c r="I13" t="s">
        <v>23</v>
      </c>
      <c r="J13" t="s">
        <v>2560</v>
      </c>
      <c r="K13" t="s">
        <v>2561</v>
      </c>
      <c r="L13" t="s">
        <v>1997</v>
      </c>
      <c r="M13" t="s">
        <v>2562</v>
      </c>
      <c r="N13" t="s">
        <v>2563</v>
      </c>
      <c r="O13" t="s">
        <v>1935</v>
      </c>
      <c r="P13" t="s">
        <v>2656</v>
      </c>
      <c r="Q13" t="s">
        <v>203</v>
      </c>
    </row>
    <row r="14" spans="1:17">
      <c r="A14" s="600">
        <v>112147</v>
      </c>
      <c r="B14" t="s">
        <v>29</v>
      </c>
      <c r="C14" t="s">
        <v>2474</v>
      </c>
      <c r="D14" t="s">
        <v>2475</v>
      </c>
      <c r="E14" t="s">
        <v>1934</v>
      </c>
      <c r="F14" s="605" t="s">
        <v>4177</v>
      </c>
      <c r="G14" t="s">
        <v>1996</v>
      </c>
      <c r="H14" t="s">
        <v>2559</v>
      </c>
      <c r="I14" t="s">
        <v>23</v>
      </c>
      <c r="J14" t="s">
        <v>2560</v>
      </c>
      <c r="K14" t="s">
        <v>2561</v>
      </c>
      <c r="L14" t="s">
        <v>1997</v>
      </c>
      <c r="M14" t="s">
        <v>2562</v>
      </c>
      <c r="N14" t="s">
        <v>2563</v>
      </c>
      <c r="O14" t="s">
        <v>1935</v>
      </c>
      <c r="P14" t="s">
        <v>2656</v>
      </c>
      <c r="Q14" t="s">
        <v>203</v>
      </c>
    </row>
    <row r="15" spans="1:17">
      <c r="A15" s="600">
        <v>112337</v>
      </c>
      <c r="B15" t="s">
        <v>22</v>
      </c>
      <c r="C15" t="s">
        <v>2474</v>
      </c>
      <c r="D15" t="s">
        <v>2475</v>
      </c>
      <c r="E15" t="s">
        <v>1934</v>
      </c>
      <c r="F15" s="605" t="s">
        <v>4177</v>
      </c>
      <c r="G15" t="s">
        <v>1998</v>
      </c>
      <c r="H15" t="s">
        <v>23</v>
      </c>
      <c r="I15" t="s">
        <v>23</v>
      </c>
      <c r="J15" t="s">
        <v>2657</v>
      </c>
      <c r="K15" t="s">
        <v>2658</v>
      </c>
      <c r="L15" t="s">
        <v>1999</v>
      </c>
      <c r="M15" t="s">
        <v>2659</v>
      </c>
      <c r="N15" t="s">
        <v>2660</v>
      </c>
      <c r="O15" t="s">
        <v>1935</v>
      </c>
      <c r="P15" t="s">
        <v>259</v>
      </c>
      <c r="Q15" t="s">
        <v>164</v>
      </c>
    </row>
    <row r="16" spans="1:17">
      <c r="A16" s="600">
        <v>112337</v>
      </c>
      <c r="B16" t="s">
        <v>22</v>
      </c>
      <c r="C16" t="s">
        <v>2474</v>
      </c>
      <c r="D16" t="s">
        <v>2475</v>
      </c>
      <c r="E16" t="s">
        <v>1934</v>
      </c>
      <c r="F16" s="605" t="s">
        <v>4177</v>
      </c>
      <c r="G16" t="s">
        <v>1998</v>
      </c>
      <c r="H16" t="s">
        <v>23</v>
      </c>
      <c r="I16" t="s">
        <v>23</v>
      </c>
      <c r="J16" t="s">
        <v>2657</v>
      </c>
      <c r="K16" t="s">
        <v>2658</v>
      </c>
      <c r="L16" t="s">
        <v>1999</v>
      </c>
      <c r="M16" t="s">
        <v>2659</v>
      </c>
      <c r="N16" t="s">
        <v>2660</v>
      </c>
      <c r="O16" t="s">
        <v>1935</v>
      </c>
      <c r="P16" t="s">
        <v>259</v>
      </c>
      <c r="Q16" t="s">
        <v>164</v>
      </c>
    </row>
    <row r="17" spans="1:17">
      <c r="A17" s="600">
        <v>112337</v>
      </c>
      <c r="B17" t="s">
        <v>22</v>
      </c>
      <c r="C17" t="s">
        <v>2474</v>
      </c>
      <c r="D17" t="s">
        <v>2475</v>
      </c>
      <c r="E17" t="s">
        <v>1934</v>
      </c>
      <c r="F17" s="605" t="s">
        <v>4177</v>
      </c>
      <c r="G17" t="s">
        <v>1998</v>
      </c>
      <c r="H17" t="s">
        <v>23</v>
      </c>
      <c r="I17" t="s">
        <v>23</v>
      </c>
      <c r="J17" t="s">
        <v>2657</v>
      </c>
      <c r="K17" t="s">
        <v>2658</v>
      </c>
      <c r="L17" t="s">
        <v>1999</v>
      </c>
      <c r="M17" t="s">
        <v>2659</v>
      </c>
      <c r="N17" t="s">
        <v>2660</v>
      </c>
      <c r="O17" t="s">
        <v>1935</v>
      </c>
      <c r="P17" t="s">
        <v>259</v>
      </c>
      <c r="Q17" t="s">
        <v>164</v>
      </c>
    </row>
    <row r="18" spans="1:17">
      <c r="A18" s="600">
        <v>112337</v>
      </c>
      <c r="B18" t="s">
        <v>22</v>
      </c>
      <c r="C18" t="s">
        <v>2474</v>
      </c>
      <c r="D18" t="s">
        <v>2475</v>
      </c>
      <c r="E18" t="s">
        <v>1934</v>
      </c>
      <c r="F18" s="605" t="s">
        <v>4177</v>
      </c>
      <c r="G18" t="s">
        <v>1998</v>
      </c>
      <c r="H18" t="s">
        <v>23</v>
      </c>
      <c r="I18" t="s">
        <v>23</v>
      </c>
      <c r="J18" t="s">
        <v>2657</v>
      </c>
      <c r="K18" t="s">
        <v>2658</v>
      </c>
      <c r="L18" t="s">
        <v>1999</v>
      </c>
      <c r="M18" t="s">
        <v>2659</v>
      </c>
      <c r="N18" t="s">
        <v>2660</v>
      </c>
      <c r="O18" t="s">
        <v>1935</v>
      </c>
      <c r="P18" t="s">
        <v>259</v>
      </c>
      <c r="Q18" t="s">
        <v>164</v>
      </c>
    </row>
    <row r="19" spans="1:17">
      <c r="A19" s="600">
        <v>112337</v>
      </c>
      <c r="B19" t="s">
        <v>22</v>
      </c>
      <c r="C19" t="s">
        <v>2474</v>
      </c>
      <c r="D19" t="s">
        <v>2475</v>
      </c>
      <c r="E19" t="s">
        <v>1934</v>
      </c>
      <c r="F19" s="605" t="s">
        <v>4177</v>
      </c>
      <c r="G19" t="s">
        <v>1998</v>
      </c>
      <c r="H19" t="s">
        <v>23</v>
      </c>
      <c r="I19" t="s">
        <v>23</v>
      </c>
      <c r="J19" t="s">
        <v>2657</v>
      </c>
      <c r="K19" t="s">
        <v>2658</v>
      </c>
      <c r="L19" t="s">
        <v>1999</v>
      </c>
      <c r="M19" t="s">
        <v>2659</v>
      </c>
      <c r="N19" t="s">
        <v>2660</v>
      </c>
      <c r="O19" t="s">
        <v>1935</v>
      </c>
      <c r="P19" t="s">
        <v>259</v>
      </c>
      <c r="Q19" t="s">
        <v>164</v>
      </c>
    </row>
    <row r="20" spans="1:17">
      <c r="A20" s="600">
        <v>112337</v>
      </c>
      <c r="B20" t="s">
        <v>22</v>
      </c>
      <c r="C20" t="s">
        <v>2474</v>
      </c>
      <c r="D20" t="s">
        <v>2475</v>
      </c>
      <c r="E20" t="s">
        <v>1934</v>
      </c>
      <c r="F20" s="605" t="s">
        <v>4177</v>
      </c>
      <c r="G20" t="s">
        <v>1998</v>
      </c>
      <c r="H20" t="s">
        <v>23</v>
      </c>
      <c r="I20" t="s">
        <v>23</v>
      </c>
      <c r="J20" t="s">
        <v>2657</v>
      </c>
      <c r="K20" t="s">
        <v>2658</v>
      </c>
      <c r="L20" t="s">
        <v>1999</v>
      </c>
      <c r="M20" t="s">
        <v>2659</v>
      </c>
      <c r="N20" t="s">
        <v>2660</v>
      </c>
      <c r="O20" t="s">
        <v>1935</v>
      </c>
      <c r="P20" t="s">
        <v>259</v>
      </c>
      <c r="Q20" t="s">
        <v>164</v>
      </c>
    </row>
    <row r="21" spans="1:17">
      <c r="A21" s="600">
        <v>112337</v>
      </c>
      <c r="B21" t="s">
        <v>22</v>
      </c>
      <c r="C21" t="s">
        <v>2474</v>
      </c>
      <c r="D21" t="s">
        <v>2475</v>
      </c>
      <c r="E21" t="s">
        <v>1934</v>
      </c>
      <c r="F21" s="605" t="s">
        <v>4177</v>
      </c>
      <c r="G21" t="s">
        <v>1998</v>
      </c>
      <c r="H21" t="s">
        <v>23</v>
      </c>
      <c r="I21" t="s">
        <v>23</v>
      </c>
      <c r="J21" t="s">
        <v>2657</v>
      </c>
      <c r="K21" t="s">
        <v>2658</v>
      </c>
      <c r="L21" t="s">
        <v>1999</v>
      </c>
      <c r="M21" t="s">
        <v>2659</v>
      </c>
      <c r="N21" t="s">
        <v>2660</v>
      </c>
      <c r="O21" t="s">
        <v>1935</v>
      </c>
      <c r="P21" t="s">
        <v>259</v>
      </c>
      <c r="Q21" t="s">
        <v>164</v>
      </c>
    </row>
    <row r="22" spans="1:17">
      <c r="A22" s="600">
        <v>112576</v>
      </c>
      <c r="B22" t="s">
        <v>57</v>
      </c>
      <c r="C22" t="s">
        <v>2474</v>
      </c>
      <c r="D22" t="s">
        <v>2475</v>
      </c>
      <c r="E22" t="s">
        <v>1934</v>
      </c>
      <c r="F22" s="605" t="s">
        <v>4177</v>
      </c>
      <c r="G22" t="s">
        <v>2000</v>
      </c>
      <c r="H22" t="s">
        <v>23</v>
      </c>
      <c r="I22" t="s">
        <v>23</v>
      </c>
      <c r="J22" t="s">
        <v>2477</v>
      </c>
      <c r="K22" t="s">
        <v>2661</v>
      </c>
      <c r="L22" t="s">
        <v>2001</v>
      </c>
      <c r="M22" t="s">
        <v>2662</v>
      </c>
      <c r="N22" t="s">
        <v>2663</v>
      </c>
      <c r="O22" t="s">
        <v>1935</v>
      </c>
      <c r="P22" t="s">
        <v>2664</v>
      </c>
      <c r="Q22" t="s">
        <v>26</v>
      </c>
    </row>
    <row r="23" spans="1:17">
      <c r="A23" s="600">
        <v>112576</v>
      </c>
      <c r="B23" t="s">
        <v>57</v>
      </c>
      <c r="C23" t="s">
        <v>2474</v>
      </c>
      <c r="D23" t="s">
        <v>2475</v>
      </c>
      <c r="E23" t="s">
        <v>1934</v>
      </c>
      <c r="F23" s="605" t="s">
        <v>4177</v>
      </c>
      <c r="G23" t="s">
        <v>2000</v>
      </c>
      <c r="H23" t="s">
        <v>23</v>
      </c>
      <c r="I23" t="s">
        <v>23</v>
      </c>
      <c r="J23" t="s">
        <v>2477</v>
      </c>
      <c r="K23" t="s">
        <v>2661</v>
      </c>
      <c r="L23" t="s">
        <v>2001</v>
      </c>
      <c r="M23" t="s">
        <v>2662</v>
      </c>
      <c r="N23" t="s">
        <v>2663</v>
      </c>
      <c r="O23" t="s">
        <v>1935</v>
      </c>
      <c r="P23" t="s">
        <v>2664</v>
      </c>
      <c r="Q23" t="s">
        <v>26</v>
      </c>
    </row>
    <row r="24" spans="1:17">
      <c r="A24" s="600">
        <v>112576</v>
      </c>
      <c r="B24" t="s">
        <v>57</v>
      </c>
      <c r="C24" t="s">
        <v>2474</v>
      </c>
      <c r="D24" t="s">
        <v>2475</v>
      </c>
      <c r="E24" t="s">
        <v>1934</v>
      </c>
      <c r="F24" s="605" t="s">
        <v>4177</v>
      </c>
      <c r="G24" t="s">
        <v>2000</v>
      </c>
      <c r="H24" t="s">
        <v>23</v>
      </c>
      <c r="I24" t="s">
        <v>23</v>
      </c>
      <c r="J24" t="s">
        <v>2477</v>
      </c>
      <c r="K24" t="s">
        <v>2661</v>
      </c>
      <c r="L24" t="s">
        <v>2001</v>
      </c>
      <c r="M24" t="s">
        <v>2662</v>
      </c>
      <c r="N24" t="s">
        <v>2663</v>
      </c>
      <c r="O24" t="s">
        <v>1935</v>
      </c>
      <c r="P24" t="s">
        <v>2664</v>
      </c>
      <c r="Q24" t="s">
        <v>26</v>
      </c>
    </row>
    <row r="25" spans="1:17">
      <c r="A25" s="600">
        <v>112576</v>
      </c>
      <c r="B25" t="s">
        <v>57</v>
      </c>
      <c r="C25" t="s">
        <v>2474</v>
      </c>
      <c r="D25" t="s">
        <v>2475</v>
      </c>
      <c r="E25" t="s">
        <v>1934</v>
      </c>
      <c r="F25" s="605" t="s">
        <v>4177</v>
      </c>
      <c r="G25" t="s">
        <v>2000</v>
      </c>
      <c r="H25" t="s">
        <v>23</v>
      </c>
      <c r="I25" t="s">
        <v>23</v>
      </c>
      <c r="J25" t="s">
        <v>2477</v>
      </c>
      <c r="K25" t="s">
        <v>2661</v>
      </c>
      <c r="L25" t="s">
        <v>2001</v>
      </c>
      <c r="M25" t="s">
        <v>2662</v>
      </c>
      <c r="N25" t="s">
        <v>2663</v>
      </c>
      <c r="O25" t="s">
        <v>1935</v>
      </c>
      <c r="P25" t="s">
        <v>2664</v>
      </c>
      <c r="Q25" t="s">
        <v>26</v>
      </c>
    </row>
    <row r="26" spans="1:17">
      <c r="A26" s="600">
        <v>112576</v>
      </c>
      <c r="B26" t="s">
        <v>57</v>
      </c>
      <c r="C26" t="s">
        <v>2474</v>
      </c>
      <c r="D26" t="s">
        <v>2475</v>
      </c>
      <c r="E26" t="s">
        <v>1934</v>
      </c>
      <c r="F26" s="605" t="s">
        <v>4177</v>
      </c>
      <c r="G26" t="s">
        <v>2000</v>
      </c>
      <c r="H26" t="s">
        <v>23</v>
      </c>
      <c r="I26" t="s">
        <v>23</v>
      </c>
      <c r="J26" t="s">
        <v>2477</v>
      </c>
      <c r="K26" t="s">
        <v>2661</v>
      </c>
      <c r="L26" t="s">
        <v>2001</v>
      </c>
      <c r="M26" t="s">
        <v>2662</v>
      </c>
      <c r="N26" t="s">
        <v>2663</v>
      </c>
      <c r="O26" t="s">
        <v>1935</v>
      </c>
      <c r="P26" t="s">
        <v>2664</v>
      </c>
      <c r="Q26" t="s">
        <v>26</v>
      </c>
    </row>
    <row r="27" spans="1:17">
      <c r="A27" s="600">
        <v>112576</v>
      </c>
      <c r="B27" t="s">
        <v>57</v>
      </c>
      <c r="C27" t="s">
        <v>2474</v>
      </c>
      <c r="D27" t="s">
        <v>2475</v>
      </c>
      <c r="E27" t="s">
        <v>1934</v>
      </c>
      <c r="F27" s="605" t="s">
        <v>4177</v>
      </c>
      <c r="G27" t="s">
        <v>2000</v>
      </c>
      <c r="H27" t="s">
        <v>23</v>
      </c>
      <c r="I27" t="s">
        <v>23</v>
      </c>
      <c r="J27" t="s">
        <v>2477</v>
      </c>
      <c r="K27" t="s">
        <v>2661</v>
      </c>
      <c r="L27" t="s">
        <v>2001</v>
      </c>
      <c r="M27" t="s">
        <v>2662</v>
      </c>
      <c r="N27" t="s">
        <v>2663</v>
      </c>
      <c r="O27" t="s">
        <v>1935</v>
      </c>
      <c r="P27" t="s">
        <v>2664</v>
      </c>
      <c r="Q27" t="s">
        <v>26</v>
      </c>
    </row>
    <row r="28" spans="1:17">
      <c r="A28" s="600">
        <v>112915</v>
      </c>
      <c r="B28" t="s">
        <v>75</v>
      </c>
      <c r="C28" t="s">
        <v>2474</v>
      </c>
      <c r="D28" t="s">
        <v>2475</v>
      </c>
      <c r="E28" t="s">
        <v>1934</v>
      </c>
      <c r="F28" s="605" t="s">
        <v>4177</v>
      </c>
      <c r="G28" t="s">
        <v>2005</v>
      </c>
      <c r="H28" t="s">
        <v>23</v>
      </c>
      <c r="I28" t="s">
        <v>23</v>
      </c>
      <c r="J28" t="s">
        <v>2665</v>
      </c>
      <c r="K28" t="s">
        <v>2666</v>
      </c>
      <c r="L28" t="s">
        <v>2006</v>
      </c>
      <c r="M28" t="s">
        <v>2667</v>
      </c>
      <c r="N28" t="s">
        <v>2668</v>
      </c>
      <c r="O28" t="s">
        <v>1935</v>
      </c>
      <c r="P28" t="s">
        <v>3079</v>
      </c>
      <c r="Q28" t="s">
        <v>4196</v>
      </c>
    </row>
    <row r="29" spans="1:17">
      <c r="A29" s="600">
        <v>112915</v>
      </c>
      <c r="B29" t="s">
        <v>75</v>
      </c>
      <c r="C29" t="s">
        <v>2474</v>
      </c>
      <c r="D29" t="s">
        <v>2475</v>
      </c>
      <c r="E29" t="s">
        <v>1934</v>
      </c>
      <c r="F29" s="605" t="s">
        <v>4177</v>
      </c>
      <c r="G29" t="s">
        <v>2005</v>
      </c>
      <c r="H29" t="s">
        <v>23</v>
      </c>
      <c r="I29" t="s">
        <v>23</v>
      </c>
      <c r="J29" t="s">
        <v>2665</v>
      </c>
      <c r="K29" t="s">
        <v>2666</v>
      </c>
      <c r="L29" t="s">
        <v>2006</v>
      </c>
      <c r="M29" t="s">
        <v>2667</v>
      </c>
      <c r="N29" t="s">
        <v>2668</v>
      </c>
      <c r="O29" t="s">
        <v>1935</v>
      </c>
      <c r="P29" t="s">
        <v>3079</v>
      </c>
      <c r="Q29" t="s">
        <v>4196</v>
      </c>
    </row>
    <row r="30" spans="1:17">
      <c r="A30" s="600">
        <v>112915</v>
      </c>
      <c r="B30" t="s">
        <v>75</v>
      </c>
      <c r="C30" t="s">
        <v>2474</v>
      </c>
      <c r="D30" t="s">
        <v>2475</v>
      </c>
      <c r="E30" t="s">
        <v>1934</v>
      </c>
      <c r="F30" s="605" t="s">
        <v>4177</v>
      </c>
      <c r="G30" t="s">
        <v>2005</v>
      </c>
      <c r="H30" t="s">
        <v>23</v>
      </c>
      <c r="I30" t="s">
        <v>23</v>
      </c>
      <c r="J30" t="s">
        <v>2665</v>
      </c>
      <c r="K30" t="s">
        <v>2666</v>
      </c>
      <c r="L30" t="s">
        <v>2006</v>
      </c>
      <c r="M30" t="s">
        <v>2667</v>
      </c>
      <c r="N30" t="s">
        <v>2668</v>
      </c>
      <c r="O30" t="s">
        <v>1935</v>
      </c>
      <c r="P30" t="s">
        <v>3079</v>
      </c>
      <c r="Q30" t="s">
        <v>4196</v>
      </c>
    </row>
    <row r="31" spans="1:17">
      <c r="A31" s="600">
        <v>112915</v>
      </c>
      <c r="B31" t="s">
        <v>75</v>
      </c>
      <c r="C31" t="s">
        <v>2474</v>
      </c>
      <c r="D31" t="s">
        <v>2475</v>
      </c>
      <c r="E31" t="s">
        <v>1934</v>
      </c>
      <c r="F31" s="605" t="s">
        <v>4177</v>
      </c>
      <c r="G31" t="s">
        <v>2005</v>
      </c>
      <c r="H31" t="s">
        <v>23</v>
      </c>
      <c r="I31" t="s">
        <v>23</v>
      </c>
      <c r="J31" t="s">
        <v>2665</v>
      </c>
      <c r="K31" t="s">
        <v>2666</v>
      </c>
      <c r="L31" t="s">
        <v>2006</v>
      </c>
      <c r="M31" t="s">
        <v>2667</v>
      </c>
      <c r="N31" t="s">
        <v>2668</v>
      </c>
      <c r="O31" t="s">
        <v>1935</v>
      </c>
      <c r="P31" t="s">
        <v>3079</v>
      </c>
      <c r="Q31" t="s">
        <v>4196</v>
      </c>
    </row>
    <row r="32" spans="1:17">
      <c r="A32" s="600">
        <v>112915</v>
      </c>
      <c r="B32" t="s">
        <v>75</v>
      </c>
      <c r="C32" t="s">
        <v>2474</v>
      </c>
      <c r="D32" t="s">
        <v>2475</v>
      </c>
      <c r="E32" t="s">
        <v>1934</v>
      </c>
      <c r="F32" s="605" t="s">
        <v>4177</v>
      </c>
      <c r="G32" t="s">
        <v>2005</v>
      </c>
      <c r="H32" t="s">
        <v>23</v>
      </c>
      <c r="I32" t="s">
        <v>23</v>
      </c>
      <c r="J32" t="s">
        <v>2665</v>
      </c>
      <c r="K32" t="s">
        <v>2666</v>
      </c>
      <c r="L32" t="s">
        <v>2006</v>
      </c>
      <c r="M32" t="s">
        <v>2667</v>
      </c>
      <c r="N32" t="s">
        <v>2668</v>
      </c>
      <c r="O32" t="s">
        <v>1935</v>
      </c>
      <c r="P32" t="s">
        <v>3079</v>
      </c>
      <c r="Q32" t="s">
        <v>4196</v>
      </c>
    </row>
    <row r="33" spans="1:17">
      <c r="A33" s="600">
        <v>112915</v>
      </c>
      <c r="B33" t="s">
        <v>75</v>
      </c>
      <c r="C33" t="s">
        <v>2474</v>
      </c>
      <c r="D33" t="s">
        <v>2475</v>
      </c>
      <c r="E33" t="s">
        <v>1934</v>
      </c>
      <c r="F33" s="605" t="s">
        <v>4177</v>
      </c>
      <c r="G33" t="s">
        <v>2005</v>
      </c>
      <c r="H33" t="s">
        <v>23</v>
      </c>
      <c r="I33" t="s">
        <v>23</v>
      </c>
      <c r="J33" t="s">
        <v>2665</v>
      </c>
      <c r="K33" t="s">
        <v>2666</v>
      </c>
      <c r="L33" t="s">
        <v>2006</v>
      </c>
      <c r="M33" t="s">
        <v>2667</v>
      </c>
      <c r="N33" t="s">
        <v>2668</v>
      </c>
      <c r="O33" t="s">
        <v>1935</v>
      </c>
      <c r="P33" t="s">
        <v>3079</v>
      </c>
      <c r="Q33" t="s">
        <v>4196</v>
      </c>
    </row>
    <row r="34" spans="1:17">
      <c r="A34" s="600">
        <v>112915</v>
      </c>
      <c r="B34" t="s">
        <v>75</v>
      </c>
      <c r="C34" t="s">
        <v>2474</v>
      </c>
      <c r="D34" t="s">
        <v>2475</v>
      </c>
      <c r="E34" t="s">
        <v>1934</v>
      </c>
      <c r="F34" s="605" t="s">
        <v>4177</v>
      </c>
      <c r="G34" t="s">
        <v>2005</v>
      </c>
      <c r="H34" t="s">
        <v>23</v>
      </c>
      <c r="I34" t="s">
        <v>23</v>
      </c>
      <c r="J34" t="s">
        <v>2665</v>
      </c>
      <c r="K34" t="s">
        <v>2666</v>
      </c>
      <c r="L34" t="s">
        <v>2006</v>
      </c>
      <c r="M34" t="s">
        <v>2667</v>
      </c>
      <c r="N34" t="s">
        <v>2668</v>
      </c>
      <c r="O34" t="s">
        <v>1935</v>
      </c>
      <c r="P34" t="s">
        <v>3079</v>
      </c>
      <c r="Q34" t="s">
        <v>4196</v>
      </c>
    </row>
    <row r="35" spans="1:17">
      <c r="A35" s="600">
        <v>112915</v>
      </c>
      <c r="B35" t="s">
        <v>75</v>
      </c>
      <c r="C35" t="s">
        <v>2474</v>
      </c>
      <c r="D35" t="s">
        <v>2475</v>
      </c>
      <c r="E35" t="s">
        <v>1934</v>
      </c>
      <c r="F35" s="605" t="s">
        <v>4177</v>
      </c>
      <c r="G35" t="s">
        <v>2005</v>
      </c>
      <c r="H35" t="s">
        <v>23</v>
      </c>
      <c r="I35" t="s">
        <v>23</v>
      </c>
      <c r="J35" t="s">
        <v>2665</v>
      </c>
      <c r="K35" t="s">
        <v>2666</v>
      </c>
      <c r="L35" t="s">
        <v>2006</v>
      </c>
      <c r="M35" t="s">
        <v>2667</v>
      </c>
      <c r="N35" t="s">
        <v>2668</v>
      </c>
      <c r="O35" t="s">
        <v>1935</v>
      </c>
      <c r="P35" t="s">
        <v>3079</v>
      </c>
      <c r="Q35" t="s">
        <v>4196</v>
      </c>
    </row>
    <row r="36" spans="1:17">
      <c r="A36" s="600">
        <v>114754</v>
      </c>
      <c r="B36" t="s">
        <v>49</v>
      </c>
      <c r="C36" t="s">
        <v>2474</v>
      </c>
      <c r="D36" t="s">
        <v>2475</v>
      </c>
      <c r="E36" t="s">
        <v>1934</v>
      </c>
      <c r="F36" s="605" t="s">
        <v>4177</v>
      </c>
      <c r="G36" t="s">
        <v>2053</v>
      </c>
      <c r="H36" t="s">
        <v>23</v>
      </c>
      <c r="I36" t="s">
        <v>23</v>
      </c>
      <c r="J36" t="s">
        <v>2477</v>
      </c>
      <c r="K36" t="s">
        <v>2478</v>
      </c>
      <c r="L36" t="s">
        <v>2054</v>
      </c>
      <c r="M36" t="s">
        <v>2479</v>
      </c>
      <c r="N36" t="s">
        <v>2480</v>
      </c>
      <c r="O36" t="s">
        <v>1935</v>
      </c>
      <c r="P36" t="s">
        <v>2669</v>
      </c>
      <c r="Q36" t="s">
        <v>210</v>
      </c>
    </row>
    <row r="37" spans="1:17">
      <c r="A37" s="600">
        <v>114754</v>
      </c>
      <c r="B37" t="s">
        <v>49</v>
      </c>
      <c r="C37" t="s">
        <v>2474</v>
      </c>
      <c r="D37" t="s">
        <v>2475</v>
      </c>
      <c r="E37" t="s">
        <v>1934</v>
      </c>
      <c r="F37" s="605" t="s">
        <v>4177</v>
      </c>
      <c r="G37" t="s">
        <v>2053</v>
      </c>
      <c r="H37" t="s">
        <v>23</v>
      </c>
      <c r="I37" t="s">
        <v>23</v>
      </c>
      <c r="J37" t="s">
        <v>2477</v>
      </c>
      <c r="K37" t="s">
        <v>2478</v>
      </c>
      <c r="L37" t="s">
        <v>2054</v>
      </c>
      <c r="M37" t="s">
        <v>2479</v>
      </c>
      <c r="N37" t="s">
        <v>2480</v>
      </c>
      <c r="O37" t="s">
        <v>1935</v>
      </c>
      <c r="P37" t="s">
        <v>2669</v>
      </c>
      <c r="Q37" t="s">
        <v>210</v>
      </c>
    </row>
    <row r="38" spans="1:17">
      <c r="A38" s="600">
        <v>114754</v>
      </c>
      <c r="B38" t="s">
        <v>49</v>
      </c>
      <c r="C38" t="s">
        <v>2474</v>
      </c>
      <c r="D38" t="s">
        <v>2475</v>
      </c>
      <c r="E38" t="s">
        <v>1934</v>
      </c>
      <c r="F38" s="605" t="s">
        <v>4177</v>
      </c>
      <c r="G38" t="s">
        <v>2053</v>
      </c>
      <c r="H38" t="s">
        <v>23</v>
      </c>
      <c r="I38" t="s">
        <v>23</v>
      </c>
      <c r="J38" t="s">
        <v>2477</v>
      </c>
      <c r="K38" t="s">
        <v>2478</v>
      </c>
      <c r="L38" t="s">
        <v>2054</v>
      </c>
      <c r="M38" t="s">
        <v>2479</v>
      </c>
      <c r="N38" t="s">
        <v>2480</v>
      </c>
      <c r="O38" t="s">
        <v>1935</v>
      </c>
      <c r="P38" t="s">
        <v>2669</v>
      </c>
      <c r="Q38" t="s">
        <v>210</v>
      </c>
    </row>
    <row r="39" spans="1:17">
      <c r="A39" s="600">
        <v>114754</v>
      </c>
      <c r="B39" t="s">
        <v>49</v>
      </c>
      <c r="C39" t="s">
        <v>2474</v>
      </c>
      <c r="D39" t="s">
        <v>2475</v>
      </c>
      <c r="E39" t="s">
        <v>1934</v>
      </c>
      <c r="F39" s="605" t="s">
        <v>4177</v>
      </c>
      <c r="G39" t="s">
        <v>2053</v>
      </c>
      <c r="H39" t="s">
        <v>23</v>
      </c>
      <c r="I39" t="s">
        <v>23</v>
      </c>
      <c r="J39" t="s">
        <v>2477</v>
      </c>
      <c r="K39" t="s">
        <v>2478</v>
      </c>
      <c r="L39" t="s">
        <v>2054</v>
      </c>
      <c r="M39" t="s">
        <v>2479</v>
      </c>
      <c r="N39" t="s">
        <v>2480</v>
      </c>
      <c r="O39" t="s">
        <v>1935</v>
      </c>
      <c r="P39" t="s">
        <v>2669</v>
      </c>
      <c r="Q39" t="s">
        <v>210</v>
      </c>
    </row>
    <row r="40" spans="1:17">
      <c r="A40" s="600">
        <v>114754</v>
      </c>
      <c r="B40" t="s">
        <v>49</v>
      </c>
      <c r="C40" t="s">
        <v>2474</v>
      </c>
      <c r="D40" t="s">
        <v>2475</v>
      </c>
      <c r="E40" t="s">
        <v>1934</v>
      </c>
      <c r="F40" s="605" t="s">
        <v>4177</v>
      </c>
      <c r="G40" t="s">
        <v>2053</v>
      </c>
      <c r="H40" t="s">
        <v>23</v>
      </c>
      <c r="I40" t="s">
        <v>23</v>
      </c>
      <c r="J40" t="s">
        <v>2477</v>
      </c>
      <c r="K40" t="s">
        <v>2478</v>
      </c>
      <c r="L40" t="s">
        <v>2054</v>
      </c>
      <c r="M40" t="s">
        <v>2479</v>
      </c>
      <c r="N40" t="s">
        <v>2480</v>
      </c>
      <c r="O40" t="s">
        <v>1935</v>
      </c>
      <c r="P40" t="s">
        <v>2669</v>
      </c>
      <c r="Q40" t="s">
        <v>210</v>
      </c>
    </row>
    <row r="41" spans="1:17">
      <c r="A41" s="600">
        <v>114754</v>
      </c>
      <c r="B41" t="s">
        <v>49</v>
      </c>
      <c r="C41" t="s">
        <v>2474</v>
      </c>
      <c r="D41" t="s">
        <v>2475</v>
      </c>
      <c r="E41" t="s">
        <v>1934</v>
      </c>
      <c r="F41" s="605" t="s">
        <v>4177</v>
      </c>
      <c r="G41" t="s">
        <v>2053</v>
      </c>
      <c r="H41" t="s">
        <v>23</v>
      </c>
      <c r="I41" t="s">
        <v>23</v>
      </c>
      <c r="J41" t="s">
        <v>2477</v>
      </c>
      <c r="K41" t="s">
        <v>2478</v>
      </c>
      <c r="L41" t="s">
        <v>2054</v>
      </c>
      <c r="M41" t="s">
        <v>2479</v>
      </c>
      <c r="N41" t="s">
        <v>2480</v>
      </c>
      <c r="O41" t="s">
        <v>1935</v>
      </c>
      <c r="P41" t="s">
        <v>2669</v>
      </c>
      <c r="Q41" t="s">
        <v>210</v>
      </c>
    </row>
    <row r="42" spans="1:17">
      <c r="A42" s="600">
        <v>114754</v>
      </c>
      <c r="B42" t="s">
        <v>49</v>
      </c>
      <c r="C42" t="s">
        <v>2474</v>
      </c>
      <c r="D42" t="s">
        <v>2475</v>
      </c>
      <c r="E42" t="s">
        <v>1934</v>
      </c>
      <c r="F42" s="605" t="s">
        <v>4177</v>
      </c>
      <c r="G42" t="s">
        <v>2053</v>
      </c>
      <c r="H42" t="s">
        <v>23</v>
      </c>
      <c r="I42" t="s">
        <v>23</v>
      </c>
      <c r="J42" t="s">
        <v>2477</v>
      </c>
      <c r="K42" t="s">
        <v>2478</v>
      </c>
      <c r="L42" t="s">
        <v>2054</v>
      </c>
      <c r="M42" t="s">
        <v>2479</v>
      </c>
      <c r="N42" t="s">
        <v>2480</v>
      </c>
      <c r="O42" t="s">
        <v>1935</v>
      </c>
      <c r="P42" t="s">
        <v>2669</v>
      </c>
      <c r="Q42" t="s">
        <v>210</v>
      </c>
    </row>
    <row r="43" spans="1:17">
      <c r="A43" s="600">
        <v>210586</v>
      </c>
      <c r="B43" t="s">
        <v>41</v>
      </c>
      <c r="C43" t="s">
        <v>2474</v>
      </c>
      <c r="D43" t="s">
        <v>2475</v>
      </c>
      <c r="E43" t="s">
        <v>1934</v>
      </c>
      <c r="F43" s="605" t="s">
        <v>4177</v>
      </c>
      <c r="G43" t="s">
        <v>2172</v>
      </c>
      <c r="H43" t="s">
        <v>2568</v>
      </c>
      <c r="I43" t="s">
        <v>23</v>
      </c>
      <c r="J43" t="s">
        <v>2569</v>
      </c>
      <c r="K43" t="s">
        <v>2570</v>
      </c>
      <c r="L43" t="s">
        <v>2173</v>
      </c>
      <c r="M43" t="s">
        <v>2571</v>
      </c>
      <c r="N43" t="s">
        <v>2572</v>
      </c>
      <c r="O43" t="s">
        <v>1935</v>
      </c>
      <c r="P43" t="s">
        <v>2670</v>
      </c>
      <c r="Q43" t="s">
        <v>210</v>
      </c>
    </row>
    <row r="44" spans="1:17">
      <c r="A44" s="600">
        <v>210586</v>
      </c>
      <c r="B44" t="s">
        <v>41</v>
      </c>
      <c r="C44" t="s">
        <v>2474</v>
      </c>
      <c r="D44" t="s">
        <v>2475</v>
      </c>
      <c r="E44" t="s">
        <v>1934</v>
      </c>
      <c r="F44" s="605" t="s">
        <v>4177</v>
      </c>
      <c r="G44" t="s">
        <v>2172</v>
      </c>
      <c r="H44" t="s">
        <v>2568</v>
      </c>
      <c r="I44" t="s">
        <v>23</v>
      </c>
      <c r="J44" t="s">
        <v>2569</v>
      </c>
      <c r="K44" t="s">
        <v>2570</v>
      </c>
      <c r="L44" t="s">
        <v>2173</v>
      </c>
      <c r="M44" t="s">
        <v>2571</v>
      </c>
      <c r="N44" t="s">
        <v>2572</v>
      </c>
      <c r="O44" t="s">
        <v>1935</v>
      </c>
      <c r="P44" t="s">
        <v>2670</v>
      </c>
      <c r="Q44" t="s">
        <v>210</v>
      </c>
    </row>
    <row r="45" spans="1:17">
      <c r="A45" s="600">
        <v>210586</v>
      </c>
      <c r="B45" t="s">
        <v>41</v>
      </c>
      <c r="C45" t="s">
        <v>2474</v>
      </c>
      <c r="D45" t="s">
        <v>2475</v>
      </c>
      <c r="E45" t="s">
        <v>1934</v>
      </c>
      <c r="F45" s="605" t="s">
        <v>4177</v>
      </c>
      <c r="G45" t="s">
        <v>2172</v>
      </c>
      <c r="H45" t="s">
        <v>2568</v>
      </c>
      <c r="I45" t="s">
        <v>23</v>
      </c>
      <c r="J45" t="s">
        <v>2569</v>
      </c>
      <c r="K45" t="s">
        <v>2570</v>
      </c>
      <c r="L45" t="s">
        <v>2173</v>
      </c>
      <c r="M45" t="s">
        <v>2571</v>
      </c>
      <c r="N45" t="s">
        <v>2572</v>
      </c>
      <c r="O45" t="s">
        <v>1935</v>
      </c>
      <c r="P45" t="s">
        <v>2670</v>
      </c>
      <c r="Q45" t="s">
        <v>210</v>
      </c>
    </row>
    <row r="46" spans="1:17">
      <c r="A46" s="600">
        <v>210586</v>
      </c>
      <c r="B46" t="s">
        <v>41</v>
      </c>
      <c r="C46" t="s">
        <v>2474</v>
      </c>
      <c r="D46" t="s">
        <v>2475</v>
      </c>
      <c r="E46" t="s">
        <v>1934</v>
      </c>
      <c r="F46" s="605" t="s">
        <v>4177</v>
      </c>
      <c r="G46" t="s">
        <v>2172</v>
      </c>
      <c r="H46" t="s">
        <v>2568</v>
      </c>
      <c r="I46" t="s">
        <v>23</v>
      </c>
      <c r="J46" t="s">
        <v>2569</v>
      </c>
      <c r="K46" t="s">
        <v>2570</v>
      </c>
      <c r="L46" t="s">
        <v>2173</v>
      </c>
      <c r="M46" t="s">
        <v>2571</v>
      </c>
      <c r="N46" t="s">
        <v>2572</v>
      </c>
      <c r="O46" t="s">
        <v>1935</v>
      </c>
      <c r="P46" t="s">
        <v>2670</v>
      </c>
      <c r="Q46" t="s">
        <v>210</v>
      </c>
    </row>
    <row r="47" spans="1:17">
      <c r="A47" s="600">
        <v>210586</v>
      </c>
      <c r="B47" t="s">
        <v>41</v>
      </c>
      <c r="C47" t="s">
        <v>2474</v>
      </c>
      <c r="D47" t="s">
        <v>2475</v>
      </c>
      <c r="E47" t="s">
        <v>1934</v>
      </c>
      <c r="F47" s="605" t="s">
        <v>4177</v>
      </c>
      <c r="G47" t="s">
        <v>2172</v>
      </c>
      <c r="H47" t="s">
        <v>2568</v>
      </c>
      <c r="I47" t="s">
        <v>23</v>
      </c>
      <c r="J47" t="s">
        <v>2569</v>
      </c>
      <c r="K47" t="s">
        <v>2570</v>
      </c>
      <c r="L47" t="s">
        <v>2173</v>
      </c>
      <c r="M47" t="s">
        <v>2571</v>
      </c>
      <c r="N47" t="s">
        <v>2572</v>
      </c>
      <c r="O47" t="s">
        <v>1935</v>
      </c>
      <c r="P47" t="s">
        <v>2670</v>
      </c>
      <c r="Q47" t="s">
        <v>210</v>
      </c>
    </row>
    <row r="48" spans="1:17">
      <c r="A48" s="600">
        <v>210586</v>
      </c>
      <c r="B48" t="s">
        <v>41</v>
      </c>
      <c r="C48" t="s">
        <v>2474</v>
      </c>
      <c r="D48" t="s">
        <v>2475</v>
      </c>
      <c r="E48" t="s">
        <v>1934</v>
      </c>
      <c r="F48" s="605" t="s">
        <v>4177</v>
      </c>
      <c r="G48" t="s">
        <v>2172</v>
      </c>
      <c r="H48" t="s">
        <v>2568</v>
      </c>
      <c r="I48" t="s">
        <v>23</v>
      </c>
      <c r="J48" t="s">
        <v>2569</v>
      </c>
      <c r="K48" t="s">
        <v>2570</v>
      </c>
      <c r="L48" t="s">
        <v>2173</v>
      </c>
      <c r="M48" t="s">
        <v>2571</v>
      </c>
      <c r="N48" t="s">
        <v>2572</v>
      </c>
      <c r="O48" t="s">
        <v>1935</v>
      </c>
      <c r="P48" t="s">
        <v>2670</v>
      </c>
      <c r="Q48" t="s">
        <v>210</v>
      </c>
    </row>
    <row r="49" spans="1:17">
      <c r="A49" s="600">
        <v>210826</v>
      </c>
      <c r="B49" t="s">
        <v>39</v>
      </c>
      <c r="C49" t="s">
        <v>2474</v>
      </c>
      <c r="D49" t="s">
        <v>2475</v>
      </c>
      <c r="E49" t="s">
        <v>1934</v>
      </c>
      <c r="F49" s="605" t="s">
        <v>4177</v>
      </c>
      <c r="G49" t="s">
        <v>2179</v>
      </c>
      <c r="H49" t="s">
        <v>23</v>
      </c>
      <c r="I49" t="s">
        <v>23</v>
      </c>
      <c r="J49" t="s">
        <v>2671</v>
      </c>
      <c r="K49" t="s">
        <v>2672</v>
      </c>
      <c r="L49" t="s">
        <v>2180</v>
      </c>
      <c r="M49" t="s">
        <v>2673</v>
      </c>
      <c r="N49" t="s">
        <v>2674</v>
      </c>
      <c r="O49" t="s">
        <v>1935</v>
      </c>
      <c r="P49" t="s">
        <v>2675</v>
      </c>
      <c r="Q49" t="s">
        <v>210</v>
      </c>
    </row>
    <row r="50" spans="1:17">
      <c r="A50" s="600">
        <v>210826</v>
      </c>
      <c r="B50" t="s">
        <v>39</v>
      </c>
      <c r="C50" t="s">
        <v>2474</v>
      </c>
      <c r="D50" t="s">
        <v>2475</v>
      </c>
      <c r="E50" t="s">
        <v>1934</v>
      </c>
      <c r="F50" s="605" t="s">
        <v>4177</v>
      </c>
      <c r="G50" t="s">
        <v>2179</v>
      </c>
      <c r="H50" t="s">
        <v>23</v>
      </c>
      <c r="I50" t="s">
        <v>23</v>
      </c>
      <c r="J50" t="s">
        <v>2671</v>
      </c>
      <c r="K50" t="s">
        <v>2672</v>
      </c>
      <c r="L50" t="s">
        <v>2180</v>
      </c>
      <c r="M50" t="s">
        <v>2673</v>
      </c>
      <c r="N50" t="s">
        <v>2674</v>
      </c>
      <c r="O50" t="s">
        <v>1935</v>
      </c>
      <c r="P50" t="s">
        <v>2675</v>
      </c>
      <c r="Q50" t="s">
        <v>210</v>
      </c>
    </row>
    <row r="51" spans="1:17">
      <c r="A51" s="600">
        <v>210826</v>
      </c>
      <c r="B51" t="s">
        <v>39</v>
      </c>
      <c r="C51" t="s">
        <v>2474</v>
      </c>
      <c r="D51" t="s">
        <v>2475</v>
      </c>
      <c r="E51" t="s">
        <v>1934</v>
      </c>
      <c r="F51" s="605" t="s">
        <v>4177</v>
      </c>
      <c r="G51" t="s">
        <v>2179</v>
      </c>
      <c r="H51" t="s">
        <v>23</v>
      </c>
      <c r="I51" t="s">
        <v>23</v>
      </c>
      <c r="J51" t="s">
        <v>2671</v>
      </c>
      <c r="K51" t="s">
        <v>2672</v>
      </c>
      <c r="L51" t="s">
        <v>2180</v>
      </c>
      <c r="M51" t="s">
        <v>2673</v>
      </c>
      <c r="N51" t="s">
        <v>2674</v>
      </c>
      <c r="O51" t="s">
        <v>1935</v>
      </c>
      <c r="P51" t="s">
        <v>2675</v>
      </c>
      <c r="Q51" t="s">
        <v>210</v>
      </c>
    </row>
    <row r="52" spans="1:17">
      <c r="A52" s="600">
        <v>210826</v>
      </c>
      <c r="B52" t="s">
        <v>39</v>
      </c>
      <c r="C52" t="s">
        <v>2474</v>
      </c>
      <c r="D52" t="s">
        <v>2475</v>
      </c>
      <c r="E52" t="s">
        <v>1934</v>
      </c>
      <c r="F52" s="605" t="s">
        <v>4177</v>
      </c>
      <c r="G52" t="s">
        <v>2179</v>
      </c>
      <c r="H52" t="s">
        <v>23</v>
      </c>
      <c r="I52" t="s">
        <v>23</v>
      </c>
      <c r="J52" t="s">
        <v>2671</v>
      </c>
      <c r="K52" t="s">
        <v>2672</v>
      </c>
      <c r="L52" t="s">
        <v>2180</v>
      </c>
      <c r="M52" t="s">
        <v>2673</v>
      </c>
      <c r="N52" t="s">
        <v>2674</v>
      </c>
      <c r="O52" t="s">
        <v>1935</v>
      </c>
      <c r="P52" t="s">
        <v>2675</v>
      </c>
      <c r="Q52" t="s">
        <v>210</v>
      </c>
    </row>
    <row r="53" spans="1:17">
      <c r="A53" s="600">
        <v>210826</v>
      </c>
      <c r="B53" t="s">
        <v>39</v>
      </c>
      <c r="C53" t="s">
        <v>2474</v>
      </c>
      <c r="D53" t="s">
        <v>2475</v>
      </c>
      <c r="E53" t="s">
        <v>1934</v>
      </c>
      <c r="F53" s="605" t="s">
        <v>4177</v>
      </c>
      <c r="G53" t="s">
        <v>2179</v>
      </c>
      <c r="H53" t="s">
        <v>23</v>
      </c>
      <c r="I53" t="s">
        <v>23</v>
      </c>
      <c r="J53" t="s">
        <v>2671</v>
      </c>
      <c r="K53" t="s">
        <v>2672</v>
      </c>
      <c r="L53" t="s">
        <v>2180</v>
      </c>
      <c r="M53" t="s">
        <v>2673</v>
      </c>
      <c r="N53" t="s">
        <v>2674</v>
      </c>
      <c r="O53" t="s">
        <v>1935</v>
      </c>
      <c r="P53" t="s">
        <v>2675</v>
      </c>
      <c r="Q53" t="s">
        <v>210</v>
      </c>
    </row>
    <row r="54" spans="1:17">
      <c r="A54" s="600">
        <v>210826</v>
      </c>
      <c r="B54" t="s">
        <v>39</v>
      </c>
      <c r="C54" t="s">
        <v>2474</v>
      </c>
      <c r="D54" t="s">
        <v>2475</v>
      </c>
      <c r="E54" t="s">
        <v>1934</v>
      </c>
      <c r="F54" s="605" t="s">
        <v>4177</v>
      </c>
      <c r="G54" t="s">
        <v>2179</v>
      </c>
      <c r="H54" t="s">
        <v>23</v>
      </c>
      <c r="I54" t="s">
        <v>23</v>
      </c>
      <c r="J54" t="s">
        <v>2671</v>
      </c>
      <c r="K54" t="s">
        <v>2672</v>
      </c>
      <c r="L54" t="s">
        <v>2180</v>
      </c>
      <c r="M54" t="s">
        <v>2673</v>
      </c>
      <c r="N54" t="s">
        <v>2674</v>
      </c>
      <c r="O54" t="s">
        <v>1935</v>
      </c>
      <c r="P54" t="s">
        <v>2675</v>
      </c>
      <c r="Q54" t="s">
        <v>210</v>
      </c>
    </row>
    <row r="55" spans="1:17">
      <c r="A55" s="600">
        <v>311343</v>
      </c>
      <c r="B55" t="s">
        <v>45</v>
      </c>
      <c r="C55" t="s">
        <v>2474</v>
      </c>
      <c r="D55" t="s">
        <v>2475</v>
      </c>
      <c r="E55" t="s">
        <v>1934</v>
      </c>
      <c r="F55" s="605" t="s">
        <v>4177</v>
      </c>
      <c r="G55" t="s">
        <v>2233</v>
      </c>
      <c r="H55" t="s">
        <v>23</v>
      </c>
      <c r="I55" t="s">
        <v>23</v>
      </c>
      <c r="J55" t="s">
        <v>2585</v>
      </c>
      <c r="K55" t="s">
        <v>2586</v>
      </c>
      <c r="L55" t="s">
        <v>2234</v>
      </c>
      <c r="M55" t="s">
        <v>2587</v>
      </c>
      <c r="N55" t="s">
        <v>2588</v>
      </c>
      <c r="O55" t="s">
        <v>1935</v>
      </c>
      <c r="P55" t="s">
        <v>2676</v>
      </c>
      <c r="Q55" t="s">
        <v>210</v>
      </c>
    </row>
    <row r="56" spans="1:17">
      <c r="A56" s="600">
        <v>311343</v>
      </c>
      <c r="B56" t="s">
        <v>45</v>
      </c>
      <c r="C56" t="s">
        <v>2474</v>
      </c>
      <c r="D56" t="s">
        <v>2475</v>
      </c>
      <c r="E56" t="s">
        <v>1934</v>
      </c>
      <c r="F56" s="605" t="s">
        <v>4177</v>
      </c>
      <c r="G56" t="s">
        <v>2233</v>
      </c>
      <c r="H56" t="s">
        <v>23</v>
      </c>
      <c r="I56" t="s">
        <v>23</v>
      </c>
      <c r="J56" t="s">
        <v>2585</v>
      </c>
      <c r="K56" t="s">
        <v>2586</v>
      </c>
      <c r="L56" t="s">
        <v>2234</v>
      </c>
      <c r="M56" t="s">
        <v>2587</v>
      </c>
      <c r="N56" t="s">
        <v>2588</v>
      </c>
      <c r="O56" t="s">
        <v>1935</v>
      </c>
      <c r="P56" t="s">
        <v>2676</v>
      </c>
      <c r="Q56" t="s">
        <v>210</v>
      </c>
    </row>
    <row r="57" spans="1:17">
      <c r="A57" s="600">
        <v>311343</v>
      </c>
      <c r="B57" t="s">
        <v>45</v>
      </c>
      <c r="C57" t="s">
        <v>2474</v>
      </c>
      <c r="D57" t="s">
        <v>2475</v>
      </c>
      <c r="E57" t="s">
        <v>1934</v>
      </c>
      <c r="F57" s="605" t="s">
        <v>4177</v>
      </c>
      <c r="G57" t="s">
        <v>2233</v>
      </c>
      <c r="H57" t="s">
        <v>23</v>
      </c>
      <c r="I57" t="s">
        <v>23</v>
      </c>
      <c r="J57" t="s">
        <v>2585</v>
      </c>
      <c r="K57" t="s">
        <v>2586</v>
      </c>
      <c r="L57" t="s">
        <v>2234</v>
      </c>
      <c r="M57" t="s">
        <v>2587</v>
      </c>
      <c r="N57" t="s">
        <v>2588</v>
      </c>
      <c r="O57" t="s">
        <v>1935</v>
      </c>
      <c r="P57" t="s">
        <v>2676</v>
      </c>
      <c r="Q57" t="s">
        <v>210</v>
      </c>
    </row>
    <row r="58" spans="1:17">
      <c r="A58" s="600">
        <v>311343</v>
      </c>
      <c r="B58" t="s">
        <v>45</v>
      </c>
      <c r="C58" t="s">
        <v>2474</v>
      </c>
      <c r="D58" t="s">
        <v>2475</v>
      </c>
      <c r="E58" t="s">
        <v>1934</v>
      </c>
      <c r="F58" s="605" t="s">
        <v>4177</v>
      </c>
      <c r="G58" t="s">
        <v>2233</v>
      </c>
      <c r="H58" t="s">
        <v>23</v>
      </c>
      <c r="I58" t="s">
        <v>23</v>
      </c>
      <c r="J58" t="s">
        <v>2585</v>
      </c>
      <c r="K58" t="s">
        <v>2586</v>
      </c>
      <c r="L58" t="s">
        <v>2234</v>
      </c>
      <c r="M58" t="s">
        <v>2587</v>
      </c>
      <c r="N58" t="s">
        <v>2588</v>
      </c>
      <c r="O58" t="s">
        <v>1935</v>
      </c>
      <c r="P58" t="s">
        <v>2676</v>
      </c>
      <c r="Q58" t="s">
        <v>210</v>
      </c>
    </row>
    <row r="59" spans="1:17">
      <c r="A59" s="600">
        <v>311343</v>
      </c>
      <c r="B59" t="s">
        <v>45</v>
      </c>
      <c r="C59" t="s">
        <v>2474</v>
      </c>
      <c r="D59" t="s">
        <v>2475</v>
      </c>
      <c r="E59" t="s">
        <v>1934</v>
      </c>
      <c r="F59" s="605" t="s">
        <v>4177</v>
      </c>
      <c r="G59" t="s">
        <v>2233</v>
      </c>
      <c r="H59" t="s">
        <v>23</v>
      </c>
      <c r="I59" t="s">
        <v>23</v>
      </c>
      <c r="J59" t="s">
        <v>2585</v>
      </c>
      <c r="K59" t="s">
        <v>2586</v>
      </c>
      <c r="L59" t="s">
        <v>2234</v>
      </c>
      <c r="M59" t="s">
        <v>2587</v>
      </c>
      <c r="N59" t="s">
        <v>2588</v>
      </c>
      <c r="O59" t="s">
        <v>1935</v>
      </c>
      <c r="P59" t="s">
        <v>2676</v>
      </c>
      <c r="Q59" t="s">
        <v>210</v>
      </c>
    </row>
    <row r="60" spans="1:17">
      <c r="A60" s="600">
        <v>311343</v>
      </c>
      <c r="B60" t="s">
        <v>45</v>
      </c>
      <c r="C60" t="s">
        <v>2474</v>
      </c>
      <c r="D60" t="s">
        <v>2475</v>
      </c>
      <c r="E60" t="s">
        <v>1934</v>
      </c>
      <c r="F60" s="605" t="s">
        <v>4177</v>
      </c>
      <c r="G60" t="s">
        <v>2233</v>
      </c>
      <c r="H60" t="s">
        <v>23</v>
      </c>
      <c r="I60" t="s">
        <v>23</v>
      </c>
      <c r="J60" t="s">
        <v>2585</v>
      </c>
      <c r="K60" t="s">
        <v>2586</v>
      </c>
      <c r="L60" t="s">
        <v>2234</v>
      </c>
      <c r="M60" t="s">
        <v>2587</v>
      </c>
      <c r="N60" t="s">
        <v>2588</v>
      </c>
      <c r="O60" t="s">
        <v>1935</v>
      </c>
      <c r="P60" t="s">
        <v>2676</v>
      </c>
      <c r="Q60" t="s">
        <v>210</v>
      </c>
    </row>
    <row r="61" spans="1:17">
      <c r="A61" s="600">
        <v>311343</v>
      </c>
      <c r="B61" t="s">
        <v>45</v>
      </c>
      <c r="C61" t="s">
        <v>2474</v>
      </c>
      <c r="D61" t="s">
        <v>2475</v>
      </c>
      <c r="E61" t="s">
        <v>1934</v>
      </c>
      <c r="F61" s="605" t="s">
        <v>4177</v>
      </c>
      <c r="G61" t="s">
        <v>2233</v>
      </c>
      <c r="H61" t="s">
        <v>23</v>
      </c>
      <c r="I61" t="s">
        <v>23</v>
      </c>
      <c r="J61" t="s">
        <v>2585</v>
      </c>
      <c r="K61" t="s">
        <v>2586</v>
      </c>
      <c r="L61" t="s">
        <v>2234</v>
      </c>
      <c r="M61" t="s">
        <v>2587</v>
      </c>
      <c r="N61" t="s">
        <v>2588</v>
      </c>
      <c r="O61" t="s">
        <v>1935</v>
      </c>
      <c r="P61" t="s">
        <v>2676</v>
      </c>
      <c r="Q61" t="s">
        <v>210</v>
      </c>
    </row>
    <row r="62" spans="1:17">
      <c r="A62" s="600">
        <v>410061</v>
      </c>
      <c r="B62" t="s">
        <v>43</v>
      </c>
      <c r="C62" t="s">
        <v>2474</v>
      </c>
      <c r="D62" t="s">
        <v>2475</v>
      </c>
      <c r="E62" t="s">
        <v>1934</v>
      </c>
      <c r="F62" s="605" t="s">
        <v>4177</v>
      </c>
      <c r="G62" t="s">
        <v>2255</v>
      </c>
      <c r="H62" t="s">
        <v>23</v>
      </c>
      <c r="I62" t="s">
        <v>23</v>
      </c>
      <c r="J62" t="s">
        <v>2546</v>
      </c>
      <c r="K62" t="s">
        <v>2547</v>
      </c>
      <c r="L62" t="s">
        <v>2256</v>
      </c>
      <c r="M62" t="s">
        <v>2548</v>
      </c>
      <c r="N62" t="s">
        <v>2549</v>
      </c>
      <c r="O62" t="s">
        <v>1935</v>
      </c>
      <c r="P62" t="s">
        <v>2677</v>
      </c>
      <c r="Q62" t="s">
        <v>210</v>
      </c>
    </row>
    <row r="63" spans="1:17">
      <c r="A63" s="600">
        <v>410061</v>
      </c>
      <c r="B63" t="s">
        <v>43</v>
      </c>
      <c r="C63" t="s">
        <v>2474</v>
      </c>
      <c r="D63" t="s">
        <v>2475</v>
      </c>
      <c r="E63" t="s">
        <v>1934</v>
      </c>
      <c r="F63" s="605" t="s">
        <v>4177</v>
      </c>
      <c r="G63" t="s">
        <v>2255</v>
      </c>
      <c r="H63" t="s">
        <v>23</v>
      </c>
      <c r="I63" t="s">
        <v>23</v>
      </c>
      <c r="J63" t="s">
        <v>2546</v>
      </c>
      <c r="K63" t="s">
        <v>2547</v>
      </c>
      <c r="L63" t="s">
        <v>2256</v>
      </c>
      <c r="M63" t="s">
        <v>2548</v>
      </c>
      <c r="N63" t="s">
        <v>2549</v>
      </c>
      <c r="O63" t="s">
        <v>1935</v>
      </c>
      <c r="P63" t="s">
        <v>2677</v>
      </c>
      <c r="Q63" t="s">
        <v>210</v>
      </c>
    </row>
    <row r="64" spans="1:17">
      <c r="A64" s="600">
        <v>410061</v>
      </c>
      <c r="B64" t="s">
        <v>43</v>
      </c>
      <c r="C64" t="s">
        <v>2474</v>
      </c>
      <c r="D64" t="s">
        <v>2475</v>
      </c>
      <c r="E64" t="s">
        <v>1934</v>
      </c>
      <c r="F64" s="605" t="s">
        <v>4177</v>
      </c>
      <c r="G64" t="s">
        <v>2255</v>
      </c>
      <c r="H64" t="s">
        <v>23</v>
      </c>
      <c r="I64" t="s">
        <v>23</v>
      </c>
      <c r="J64" t="s">
        <v>2546</v>
      </c>
      <c r="K64" t="s">
        <v>2547</v>
      </c>
      <c r="L64" t="s">
        <v>2256</v>
      </c>
      <c r="M64" t="s">
        <v>2548</v>
      </c>
      <c r="N64" t="s">
        <v>2549</v>
      </c>
      <c r="O64" t="s">
        <v>1935</v>
      </c>
      <c r="P64" t="s">
        <v>2677</v>
      </c>
      <c r="Q64" t="s">
        <v>210</v>
      </c>
    </row>
    <row r="65" spans="1:17">
      <c r="A65" s="600">
        <v>410061</v>
      </c>
      <c r="B65" t="s">
        <v>43</v>
      </c>
      <c r="C65" t="s">
        <v>2474</v>
      </c>
      <c r="D65" t="s">
        <v>2475</v>
      </c>
      <c r="E65" t="s">
        <v>1934</v>
      </c>
      <c r="F65" s="605" t="s">
        <v>4177</v>
      </c>
      <c r="G65" t="s">
        <v>2255</v>
      </c>
      <c r="H65" t="s">
        <v>23</v>
      </c>
      <c r="I65" t="s">
        <v>23</v>
      </c>
      <c r="J65" t="s">
        <v>2546</v>
      </c>
      <c r="K65" t="s">
        <v>2547</v>
      </c>
      <c r="L65" t="s">
        <v>2256</v>
      </c>
      <c r="M65" t="s">
        <v>2548</v>
      </c>
      <c r="N65" t="s">
        <v>2549</v>
      </c>
      <c r="O65" t="s">
        <v>1935</v>
      </c>
      <c r="P65" t="s">
        <v>2677</v>
      </c>
      <c r="Q65" t="s">
        <v>210</v>
      </c>
    </row>
    <row r="66" spans="1:17">
      <c r="A66" s="600">
        <v>410061</v>
      </c>
      <c r="B66" t="s">
        <v>43</v>
      </c>
      <c r="C66" t="s">
        <v>2474</v>
      </c>
      <c r="D66" t="s">
        <v>2475</v>
      </c>
      <c r="E66" t="s">
        <v>1934</v>
      </c>
      <c r="F66" s="605" t="s">
        <v>4177</v>
      </c>
      <c r="G66" t="s">
        <v>2255</v>
      </c>
      <c r="H66" t="s">
        <v>23</v>
      </c>
      <c r="I66" t="s">
        <v>23</v>
      </c>
      <c r="J66" t="s">
        <v>2546</v>
      </c>
      <c r="K66" t="s">
        <v>2547</v>
      </c>
      <c r="L66" t="s">
        <v>2256</v>
      </c>
      <c r="M66" t="s">
        <v>2548</v>
      </c>
      <c r="N66" t="s">
        <v>2549</v>
      </c>
      <c r="O66" t="s">
        <v>1935</v>
      </c>
      <c r="P66" t="s">
        <v>2677</v>
      </c>
      <c r="Q66" t="s">
        <v>210</v>
      </c>
    </row>
    <row r="67" spans="1:17">
      <c r="A67" s="600">
        <v>410061</v>
      </c>
      <c r="B67" t="s">
        <v>43</v>
      </c>
      <c r="C67" t="s">
        <v>2474</v>
      </c>
      <c r="D67" t="s">
        <v>2475</v>
      </c>
      <c r="E67" t="s">
        <v>1934</v>
      </c>
      <c r="F67" s="605" t="s">
        <v>4177</v>
      </c>
      <c r="G67" t="s">
        <v>2255</v>
      </c>
      <c r="H67" t="s">
        <v>23</v>
      </c>
      <c r="I67" t="s">
        <v>23</v>
      </c>
      <c r="J67" t="s">
        <v>2546</v>
      </c>
      <c r="K67" t="s">
        <v>2547</v>
      </c>
      <c r="L67" t="s">
        <v>2256</v>
      </c>
      <c r="M67" t="s">
        <v>2548</v>
      </c>
      <c r="N67" t="s">
        <v>2549</v>
      </c>
      <c r="O67" t="s">
        <v>1935</v>
      </c>
      <c r="P67" t="s">
        <v>2677</v>
      </c>
      <c r="Q67" t="s">
        <v>210</v>
      </c>
    </row>
    <row r="68" spans="1:17">
      <c r="A68" s="600">
        <v>410061</v>
      </c>
      <c r="B68" t="s">
        <v>43</v>
      </c>
      <c r="C68" t="s">
        <v>2474</v>
      </c>
      <c r="D68" t="s">
        <v>2475</v>
      </c>
      <c r="E68" t="s">
        <v>1934</v>
      </c>
      <c r="F68" s="605" t="s">
        <v>4177</v>
      </c>
      <c r="G68" t="s">
        <v>2255</v>
      </c>
      <c r="H68" t="s">
        <v>23</v>
      </c>
      <c r="I68" t="s">
        <v>23</v>
      </c>
      <c r="J68" t="s">
        <v>2546</v>
      </c>
      <c r="K68" t="s">
        <v>2547</v>
      </c>
      <c r="L68" t="s">
        <v>2256</v>
      </c>
      <c r="M68" t="s">
        <v>2548</v>
      </c>
      <c r="N68" t="s">
        <v>2549</v>
      </c>
      <c r="O68" t="s">
        <v>1935</v>
      </c>
      <c r="P68" t="s">
        <v>2677</v>
      </c>
      <c r="Q68" t="s">
        <v>210</v>
      </c>
    </row>
    <row r="69" spans="1:17">
      <c r="A69" s="600">
        <v>411119</v>
      </c>
      <c r="B69" t="s">
        <v>47</v>
      </c>
      <c r="C69" t="s">
        <v>2474</v>
      </c>
      <c r="D69" t="s">
        <v>2475</v>
      </c>
      <c r="E69" t="s">
        <v>1934</v>
      </c>
      <c r="F69" s="605" t="s">
        <v>4177</v>
      </c>
      <c r="G69" t="s">
        <v>2273</v>
      </c>
      <c r="H69" t="s">
        <v>23</v>
      </c>
      <c r="I69" t="s">
        <v>23</v>
      </c>
      <c r="J69" t="s">
        <v>2600</v>
      </c>
      <c r="K69" t="s">
        <v>2601</v>
      </c>
      <c r="L69" t="s">
        <v>2274</v>
      </c>
      <c r="M69" t="s">
        <v>2602</v>
      </c>
      <c r="N69" t="s">
        <v>2603</v>
      </c>
      <c r="O69" t="s">
        <v>1935</v>
      </c>
      <c r="P69" t="s">
        <v>2678</v>
      </c>
      <c r="Q69" t="s">
        <v>210</v>
      </c>
    </row>
    <row r="70" spans="1:17">
      <c r="A70" s="600">
        <v>411119</v>
      </c>
      <c r="B70" t="s">
        <v>47</v>
      </c>
      <c r="C70" t="s">
        <v>2474</v>
      </c>
      <c r="D70" t="s">
        <v>2475</v>
      </c>
      <c r="E70" t="s">
        <v>1934</v>
      </c>
      <c r="F70" s="605" t="s">
        <v>4177</v>
      </c>
      <c r="G70" t="s">
        <v>2273</v>
      </c>
      <c r="H70" t="s">
        <v>23</v>
      </c>
      <c r="I70" t="s">
        <v>23</v>
      </c>
      <c r="J70" t="s">
        <v>2600</v>
      </c>
      <c r="K70" t="s">
        <v>2601</v>
      </c>
      <c r="L70" t="s">
        <v>2274</v>
      </c>
      <c r="M70" t="s">
        <v>2602</v>
      </c>
      <c r="N70" t="s">
        <v>2603</v>
      </c>
      <c r="O70" t="s">
        <v>1935</v>
      </c>
      <c r="P70" t="s">
        <v>2678</v>
      </c>
      <c r="Q70" t="s">
        <v>210</v>
      </c>
    </row>
    <row r="71" spans="1:17">
      <c r="A71" s="600">
        <v>411119</v>
      </c>
      <c r="B71" t="s">
        <v>47</v>
      </c>
      <c r="C71" t="s">
        <v>2474</v>
      </c>
      <c r="D71" t="s">
        <v>2475</v>
      </c>
      <c r="E71" t="s">
        <v>1934</v>
      </c>
      <c r="F71" s="605" t="s">
        <v>4177</v>
      </c>
      <c r="G71" t="s">
        <v>2273</v>
      </c>
      <c r="H71" t="s">
        <v>23</v>
      </c>
      <c r="I71" t="s">
        <v>23</v>
      </c>
      <c r="J71" t="s">
        <v>2600</v>
      </c>
      <c r="K71" t="s">
        <v>2601</v>
      </c>
      <c r="L71" t="s">
        <v>2274</v>
      </c>
      <c r="M71" t="s">
        <v>2602</v>
      </c>
      <c r="N71" t="s">
        <v>2603</v>
      </c>
      <c r="O71" t="s">
        <v>1935</v>
      </c>
      <c r="P71" t="s">
        <v>2678</v>
      </c>
      <c r="Q71" t="s">
        <v>210</v>
      </c>
    </row>
    <row r="72" spans="1:17">
      <c r="A72" s="600">
        <v>411119</v>
      </c>
      <c r="B72" t="s">
        <v>47</v>
      </c>
      <c r="C72" t="s">
        <v>2474</v>
      </c>
      <c r="D72" t="s">
        <v>2475</v>
      </c>
      <c r="E72" t="s">
        <v>1934</v>
      </c>
      <c r="F72" s="605" t="s">
        <v>4177</v>
      </c>
      <c r="G72" t="s">
        <v>2273</v>
      </c>
      <c r="H72" t="s">
        <v>23</v>
      </c>
      <c r="I72" t="s">
        <v>23</v>
      </c>
      <c r="J72" t="s">
        <v>2600</v>
      </c>
      <c r="K72" t="s">
        <v>2601</v>
      </c>
      <c r="L72" t="s">
        <v>2274</v>
      </c>
      <c r="M72" t="s">
        <v>2602</v>
      </c>
      <c r="N72" t="s">
        <v>2603</v>
      </c>
      <c r="O72" t="s">
        <v>1935</v>
      </c>
      <c r="P72" t="s">
        <v>2678</v>
      </c>
      <c r="Q72" t="s">
        <v>210</v>
      </c>
    </row>
    <row r="73" spans="1:17">
      <c r="A73" s="600">
        <v>411119</v>
      </c>
      <c r="B73" t="s">
        <v>47</v>
      </c>
      <c r="C73" t="s">
        <v>2474</v>
      </c>
      <c r="D73" t="s">
        <v>2475</v>
      </c>
      <c r="E73" t="s">
        <v>1934</v>
      </c>
      <c r="F73" s="605" t="s">
        <v>4177</v>
      </c>
      <c r="G73" t="s">
        <v>2273</v>
      </c>
      <c r="H73" t="s">
        <v>23</v>
      </c>
      <c r="I73" t="s">
        <v>23</v>
      </c>
      <c r="J73" t="s">
        <v>2600</v>
      </c>
      <c r="K73" t="s">
        <v>2601</v>
      </c>
      <c r="L73" t="s">
        <v>2274</v>
      </c>
      <c r="M73" t="s">
        <v>2602</v>
      </c>
      <c r="N73" t="s">
        <v>2603</v>
      </c>
      <c r="O73" t="s">
        <v>1935</v>
      </c>
      <c r="P73" t="s">
        <v>2678</v>
      </c>
      <c r="Q73" t="s">
        <v>210</v>
      </c>
    </row>
    <row r="74" spans="1:17">
      <c r="A74" s="600">
        <v>411119</v>
      </c>
      <c r="B74" t="s">
        <v>47</v>
      </c>
      <c r="C74" t="s">
        <v>2474</v>
      </c>
      <c r="D74" t="s">
        <v>2475</v>
      </c>
      <c r="E74" t="s">
        <v>1934</v>
      </c>
      <c r="F74" s="605" t="s">
        <v>4177</v>
      </c>
      <c r="G74" t="s">
        <v>2273</v>
      </c>
      <c r="H74" t="s">
        <v>23</v>
      </c>
      <c r="I74" t="s">
        <v>23</v>
      </c>
      <c r="J74" t="s">
        <v>2600</v>
      </c>
      <c r="K74" t="s">
        <v>2601</v>
      </c>
      <c r="L74" t="s">
        <v>2274</v>
      </c>
      <c r="M74" t="s">
        <v>2602</v>
      </c>
      <c r="N74" t="s">
        <v>2603</v>
      </c>
      <c r="O74" t="s">
        <v>1935</v>
      </c>
      <c r="P74" t="s">
        <v>2678</v>
      </c>
      <c r="Q74" t="s">
        <v>210</v>
      </c>
    </row>
    <row r="75" spans="1:17">
      <c r="A75" s="600">
        <v>411119</v>
      </c>
      <c r="B75" t="s">
        <v>47</v>
      </c>
      <c r="C75" t="s">
        <v>2474</v>
      </c>
      <c r="D75" t="s">
        <v>2475</v>
      </c>
      <c r="E75" t="s">
        <v>1934</v>
      </c>
      <c r="F75" s="605" t="s">
        <v>4177</v>
      </c>
      <c r="G75" t="s">
        <v>2273</v>
      </c>
      <c r="H75" t="s">
        <v>23</v>
      </c>
      <c r="I75" t="s">
        <v>23</v>
      </c>
      <c r="J75" t="s">
        <v>2600</v>
      </c>
      <c r="K75" t="s">
        <v>2601</v>
      </c>
      <c r="L75" t="s">
        <v>2274</v>
      </c>
      <c r="M75" t="s">
        <v>2602</v>
      </c>
      <c r="N75" t="s">
        <v>2603</v>
      </c>
      <c r="O75" t="s">
        <v>1935</v>
      </c>
      <c r="P75" t="s">
        <v>2678</v>
      </c>
      <c r="Q75" t="s">
        <v>210</v>
      </c>
    </row>
    <row r="76" spans="1:17">
      <c r="A76" s="600">
        <v>810575</v>
      </c>
      <c r="B76" t="s">
        <v>53</v>
      </c>
      <c r="C76" t="s">
        <v>2474</v>
      </c>
      <c r="D76" t="s">
        <v>2475</v>
      </c>
      <c r="E76" t="s">
        <v>1934</v>
      </c>
      <c r="F76" s="605" t="s">
        <v>4177</v>
      </c>
      <c r="G76" t="s">
        <v>2344</v>
      </c>
      <c r="H76" t="s">
        <v>23</v>
      </c>
      <c r="I76" t="s">
        <v>23</v>
      </c>
      <c r="J76" t="s">
        <v>2680</v>
      </c>
      <c r="K76" t="s">
        <v>2681</v>
      </c>
      <c r="L76" t="s">
        <v>2345</v>
      </c>
      <c r="M76" t="s">
        <v>2682</v>
      </c>
      <c r="N76" t="s">
        <v>239</v>
      </c>
      <c r="O76" t="s">
        <v>1935</v>
      </c>
      <c r="P76" t="s">
        <v>2683</v>
      </c>
      <c r="Q76" t="s">
        <v>210</v>
      </c>
    </row>
    <row r="77" spans="1:17">
      <c r="A77" s="600">
        <v>810575</v>
      </c>
      <c r="B77" t="s">
        <v>53</v>
      </c>
      <c r="C77" t="s">
        <v>2474</v>
      </c>
      <c r="D77" t="s">
        <v>2475</v>
      </c>
      <c r="E77" t="s">
        <v>1934</v>
      </c>
      <c r="F77" s="605" t="s">
        <v>4177</v>
      </c>
      <c r="G77" t="s">
        <v>2344</v>
      </c>
      <c r="H77" t="s">
        <v>23</v>
      </c>
      <c r="I77" t="s">
        <v>23</v>
      </c>
      <c r="J77" t="s">
        <v>2680</v>
      </c>
      <c r="K77" t="s">
        <v>2681</v>
      </c>
      <c r="L77" t="s">
        <v>2345</v>
      </c>
      <c r="M77" t="s">
        <v>2682</v>
      </c>
      <c r="N77" t="s">
        <v>239</v>
      </c>
      <c r="O77" t="s">
        <v>1935</v>
      </c>
      <c r="P77" t="s">
        <v>2683</v>
      </c>
      <c r="Q77" t="s">
        <v>210</v>
      </c>
    </row>
    <row r="78" spans="1:17">
      <c r="A78" s="600">
        <v>810575</v>
      </c>
      <c r="B78" t="s">
        <v>53</v>
      </c>
      <c r="C78" t="s">
        <v>2474</v>
      </c>
      <c r="D78" t="s">
        <v>2475</v>
      </c>
      <c r="E78" t="s">
        <v>1934</v>
      </c>
      <c r="F78" s="605" t="s">
        <v>4177</v>
      </c>
      <c r="G78" t="s">
        <v>2344</v>
      </c>
      <c r="H78" t="s">
        <v>23</v>
      </c>
      <c r="I78" t="s">
        <v>23</v>
      </c>
      <c r="J78" t="s">
        <v>2680</v>
      </c>
      <c r="K78" t="s">
        <v>2681</v>
      </c>
      <c r="L78" t="s">
        <v>2345</v>
      </c>
      <c r="M78" t="s">
        <v>2682</v>
      </c>
      <c r="N78" t="s">
        <v>239</v>
      </c>
      <c r="O78" t="s">
        <v>1935</v>
      </c>
      <c r="P78" t="s">
        <v>2683</v>
      </c>
      <c r="Q78" t="s">
        <v>210</v>
      </c>
    </row>
    <row r="79" spans="1:17">
      <c r="A79" s="600">
        <v>810575</v>
      </c>
      <c r="B79" t="s">
        <v>53</v>
      </c>
      <c r="C79" t="s">
        <v>2474</v>
      </c>
      <c r="D79" t="s">
        <v>2475</v>
      </c>
      <c r="E79" t="s">
        <v>1934</v>
      </c>
      <c r="F79" s="605" t="s">
        <v>4177</v>
      </c>
      <c r="G79" t="s">
        <v>2344</v>
      </c>
      <c r="H79" t="s">
        <v>23</v>
      </c>
      <c r="I79" t="s">
        <v>23</v>
      </c>
      <c r="J79" t="s">
        <v>2680</v>
      </c>
      <c r="K79" t="s">
        <v>2681</v>
      </c>
      <c r="L79" t="s">
        <v>2345</v>
      </c>
      <c r="M79" t="s">
        <v>2682</v>
      </c>
      <c r="N79" t="s">
        <v>239</v>
      </c>
      <c r="O79" t="s">
        <v>1935</v>
      </c>
      <c r="P79" t="s">
        <v>2683</v>
      </c>
      <c r="Q79" t="s">
        <v>210</v>
      </c>
    </row>
    <row r="80" spans="1:17">
      <c r="A80" s="600">
        <v>810575</v>
      </c>
      <c r="B80" t="s">
        <v>53</v>
      </c>
      <c r="C80" t="s">
        <v>2474</v>
      </c>
      <c r="D80" t="s">
        <v>2475</v>
      </c>
      <c r="E80" t="s">
        <v>1934</v>
      </c>
      <c r="F80" s="605" t="s">
        <v>4177</v>
      </c>
      <c r="G80" t="s">
        <v>2344</v>
      </c>
      <c r="H80" t="s">
        <v>23</v>
      </c>
      <c r="I80" t="s">
        <v>23</v>
      </c>
      <c r="J80" t="s">
        <v>2680</v>
      </c>
      <c r="K80" t="s">
        <v>2681</v>
      </c>
      <c r="L80" t="s">
        <v>2345</v>
      </c>
      <c r="M80" t="s">
        <v>2682</v>
      </c>
      <c r="N80" t="s">
        <v>239</v>
      </c>
      <c r="O80" t="s">
        <v>1935</v>
      </c>
      <c r="P80" t="s">
        <v>2683</v>
      </c>
      <c r="Q80" t="s">
        <v>210</v>
      </c>
    </row>
    <row r="81" spans="1:17">
      <c r="A81" s="600">
        <v>810575</v>
      </c>
      <c r="B81" t="s">
        <v>53</v>
      </c>
      <c r="C81" t="s">
        <v>2474</v>
      </c>
      <c r="D81" t="s">
        <v>2475</v>
      </c>
      <c r="E81" t="s">
        <v>1934</v>
      </c>
      <c r="F81" s="605" t="s">
        <v>4177</v>
      </c>
      <c r="G81" t="s">
        <v>2344</v>
      </c>
      <c r="H81" t="s">
        <v>23</v>
      </c>
      <c r="I81" t="s">
        <v>23</v>
      </c>
      <c r="J81" t="s">
        <v>2680</v>
      </c>
      <c r="K81" t="s">
        <v>2681</v>
      </c>
      <c r="L81" t="s">
        <v>2345</v>
      </c>
      <c r="M81" t="s">
        <v>2682</v>
      </c>
      <c r="N81" t="s">
        <v>239</v>
      </c>
      <c r="O81" t="s">
        <v>1935</v>
      </c>
      <c r="P81" t="s">
        <v>2683</v>
      </c>
      <c r="Q81" t="s">
        <v>210</v>
      </c>
    </row>
    <row r="82" spans="1:17">
      <c r="A82" s="600">
        <v>811102</v>
      </c>
      <c r="B82" t="s">
        <v>37</v>
      </c>
      <c r="C82" t="s">
        <v>2474</v>
      </c>
      <c r="D82" t="s">
        <v>2475</v>
      </c>
      <c r="E82" t="s">
        <v>1934</v>
      </c>
      <c r="F82" s="605" t="s">
        <v>4177</v>
      </c>
      <c r="G82" t="s">
        <v>2354</v>
      </c>
      <c r="H82" t="s">
        <v>23</v>
      </c>
      <c r="I82" t="s">
        <v>23</v>
      </c>
      <c r="J82" t="s">
        <v>2684</v>
      </c>
      <c r="K82" t="s">
        <v>2685</v>
      </c>
      <c r="L82" t="s">
        <v>2355</v>
      </c>
      <c r="M82" t="s">
        <v>2686</v>
      </c>
      <c r="N82" t="s">
        <v>2687</v>
      </c>
      <c r="O82" t="s">
        <v>1935</v>
      </c>
      <c r="P82" t="s">
        <v>2688</v>
      </c>
      <c r="Q82" t="s">
        <v>210</v>
      </c>
    </row>
    <row r="83" spans="1:17">
      <c r="A83" s="600">
        <v>811102</v>
      </c>
      <c r="B83" t="s">
        <v>37</v>
      </c>
      <c r="C83" t="s">
        <v>2474</v>
      </c>
      <c r="D83" t="s">
        <v>2475</v>
      </c>
      <c r="E83" t="s">
        <v>1934</v>
      </c>
      <c r="F83" s="605" t="s">
        <v>4177</v>
      </c>
      <c r="G83" t="s">
        <v>2354</v>
      </c>
      <c r="H83" t="s">
        <v>23</v>
      </c>
      <c r="I83" t="s">
        <v>23</v>
      </c>
      <c r="J83" t="s">
        <v>2684</v>
      </c>
      <c r="K83" t="s">
        <v>2685</v>
      </c>
      <c r="L83" t="s">
        <v>2355</v>
      </c>
      <c r="M83" t="s">
        <v>2686</v>
      </c>
      <c r="N83" t="s">
        <v>2687</v>
      </c>
      <c r="O83" t="s">
        <v>1935</v>
      </c>
      <c r="P83" t="s">
        <v>2688</v>
      </c>
      <c r="Q83" t="s">
        <v>210</v>
      </c>
    </row>
    <row r="84" spans="1:17">
      <c r="A84" s="600">
        <v>811102</v>
      </c>
      <c r="B84" t="s">
        <v>37</v>
      </c>
      <c r="C84" t="s">
        <v>2474</v>
      </c>
      <c r="D84" t="s">
        <v>2475</v>
      </c>
      <c r="E84" t="s">
        <v>1934</v>
      </c>
      <c r="F84" s="605" t="s">
        <v>4177</v>
      </c>
      <c r="G84" t="s">
        <v>2354</v>
      </c>
      <c r="H84" t="s">
        <v>23</v>
      </c>
      <c r="I84" t="s">
        <v>23</v>
      </c>
      <c r="J84" t="s">
        <v>2684</v>
      </c>
      <c r="K84" t="s">
        <v>2685</v>
      </c>
      <c r="L84" t="s">
        <v>2355</v>
      </c>
      <c r="M84" t="s">
        <v>2686</v>
      </c>
      <c r="N84" t="s">
        <v>2687</v>
      </c>
      <c r="O84" t="s">
        <v>1935</v>
      </c>
      <c r="P84" t="s">
        <v>2688</v>
      </c>
      <c r="Q84" t="s">
        <v>210</v>
      </c>
    </row>
    <row r="85" spans="1:17">
      <c r="A85" s="600">
        <v>811102</v>
      </c>
      <c r="B85" t="s">
        <v>37</v>
      </c>
      <c r="C85" t="s">
        <v>2474</v>
      </c>
      <c r="D85" t="s">
        <v>2475</v>
      </c>
      <c r="E85" t="s">
        <v>1934</v>
      </c>
      <c r="F85" s="605" t="s">
        <v>4177</v>
      </c>
      <c r="G85" t="s">
        <v>2354</v>
      </c>
      <c r="H85" t="s">
        <v>23</v>
      </c>
      <c r="I85" t="s">
        <v>23</v>
      </c>
      <c r="J85" t="s">
        <v>2684</v>
      </c>
      <c r="K85" t="s">
        <v>2685</v>
      </c>
      <c r="L85" t="s">
        <v>2355</v>
      </c>
      <c r="M85" t="s">
        <v>2686</v>
      </c>
      <c r="N85" t="s">
        <v>2687</v>
      </c>
      <c r="O85" t="s">
        <v>1935</v>
      </c>
      <c r="P85" t="s">
        <v>2688</v>
      </c>
      <c r="Q85" t="s">
        <v>210</v>
      </c>
    </row>
    <row r="86" spans="1:17">
      <c r="A86" s="600">
        <v>811102</v>
      </c>
      <c r="B86" t="s">
        <v>37</v>
      </c>
      <c r="C86" t="s">
        <v>2474</v>
      </c>
      <c r="D86" t="s">
        <v>2475</v>
      </c>
      <c r="E86" t="s">
        <v>1934</v>
      </c>
      <c r="F86" s="605" t="s">
        <v>4177</v>
      </c>
      <c r="G86" t="s">
        <v>2354</v>
      </c>
      <c r="H86" t="s">
        <v>23</v>
      </c>
      <c r="I86" t="s">
        <v>23</v>
      </c>
      <c r="J86" t="s">
        <v>2684</v>
      </c>
      <c r="K86" t="s">
        <v>2685</v>
      </c>
      <c r="L86" t="s">
        <v>2355</v>
      </c>
      <c r="M86" t="s">
        <v>2686</v>
      </c>
      <c r="N86" t="s">
        <v>2687</v>
      </c>
      <c r="O86" t="s">
        <v>1935</v>
      </c>
      <c r="P86" t="s">
        <v>2688</v>
      </c>
      <c r="Q86" t="s">
        <v>210</v>
      </c>
    </row>
    <row r="87" spans="1:17">
      <c r="A87" s="600">
        <v>811102</v>
      </c>
      <c r="B87" t="s">
        <v>37</v>
      </c>
      <c r="C87" t="s">
        <v>2474</v>
      </c>
      <c r="D87" t="s">
        <v>2475</v>
      </c>
      <c r="E87" t="s">
        <v>1934</v>
      </c>
      <c r="F87" s="605" t="s">
        <v>4177</v>
      </c>
      <c r="G87" t="s">
        <v>2354</v>
      </c>
      <c r="H87" t="s">
        <v>23</v>
      </c>
      <c r="I87" t="s">
        <v>23</v>
      </c>
      <c r="J87" t="s">
        <v>2684</v>
      </c>
      <c r="K87" t="s">
        <v>2685</v>
      </c>
      <c r="L87" t="s">
        <v>2355</v>
      </c>
      <c r="M87" t="s">
        <v>2686</v>
      </c>
      <c r="N87" t="s">
        <v>2687</v>
      </c>
      <c r="O87" t="s">
        <v>1935</v>
      </c>
      <c r="P87" t="s">
        <v>2688</v>
      </c>
      <c r="Q87" t="s">
        <v>210</v>
      </c>
    </row>
    <row r="88" spans="1:17">
      <c r="A88" s="600">
        <v>811342</v>
      </c>
      <c r="B88" t="s">
        <v>55</v>
      </c>
      <c r="C88" t="s">
        <v>2474</v>
      </c>
      <c r="D88" t="s">
        <v>2475</v>
      </c>
      <c r="E88" t="s">
        <v>1934</v>
      </c>
      <c r="F88" s="605" t="s">
        <v>4177</v>
      </c>
      <c r="G88" t="s">
        <v>2359</v>
      </c>
      <c r="H88" t="s">
        <v>23</v>
      </c>
      <c r="I88" t="s">
        <v>23</v>
      </c>
      <c r="J88" t="s">
        <v>2689</v>
      </c>
      <c r="K88" t="s">
        <v>2690</v>
      </c>
      <c r="L88" t="s">
        <v>2360</v>
      </c>
      <c r="M88" t="s">
        <v>2691</v>
      </c>
      <c r="N88" t="s">
        <v>2692</v>
      </c>
      <c r="O88" t="s">
        <v>1935</v>
      </c>
      <c r="P88" t="s">
        <v>2693</v>
      </c>
      <c r="Q88" t="s">
        <v>207</v>
      </c>
    </row>
    <row r="89" spans="1:17">
      <c r="A89" s="600">
        <v>811342</v>
      </c>
      <c r="B89" t="s">
        <v>55</v>
      </c>
      <c r="C89" t="s">
        <v>2474</v>
      </c>
      <c r="D89" t="s">
        <v>2475</v>
      </c>
      <c r="E89" t="s">
        <v>1934</v>
      </c>
      <c r="F89" s="605" t="s">
        <v>4177</v>
      </c>
      <c r="G89" t="s">
        <v>2359</v>
      </c>
      <c r="H89" t="s">
        <v>23</v>
      </c>
      <c r="I89" t="s">
        <v>23</v>
      </c>
      <c r="J89" t="s">
        <v>2689</v>
      </c>
      <c r="K89" t="s">
        <v>2690</v>
      </c>
      <c r="L89" t="s">
        <v>2360</v>
      </c>
      <c r="M89" t="s">
        <v>2691</v>
      </c>
      <c r="N89" t="s">
        <v>2692</v>
      </c>
      <c r="O89" t="s">
        <v>1935</v>
      </c>
      <c r="P89" t="s">
        <v>2693</v>
      </c>
      <c r="Q89" t="s">
        <v>207</v>
      </c>
    </row>
    <row r="90" spans="1:17">
      <c r="A90" s="600">
        <v>811342</v>
      </c>
      <c r="B90" t="s">
        <v>55</v>
      </c>
      <c r="C90" t="s">
        <v>2474</v>
      </c>
      <c r="D90" t="s">
        <v>2475</v>
      </c>
      <c r="E90" t="s">
        <v>1934</v>
      </c>
      <c r="F90" s="605" t="s">
        <v>4177</v>
      </c>
      <c r="G90" t="s">
        <v>2359</v>
      </c>
      <c r="H90" t="s">
        <v>23</v>
      </c>
      <c r="I90" t="s">
        <v>23</v>
      </c>
      <c r="J90" t="s">
        <v>2689</v>
      </c>
      <c r="K90" t="s">
        <v>2690</v>
      </c>
      <c r="L90" t="s">
        <v>2360</v>
      </c>
      <c r="M90" t="s">
        <v>2691</v>
      </c>
      <c r="N90" t="s">
        <v>2692</v>
      </c>
      <c r="O90" t="s">
        <v>1935</v>
      </c>
      <c r="P90" t="s">
        <v>2693</v>
      </c>
      <c r="Q90" t="s">
        <v>207</v>
      </c>
    </row>
    <row r="91" spans="1:17">
      <c r="A91" s="600">
        <v>811342</v>
      </c>
      <c r="B91" t="s">
        <v>55</v>
      </c>
      <c r="C91" t="s">
        <v>2474</v>
      </c>
      <c r="D91" t="s">
        <v>2475</v>
      </c>
      <c r="E91" t="s">
        <v>1934</v>
      </c>
      <c r="F91" s="605" t="s">
        <v>4177</v>
      </c>
      <c r="G91" t="s">
        <v>2359</v>
      </c>
      <c r="H91" t="s">
        <v>23</v>
      </c>
      <c r="I91" t="s">
        <v>23</v>
      </c>
      <c r="J91" t="s">
        <v>2689</v>
      </c>
      <c r="K91" t="s">
        <v>2690</v>
      </c>
      <c r="L91" t="s">
        <v>2360</v>
      </c>
      <c r="M91" t="s">
        <v>2691</v>
      </c>
      <c r="N91" t="s">
        <v>2692</v>
      </c>
      <c r="O91" t="s">
        <v>1935</v>
      </c>
      <c r="P91" t="s">
        <v>2693</v>
      </c>
      <c r="Q91" t="s">
        <v>207</v>
      </c>
    </row>
    <row r="92" spans="1:17">
      <c r="A92" s="600">
        <v>811342</v>
      </c>
      <c r="B92" t="s">
        <v>55</v>
      </c>
      <c r="C92" t="s">
        <v>2474</v>
      </c>
      <c r="D92" t="s">
        <v>2475</v>
      </c>
      <c r="E92" t="s">
        <v>1934</v>
      </c>
      <c r="F92" s="605" t="s">
        <v>4177</v>
      </c>
      <c r="G92" t="s">
        <v>2359</v>
      </c>
      <c r="H92" t="s">
        <v>23</v>
      </c>
      <c r="I92" t="s">
        <v>23</v>
      </c>
      <c r="J92" t="s">
        <v>2689</v>
      </c>
      <c r="K92" t="s">
        <v>2690</v>
      </c>
      <c r="L92" t="s">
        <v>2360</v>
      </c>
      <c r="M92" t="s">
        <v>2691</v>
      </c>
      <c r="N92" t="s">
        <v>2692</v>
      </c>
      <c r="O92" t="s">
        <v>1935</v>
      </c>
      <c r="P92" t="s">
        <v>2693</v>
      </c>
      <c r="Q92" t="s">
        <v>207</v>
      </c>
    </row>
    <row r="93" spans="1:17">
      <c r="A93" s="600">
        <v>811342</v>
      </c>
      <c r="B93" t="s">
        <v>55</v>
      </c>
      <c r="C93" t="s">
        <v>2474</v>
      </c>
      <c r="D93" t="s">
        <v>2475</v>
      </c>
      <c r="E93" t="s">
        <v>1934</v>
      </c>
      <c r="F93" s="605" t="s">
        <v>4177</v>
      </c>
      <c r="G93" t="s">
        <v>2359</v>
      </c>
      <c r="H93" t="s">
        <v>23</v>
      </c>
      <c r="I93" t="s">
        <v>23</v>
      </c>
      <c r="J93" t="s">
        <v>2689</v>
      </c>
      <c r="K93" t="s">
        <v>2690</v>
      </c>
      <c r="L93" t="s">
        <v>2360</v>
      </c>
      <c r="M93" t="s">
        <v>2691</v>
      </c>
      <c r="N93" t="s">
        <v>2692</v>
      </c>
      <c r="O93" t="s">
        <v>1935</v>
      </c>
      <c r="P93" t="s">
        <v>2693</v>
      </c>
      <c r="Q93" t="s">
        <v>207</v>
      </c>
    </row>
    <row r="94" spans="1:17">
      <c r="A94" s="600">
        <v>811375</v>
      </c>
      <c r="B94" t="s">
        <v>27</v>
      </c>
      <c r="C94" t="s">
        <v>2474</v>
      </c>
      <c r="D94" t="s">
        <v>2475</v>
      </c>
      <c r="E94" t="s">
        <v>1934</v>
      </c>
      <c r="F94" s="605" t="s">
        <v>4177</v>
      </c>
      <c r="G94" t="s">
        <v>2361</v>
      </c>
      <c r="H94" t="s">
        <v>23</v>
      </c>
      <c r="I94" t="s">
        <v>23</v>
      </c>
      <c r="J94" t="s">
        <v>2684</v>
      </c>
      <c r="K94" t="s">
        <v>2694</v>
      </c>
      <c r="L94" t="s">
        <v>2362</v>
      </c>
      <c r="M94" t="s">
        <v>4215</v>
      </c>
      <c r="N94" t="s">
        <v>2695</v>
      </c>
      <c r="O94" t="s">
        <v>1935</v>
      </c>
      <c r="P94" t="s">
        <v>260</v>
      </c>
      <c r="Q94" t="s">
        <v>210</v>
      </c>
    </row>
    <row r="95" spans="1:17">
      <c r="A95" s="600">
        <v>811375</v>
      </c>
      <c r="B95" t="s">
        <v>27</v>
      </c>
      <c r="C95" t="s">
        <v>2474</v>
      </c>
      <c r="D95" t="s">
        <v>2475</v>
      </c>
      <c r="E95" t="s">
        <v>1934</v>
      </c>
      <c r="F95" s="605" t="s">
        <v>4177</v>
      </c>
      <c r="G95" t="s">
        <v>2361</v>
      </c>
      <c r="H95" t="s">
        <v>23</v>
      </c>
      <c r="I95" t="s">
        <v>23</v>
      </c>
      <c r="J95" t="s">
        <v>2684</v>
      </c>
      <c r="K95" t="s">
        <v>2694</v>
      </c>
      <c r="L95" t="s">
        <v>2362</v>
      </c>
      <c r="M95" t="s">
        <v>4215</v>
      </c>
      <c r="N95" t="s">
        <v>2695</v>
      </c>
      <c r="O95" t="s">
        <v>1935</v>
      </c>
      <c r="P95" t="s">
        <v>260</v>
      </c>
      <c r="Q95" t="s">
        <v>210</v>
      </c>
    </row>
    <row r="96" spans="1:17">
      <c r="A96" s="600">
        <v>811375</v>
      </c>
      <c r="B96" t="s">
        <v>27</v>
      </c>
      <c r="C96" t="s">
        <v>2474</v>
      </c>
      <c r="D96" t="s">
        <v>2475</v>
      </c>
      <c r="E96" t="s">
        <v>1934</v>
      </c>
      <c r="F96" s="605" t="s">
        <v>4177</v>
      </c>
      <c r="G96" t="s">
        <v>2361</v>
      </c>
      <c r="H96" t="s">
        <v>23</v>
      </c>
      <c r="I96" t="s">
        <v>23</v>
      </c>
      <c r="J96" t="s">
        <v>2684</v>
      </c>
      <c r="K96" t="s">
        <v>2694</v>
      </c>
      <c r="L96" t="s">
        <v>2362</v>
      </c>
      <c r="M96" t="s">
        <v>4215</v>
      </c>
      <c r="N96" t="s">
        <v>2695</v>
      </c>
      <c r="O96" t="s">
        <v>1935</v>
      </c>
      <c r="P96" t="s">
        <v>260</v>
      </c>
      <c r="Q96" t="s">
        <v>210</v>
      </c>
    </row>
    <row r="97" spans="1:17">
      <c r="A97" s="600">
        <v>811375</v>
      </c>
      <c r="B97" t="s">
        <v>27</v>
      </c>
      <c r="C97" t="s">
        <v>2474</v>
      </c>
      <c r="D97" t="s">
        <v>2475</v>
      </c>
      <c r="E97" t="s">
        <v>1934</v>
      </c>
      <c r="F97" s="605" t="s">
        <v>4177</v>
      </c>
      <c r="G97" t="s">
        <v>2361</v>
      </c>
      <c r="H97" t="s">
        <v>23</v>
      </c>
      <c r="I97" t="s">
        <v>23</v>
      </c>
      <c r="J97" t="s">
        <v>2684</v>
      </c>
      <c r="K97" t="s">
        <v>2694</v>
      </c>
      <c r="L97" t="s">
        <v>2362</v>
      </c>
      <c r="M97" t="s">
        <v>4215</v>
      </c>
      <c r="N97" t="s">
        <v>2695</v>
      </c>
      <c r="O97" t="s">
        <v>1935</v>
      </c>
      <c r="P97" t="s">
        <v>260</v>
      </c>
      <c r="Q97" t="s">
        <v>210</v>
      </c>
    </row>
    <row r="98" spans="1:17">
      <c r="A98" s="600">
        <v>811375</v>
      </c>
      <c r="B98" t="s">
        <v>27</v>
      </c>
      <c r="C98" t="s">
        <v>2474</v>
      </c>
      <c r="D98" t="s">
        <v>2475</v>
      </c>
      <c r="E98" t="s">
        <v>1934</v>
      </c>
      <c r="F98" s="605" t="s">
        <v>4177</v>
      </c>
      <c r="G98" t="s">
        <v>2361</v>
      </c>
      <c r="H98" t="s">
        <v>23</v>
      </c>
      <c r="I98" t="s">
        <v>23</v>
      </c>
      <c r="J98" t="s">
        <v>2684</v>
      </c>
      <c r="K98" t="s">
        <v>2694</v>
      </c>
      <c r="L98" t="s">
        <v>2362</v>
      </c>
      <c r="M98" t="s">
        <v>4215</v>
      </c>
      <c r="N98" t="s">
        <v>2695</v>
      </c>
      <c r="O98" t="s">
        <v>1935</v>
      </c>
      <c r="P98" t="s">
        <v>260</v>
      </c>
      <c r="Q98" t="s">
        <v>210</v>
      </c>
    </row>
    <row r="99" spans="1:17">
      <c r="A99" s="600">
        <v>811375</v>
      </c>
      <c r="B99" t="s">
        <v>27</v>
      </c>
      <c r="C99" t="s">
        <v>2474</v>
      </c>
      <c r="D99" t="s">
        <v>2475</v>
      </c>
      <c r="E99" t="s">
        <v>1934</v>
      </c>
      <c r="F99" s="605" t="s">
        <v>4177</v>
      </c>
      <c r="G99" t="s">
        <v>2361</v>
      </c>
      <c r="H99" t="s">
        <v>23</v>
      </c>
      <c r="I99" t="s">
        <v>23</v>
      </c>
      <c r="J99" t="s">
        <v>2684</v>
      </c>
      <c r="K99" t="s">
        <v>2694</v>
      </c>
      <c r="L99" t="s">
        <v>2362</v>
      </c>
      <c r="M99" t="s">
        <v>4215</v>
      </c>
      <c r="N99" t="s">
        <v>2695</v>
      </c>
      <c r="O99" t="s">
        <v>1935</v>
      </c>
      <c r="P99" t="s">
        <v>260</v>
      </c>
      <c r="Q99" t="s">
        <v>210</v>
      </c>
    </row>
    <row r="100" spans="1:17">
      <c r="A100" s="600">
        <v>910441</v>
      </c>
      <c r="B100" t="s">
        <v>51</v>
      </c>
      <c r="C100" t="s">
        <v>2474</v>
      </c>
      <c r="D100" t="s">
        <v>2475</v>
      </c>
      <c r="E100" t="s">
        <v>1934</v>
      </c>
      <c r="F100" s="605" t="s">
        <v>4177</v>
      </c>
      <c r="G100" t="s">
        <v>2381</v>
      </c>
      <c r="H100" t="s">
        <v>2696</v>
      </c>
      <c r="I100" t="s">
        <v>23</v>
      </c>
      <c r="J100" t="s">
        <v>2530</v>
      </c>
      <c r="K100" t="s">
        <v>2697</v>
      </c>
      <c r="L100" t="s">
        <v>2382</v>
      </c>
      <c r="M100" t="s">
        <v>2698</v>
      </c>
      <c r="N100" t="s">
        <v>2699</v>
      </c>
      <c r="O100" t="s">
        <v>1935</v>
      </c>
      <c r="P100" t="s">
        <v>2700</v>
      </c>
      <c r="Q100" t="s">
        <v>210</v>
      </c>
    </row>
    <row r="101" spans="1:17">
      <c r="A101" s="600">
        <v>910441</v>
      </c>
      <c r="B101" t="s">
        <v>51</v>
      </c>
      <c r="C101" t="s">
        <v>2474</v>
      </c>
      <c r="D101" t="s">
        <v>2475</v>
      </c>
      <c r="E101" t="s">
        <v>1934</v>
      </c>
      <c r="F101" s="605" t="s">
        <v>4177</v>
      </c>
      <c r="G101" t="s">
        <v>2381</v>
      </c>
      <c r="H101" t="s">
        <v>2696</v>
      </c>
      <c r="I101" t="s">
        <v>23</v>
      </c>
      <c r="J101" t="s">
        <v>2530</v>
      </c>
      <c r="K101" t="s">
        <v>2697</v>
      </c>
      <c r="L101" t="s">
        <v>2382</v>
      </c>
      <c r="M101" t="s">
        <v>2698</v>
      </c>
      <c r="N101" t="s">
        <v>2699</v>
      </c>
      <c r="O101" t="s">
        <v>1935</v>
      </c>
      <c r="P101" t="s">
        <v>2700</v>
      </c>
      <c r="Q101" t="s">
        <v>210</v>
      </c>
    </row>
    <row r="102" spans="1:17">
      <c r="A102" s="600">
        <v>910441</v>
      </c>
      <c r="B102" t="s">
        <v>51</v>
      </c>
      <c r="C102" t="s">
        <v>2474</v>
      </c>
      <c r="D102" t="s">
        <v>2475</v>
      </c>
      <c r="E102" t="s">
        <v>1934</v>
      </c>
      <c r="F102" s="605" t="s">
        <v>4177</v>
      </c>
      <c r="G102" t="s">
        <v>2381</v>
      </c>
      <c r="H102" t="s">
        <v>2696</v>
      </c>
      <c r="I102" t="s">
        <v>23</v>
      </c>
      <c r="J102" t="s">
        <v>2530</v>
      </c>
      <c r="K102" t="s">
        <v>2697</v>
      </c>
      <c r="L102" t="s">
        <v>2382</v>
      </c>
      <c r="M102" t="s">
        <v>2698</v>
      </c>
      <c r="N102" t="s">
        <v>2699</v>
      </c>
      <c r="O102" t="s">
        <v>1935</v>
      </c>
      <c r="P102" t="s">
        <v>2700</v>
      </c>
      <c r="Q102" t="s">
        <v>210</v>
      </c>
    </row>
    <row r="103" spans="1:17">
      <c r="A103" s="600">
        <v>910441</v>
      </c>
      <c r="B103" t="s">
        <v>51</v>
      </c>
      <c r="C103" t="s">
        <v>2474</v>
      </c>
      <c r="D103" t="s">
        <v>2475</v>
      </c>
      <c r="E103" t="s">
        <v>1934</v>
      </c>
      <c r="F103" s="605" t="s">
        <v>4177</v>
      </c>
      <c r="G103" t="s">
        <v>2381</v>
      </c>
      <c r="H103" t="s">
        <v>2696</v>
      </c>
      <c r="I103" t="s">
        <v>23</v>
      </c>
      <c r="J103" t="s">
        <v>2530</v>
      </c>
      <c r="K103" t="s">
        <v>2697</v>
      </c>
      <c r="L103" t="s">
        <v>2382</v>
      </c>
      <c r="M103" t="s">
        <v>2698</v>
      </c>
      <c r="N103" t="s">
        <v>2699</v>
      </c>
      <c r="O103" t="s">
        <v>1935</v>
      </c>
      <c r="P103" t="s">
        <v>2700</v>
      </c>
      <c r="Q103" t="s">
        <v>210</v>
      </c>
    </row>
    <row r="104" spans="1:17">
      <c r="A104" s="600">
        <v>910441</v>
      </c>
      <c r="B104" t="s">
        <v>51</v>
      </c>
      <c r="C104" t="s">
        <v>2474</v>
      </c>
      <c r="D104" t="s">
        <v>2475</v>
      </c>
      <c r="E104" t="s">
        <v>1934</v>
      </c>
      <c r="F104" s="605" t="s">
        <v>4177</v>
      </c>
      <c r="G104" t="s">
        <v>2381</v>
      </c>
      <c r="H104" t="s">
        <v>2696</v>
      </c>
      <c r="I104" t="s">
        <v>23</v>
      </c>
      <c r="J104" t="s">
        <v>2530</v>
      </c>
      <c r="K104" t="s">
        <v>2697</v>
      </c>
      <c r="L104" t="s">
        <v>2382</v>
      </c>
      <c r="M104" t="s">
        <v>2698</v>
      </c>
      <c r="N104" t="s">
        <v>2699</v>
      </c>
      <c r="O104" t="s">
        <v>1935</v>
      </c>
      <c r="P104" t="s">
        <v>2700</v>
      </c>
      <c r="Q104" t="s">
        <v>210</v>
      </c>
    </row>
    <row r="105" spans="1:17">
      <c r="A105" s="600">
        <v>910441</v>
      </c>
      <c r="B105" t="s">
        <v>51</v>
      </c>
      <c r="C105" t="s">
        <v>2474</v>
      </c>
      <c r="D105" t="s">
        <v>2475</v>
      </c>
      <c r="E105" t="s">
        <v>1934</v>
      </c>
      <c r="F105" s="605" t="s">
        <v>4177</v>
      </c>
      <c r="G105" t="s">
        <v>2381</v>
      </c>
      <c r="H105" t="s">
        <v>2696</v>
      </c>
      <c r="I105" t="s">
        <v>23</v>
      </c>
      <c r="J105" t="s">
        <v>2530</v>
      </c>
      <c r="K105" t="s">
        <v>2697</v>
      </c>
      <c r="L105" t="s">
        <v>2382</v>
      </c>
      <c r="M105" t="s">
        <v>2698</v>
      </c>
      <c r="N105" t="s">
        <v>2699</v>
      </c>
      <c r="O105" t="s">
        <v>1935</v>
      </c>
      <c r="P105" t="s">
        <v>2700</v>
      </c>
      <c r="Q105" t="s">
        <v>210</v>
      </c>
    </row>
    <row r="106" spans="1:17">
      <c r="A106" s="600">
        <v>910474</v>
      </c>
      <c r="B106" t="s">
        <v>34</v>
      </c>
      <c r="C106" t="s">
        <v>2474</v>
      </c>
      <c r="D106" t="s">
        <v>2475</v>
      </c>
      <c r="E106" t="s">
        <v>1934</v>
      </c>
      <c r="F106" s="605" t="s">
        <v>4177</v>
      </c>
      <c r="G106" t="s">
        <v>2383</v>
      </c>
      <c r="H106" t="s">
        <v>23</v>
      </c>
      <c r="I106" t="s">
        <v>23</v>
      </c>
      <c r="J106" t="s">
        <v>2701</v>
      </c>
      <c r="K106" t="s">
        <v>2702</v>
      </c>
      <c r="L106" t="s">
        <v>2384</v>
      </c>
      <c r="M106" t="s">
        <v>2703</v>
      </c>
      <c r="N106" t="s">
        <v>2704</v>
      </c>
      <c r="O106" t="s">
        <v>1935</v>
      </c>
      <c r="P106" t="s">
        <v>2705</v>
      </c>
      <c r="Q106" t="s">
        <v>210</v>
      </c>
    </row>
    <row r="107" spans="1:17">
      <c r="A107" s="600">
        <v>910474</v>
      </c>
      <c r="B107" t="s">
        <v>34</v>
      </c>
      <c r="C107" t="s">
        <v>2474</v>
      </c>
      <c r="D107" t="s">
        <v>2475</v>
      </c>
      <c r="E107" t="s">
        <v>1934</v>
      </c>
      <c r="F107" s="605" t="s">
        <v>4177</v>
      </c>
      <c r="G107" t="s">
        <v>2383</v>
      </c>
      <c r="H107" t="s">
        <v>23</v>
      </c>
      <c r="I107" t="s">
        <v>23</v>
      </c>
      <c r="J107" t="s">
        <v>2701</v>
      </c>
      <c r="K107" t="s">
        <v>2702</v>
      </c>
      <c r="L107" t="s">
        <v>2384</v>
      </c>
      <c r="M107" t="s">
        <v>2703</v>
      </c>
      <c r="N107" t="s">
        <v>2704</v>
      </c>
      <c r="O107" t="s">
        <v>1935</v>
      </c>
      <c r="P107" t="s">
        <v>2705</v>
      </c>
      <c r="Q107" t="s">
        <v>210</v>
      </c>
    </row>
    <row r="108" spans="1:17">
      <c r="A108" s="600">
        <v>910474</v>
      </c>
      <c r="B108" t="s">
        <v>34</v>
      </c>
      <c r="C108" t="s">
        <v>2474</v>
      </c>
      <c r="D108" t="s">
        <v>2475</v>
      </c>
      <c r="E108" t="s">
        <v>1934</v>
      </c>
      <c r="F108" s="605" t="s">
        <v>4177</v>
      </c>
      <c r="G108" t="s">
        <v>2383</v>
      </c>
      <c r="H108" t="s">
        <v>23</v>
      </c>
      <c r="I108" t="s">
        <v>23</v>
      </c>
      <c r="J108" t="s">
        <v>2701</v>
      </c>
      <c r="K108" t="s">
        <v>2702</v>
      </c>
      <c r="L108" t="s">
        <v>2384</v>
      </c>
      <c r="M108" t="s">
        <v>2703</v>
      </c>
      <c r="N108" t="s">
        <v>2704</v>
      </c>
      <c r="O108" t="s">
        <v>1935</v>
      </c>
      <c r="P108" t="s">
        <v>2705</v>
      </c>
      <c r="Q108" t="s">
        <v>210</v>
      </c>
    </row>
    <row r="109" spans="1:17">
      <c r="A109" s="600">
        <v>910474</v>
      </c>
      <c r="B109" t="s">
        <v>34</v>
      </c>
      <c r="C109" t="s">
        <v>2474</v>
      </c>
      <c r="D109" t="s">
        <v>2475</v>
      </c>
      <c r="E109" t="s">
        <v>1934</v>
      </c>
      <c r="F109" s="605" t="s">
        <v>4177</v>
      </c>
      <c r="G109" t="s">
        <v>2383</v>
      </c>
      <c r="H109" t="s">
        <v>23</v>
      </c>
      <c r="I109" t="s">
        <v>23</v>
      </c>
      <c r="J109" t="s">
        <v>2701</v>
      </c>
      <c r="K109" t="s">
        <v>2702</v>
      </c>
      <c r="L109" t="s">
        <v>2384</v>
      </c>
      <c r="M109" t="s">
        <v>2703</v>
      </c>
      <c r="N109" t="s">
        <v>2704</v>
      </c>
      <c r="O109" t="s">
        <v>1935</v>
      </c>
      <c r="P109" t="s">
        <v>2705</v>
      </c>
      <c r="Q109" t="s">
        <v>210</v>
      </c>
    </row>
    <row r="110" spans="1:17">
      <c r="A110" s="600">
        <v>910474</v>
      </c>
      <c r="B110" t="s">
        <v>34</v>
      </c>
      <c r="C110" t="s">
        <v>2474</v>
      </c>
      <c r="D110" t="s">
        <v>2475</v>
      </c>
      <c r="E110" t="s">
        <v>1934</v>
      </c>
      <c r="F110" s="605" t="s">
        <v>4177</v>
      </c>
      <c r="G110" t="s">
        <v>2383</v>
      </c>
      <c r="H110" t="s">
        <v>23</v>
      </c>
      <c r="I110" t="s">
        <v>23</v>
      </c>
      <c r="J110" t="s">
        <v>2701</v>
      </c>
      <c r="K110" t="s">
        <v>2702</v>
      </c>
      <c r="L110" t="s">
        <v>2384</v>
      </c>
      <c r="M110" t="s">
        <v>2703</v>
      </c>
      <c r="N110" t="s">
        <v>2704</v>
      </c>
      <c r="O110" t="s">
        <v>1935</v>
      </c>
      <c r="P110" t="s">
        <v>2705</v>
      </c>
      <c r="Q110" t="s">
        <v>210</v>
      </c>
    </row>
    <row r="111" spans="1:17">
      <c r="A111" s="600">
        <v>910474</v>
      </c>
      <c r="B111" t="s">
        <v>34</v>
      </c>
      <c r="C111" t="s">
        <v>2474</v>
      </c>
      <c r="D111" t="s">
        <v>2475</v>
      </c>
      <c r="E111" t="s">
        <v>1934</v>
      </c>
      <c r="F111" s="605" t="s">
        <v>4177</v>
      </c>
      <c r="G111" t="s">
        <v>2383</v>
      </c>
      <c r="H111" t="s">
        <v>23</v>
      </c>
      <c r="I111" t="s">
        <v>23</v>
      </c>
      <c r="J111" t="s">
        <v>2701</v>
      </c>
      <c r="K111" t="s">
        <v>2702</v>
      </c>
      <c r="L111" t="s">
        <v>2384</v>
      </c>
      <c r="M111" t="s">
        <v>2703</v>
      </c>
      <c r="N111" t="s">
        <v>2704</v>
      </c>
      <c r="O111" t="s">
        <v>1935</v>
      </c>
      <c r="P111" t="s">
        <v>2705</v>
      </c>
      <c r="Q111" t="s">
        <v>210</v>
      </c>
    </row>
    <row r="112" spans="1:17">
      <c r="A112" s="600">
        <v>1010019</v>
      </c>
      <c r="B112" t="s">
        <v>32</v>
      </c>
      <c r="C112" t="s">
        <v>2474</v>
      </c>
      <c r="D112" t="s">
        <v>2475</v>
      </c>
      <c r="E112" t="s">
        <v>1934</v>
      </c>
      <c r="F112" s="605" t="s">
        <v>4177</v>
      </c>
      <c r="G112" t="s">
        <v>2394</v>
      </c>
      <c r="H112" t="s">
        <v>23</v>
      </c>
      <c r="I112" t="s">
        <v>23</v>
      </c>
      <c r="J112" t="s">
        <v>2706</v>
      </c>
      <c r="K112" t="s">
        <v>2707</v>
      </c>
      <c r="L112" t="s">
        <v>2395</v>
      </c>
      <c r="M112" t="s">
        <v>2708</v>
      </c>
      <c r="N112" t="s">
        <v>2709</v>
      </c>
      <c r="O112" t="s">
        <v>1935</v>
      </c>
      <c r="P112" t="s">
        <v>2710</v>
      </c>
      <c r="Q112" t="s">
        <v>203</v>
      </c>
    </row>
    <row r="113" spans="1:17">
      <c r="A113" s="600">
        <v>1010019</v>
      </c>
      <c r="B113" t="s">
        <v>32</v>
      </c>
      <c r="C113" t="s">
        <v>2474</v>
      </c>
      <c r="D113" t="s">
        <v>2475</v>
      </c>
      <c r="E113" t="s">
        <v>1934</v>
      </c>
      <c r="F113" s="605" t="s">
        <v>4177</v>
      </c>
      <c r="G113" t="s">
        <v>2394</v>
      </c>
      <c r="H113" t="s">
        <v>23</v>
      </c>
      <c r="I113" t="s">
        <v>23</v>
      </c>
      <c r="J113" t="s">
        <v>2706</v>
      </c>
      <c r="K113" t="s">
        <v>2707</v>
      </c>
      <c r="L113" t="s">
        <v>2395</v>
      </c>
      <c r="M113" t="s">
        <v>2708</v>
      </c>
      <c r="N113" t="s">
        <v>2709</v>
      </c>
      <c r="O113" t="s">
        <v>1935</v>
      </c>
      <c r="P113" t="s">
        <v>2710</v>
      </c>
      <c r="Q113" t="s">
        <v>203</v>
      </c>
    </row>
    <row r="114" spans="1:17">
      <c r="A114" s="600">
        <v>1010019</v>
      </c>
      <c r="B114" t="s">
        <v>32</v>
      </c>
      <c r="C114" t="s">
        <v>2474</v>
      </c>
      <c r="D114" t="s">
        <v>2475</v>
      </c>
      <c r="E114" t="s">
        <v>1934</v>
      </c>
      <c r="F114" s="605" t="s">
        <v>4177</v>
      </c>
      <c r="G114" t="s">
        <v>2394</v>
      </c>
      <c r="H114" t="s">
        <v>23</v>
      </c>
      <c r="I114" t="s">
        <v>23</v>
      </c>
      <c r="J114" t="s">
        <v>2706</v>
      </c>
      <c r="K114" t="s">
        <v>2707</v>
      </c>
      <c r="L114" t="s">
        <v>2395</v>
      </c>
      <c r="M114" t="s">
        <v>2708</v>
      </c>
      <c r="N114" t="s">
        <v>2709</v>
      </c>
      <c r="O114" t="s">
        <v>1935</v>
      </c>
      <c r="P114" t="s">
        <v>2710</v>
      </c>
      <c r="Q114" t="s">
        <v>203</v>
      </c>
    </row>
    <row r="115" spans="1:17">
      <c r="A115" s="600">
        <v>1010019</v>
      </c>
      <c r="B115" t="s">
        <v>32</v>
      </c>
      <c r="C115" t="s">
        <v>2474</v>
      </c>
      <c r="D115" t="s">
        <v>2475</v>
      </c>
      <c r="E115" t="s">
        <v>1934</v>
      </c>
      <c r="F115" s="605" t="s">
        <v>4177</v>
      </c>
      <c r="G115" t="s">
        <v>2394</v>
      </c>
      <c r="H115" t="s">
        <v>23</v>
      </c>
      <c r="I115" t="s">
        <v>23</v>
      </c>
      <c r="J115" t="s">
        <v>2706</v>
      </c>
      <c r="K115" t="s">
        <v>2707</v>
      </c>
      <c r="L115" t="s">
        <v>2395</v>
      </c>
      <c r="M115" t="s">
        <v>2708</v>
      </c>
      <c r="N115" t="s">
        <v>2709</v>
      </c>
      <c r="O115" t="s">
        <v>1935</v>
      </c>
      <c r="P115" t="s">
        <v>2710</v>
      </c>
      <c r="Q115" t="s">
        <v>203</v>
      </c>
    </row>
    <row r="116" spans="1:17">
      <c r="A116" s="600">
        <v>1010019</v>
      </c>
      <c r="B116" t="s">
        <v>32</v>
      </c>
      <c r="C116" t="s">
        <v>2474</v>
      </c>
      <c r="D116" t="s">
        <v>2475</v>
      </c>
      <c r="E116" t="s">
        <v>1934</v>
      </c>
      <c r="F116" s="605" t="s">
        <v>4177</v>
      </c>
      <c r="G116" t="s">
        <v>2394</v>
      </c>
      <c r="H116" t="s">
        <v>23</v>
      </c>
      <c r="I116" t="s">
        <v>23</v>
      </c>
      <c r="J116" t="s">
        <v>2706</v>
      </c>
      <c r="K116" t="s">
        <v>2707</v>
      </c>
      <c r="L116" t="s">
        <v>2395</v>
      </c>
      <c r="M116" t="s">
        <v>2708</v>
      </c>
      <c r="N116" t="s">
        <v>2709</v>
      </c>
      <c r="O116" t="s">
        <v>1935</v>
      </c>
      <c r="P116" t="s">
        <v>2710</v>
      </c>
      <c r="Q116" t="s">
        <v>203</v>
      </c>
    </row>
    <row r="117" spans="1:17">
      <c r="A117" s="600">
        <v>1010019</v>
      </c>
      <c r="B117" t="s">
        <v>32</v>
      </c>
      <c r="C117" t="s">
        <v>2474</v>
      </c>
      <c r="D117" t="s">
        <v>2475</v>
      </c>
      <c r="E117" t="s">
        <v>1934</v>
      </c>
      <c r="F117" s="605" t="s">
        <v>4177</v>
      </c>
      <c r="G117" t="s">
        <v>2394</v>
      </c>
      <c r="H117" t="s">
        <v>23</v>
      </c>
      <c r="I117" t="s">
        <v>23</v>
      </c>
      <c r="J117" t="s">
        <v>2706</v>
      </c>
      <c r="K117" t="s">
        <v>2707</v>
      </c>
      <c r="L117" t="s">
        <v>2395</v>
      </c>
      <c r="M117" t="s">
        <v>2708</v>
      </c>
      <c r="N117" t="s">
        <v>2709</v>
      </c>
      <c r="O117" t="s">
        <v>1935</v>
      </c>
      <c r="P117" t="s">
        <v>2710</v>
      </c>
      <c r="Q117" t="s">
        <v>203</v>
      </c>
    </row>
    <row r="118" spans="1:17">
      <c r="A118" s="600">
        <v>1010019</v>
      </c>
      <c r="B118" t="s">
        <v>32</v>
      </c>
      <c r="C118" t="s">
        <v>2474</v>
      </c>
      <c r="D118" t="s">
        <v>2475</v>
      </c>
      <c r="E118" t="s">
        <v>1934</v>
      </c>
      <c r="F118" s="605" t="s">
        <v>4177</v>
      </c>
      <c r="G118" t="s">
        <v>2394</v>
      </c>
      <c r="H118" t="s">
        <v>23</v>
      </c>
      <c r="I118" t="s">
        <v>23</v>
      </c>
      <c r="J118" t="s">
        <v>2706</v>
      </c>
      <c r="K118" t="s">
        <v>2707</v>
      </c>
      <c r="L118" t="s">
        <v>2395</v>
      </c>
      <c r="M118" t="s">
        <v>2708</v>
      </c>
      <c r="N118" t="s">
        <v>2709</v>
      </c>
      <c r="O118" t="s">
        <v>1935</v>
      </c>
      <c r="P118" t="s">
        <v>2710</v>
      </c>
      <c r="Q118" t="s">
        <v>203</v>
      </c>
    </row>
    <row r="119" spans="1:17">
      <c r="A119" s="600">
        <v>2210279</v>
      </c>
      <c r="B119" t="s">
        <v>59</v>
      </c>
      <c r="C119" t="s">
        <v>2474</v>
      </c>
      <c r="D119" t="s">
        <v>2475</v>
      </c>
      <c r="E119" t="s">
        <v>1934</v>
      </c>
      <c r="F119" s="605" t="s">
        <v>4177</v>
      </c>
      <c r="G119" t="s">
        <v>2442</v>
      </c>
      <c r="H119" t="s">
        <v>2711</v>
      </c>
      <c r="I119" t="s">
        <v>23</v>
      </c>
      <c r="J119" t="s">
        <v>2712</v>
      </c>
      <c r="K119" t="s">
        <v>2713</v>
      </c>
      <c r="L119" t="s">
        <v>2443</v>
      </c>
      <c r="M119" t="s">
        <v>2714</v>
      </c>
      <c r="N119" t="s">
        <v>2715</v>
      </c>
      <c r="O119" t="s">
        <v>1935</v>
      </c>
      <c r="P119" t="s">
        <v>2716</v>
      </c>
      <c r="Q119" t="s">
        <v>26</v>
      </c>
    </row>
    <row r="120" spans="1:17">
      <c r="A120" s="600">
        <v>2210279</v>
      </c>
      <c r="B120" t="s">
        <v>59</v>
      </c>
      <c r="C120" t="s">
        <v>2474</v>
      </c>
      <c r="D120" t="s">
        <v>2475</v>
      </c>
      <c r="E120" t="s">
        <v>1934</v>
      </c>
      <c r="F120" s="605" t="s">
        <v>4177</v>
      </c>
      <c r="G120" t="s">
        <v>2442</v>
      </c>
      <c r="H120" t="s">
        <v>2711</v>
      </c>
      <c r="I120" t="s">
        <v>23</v>
      </c>
      <c r="J120" t="s">
        <v>2712</v>
      </c>
      <c r="K120" t="s">
        <v>2713</v>
      </c>
      <c r="L120" t="s">
        <v>2443</v>
      </c>
      <c r="M120" t="s">
        <v>2714</v>
      </c>
      <c r="N120" t="s">
        <v>2715</v>
      </c>
      <c r="O120" t="s">
        <v>1935</v>
      </c>
      <c r="P120" t="s">
        <v>2716</v>
      </c>
      <c r="Q120" t="s">
        <v>26</v>
      </c>
    </row>
    <row r="121" spans="1:17">
      <c r="A121" s="600">
        <v>2210279</v>
      </c>
      <c r="B121" t="s">
        <v>59</v>
      </c>
      <c r="C121" t="s">
        <v>2474</v>
      </c>
      <c r="D121" t="s">
        <v>2475</v>
      </c>
      <c r="E121" t="s">
        <v>1934</v>
      </c>
      <c r="F121" s="605" t="s">
        <v>4177</v>
      </c>
      <c r="G121" t="s">
        <v>2442</v>
      </c>
      <c r="H121" t="s">
        <v>2711</v>
      </c>
      <c r="I121" t="s">
        <v>23</v>
      </c>
      <c r="J121" t="s">
        <v>2712</v>
      </c>
      <c r="K121" t="s">
        <v>2713</v>
      </c>
      <c r="L121" t="s">
        <v>2443</v>
      </c>
      <c r="M121" t="s">
        <v>2714</v>
      </c>
      <c r="N121" t="s">
        <v>2715</v>
      </c>
      <c r="O121" t="s">
        <v>1935</v>
      </c>
      <c r="P121" t="s">
        <v>2716</v>
      </c>
      <c r="Q121" t="s">
        <v>26</v>
      </c>
    </row>
    <row r="122" spans="1:17">
      <c r="A122" s="600">
        <v>2210279</v>
      </c>
      <c r="B122" t="s">
        <v>59</v>
      </c>
      <c r="C122" t="s">
        <v>2474</v>
      </c>
      <c r="D122" t="s">
        <v>2475</v>
      </c>
      <c r="E122" t="s">
        <v>1934</v>
      </c>
      <c r="F122" s="605" t="s">
        <v>4177</v>
      </c>
      <c r="G122" t="s">
        <v>2442</v>
      </c>
      <c r="H122" t="s">
        <v>2711</v>
      </c>
      <c r="I122" t="s">
        <v>23</v>
      </c>
      <c r="J122" t="s">
        <v>2712</v>
      </c>
      <c r="K122" t="s">
        <v>2713</v>
      </c>
      <c r="L122" t="s">
        <v>2443</v>
      </c>
      <c r="M122" t="s">
        <v>2714</v>
      </c>
      <c r="N122" t="s">
        <v>2715</v>
      </c>
      <c r="O122" t="s">
        <v>1935</v>
      </c>
      <c r="P122" t="s">
        <v>2716</v>
      </c>
      <c r="Q122" t="s">
        <v>26</v>
      </c>
    </row>
    <row r="123" spans="1:17">
      <c r="A123" s="600">
        <v>2210279</v>
      </c>
      <c r="B123" t="s">
        <v>59</v>
      </c>
      <c r="C123" t="s">
        <v>2474</v>
      </c>
      <c r="D123" t="s">
        <v>2475</v>
      </c>
      <c r="E123" t="s">
        <v>1934</v>
      </c>
      <c r="F123" s="605" t="s">
        <v>4177</v>
      </c>
      <c r="G123" t="s">
        <v>2442</v>
      </c>
      <c r="H123" t="s">
        <v>2711</v>
      </c>
      <c r="I123" t="s">
        <v>23</v>
      </c>
      <c r="J123" t="s">
        <v>2712</v>
      </c>
      <c r="K123" t="s">
        <v>2713</v>
      </c>
      <c r="L123" t="s">
        <v>2443</v>
      </c>
      <c r="M123" t="s">
        <v>2714</v>
      </c>
      <c r="N123" t="s">
        <v>2715</v>
      </c>
      <c r="O123" t="s">
        <v>1935</v>
      </c>
      <c r="P123" t="s">
        <v>2716</v>
      </c>
      <c r="Q123" t="s">
        <v>26</v>
      </c>
    </row>
    <row r="124" spans="1:17">
      <c r="A124" s="600">
        <v>2210279</v>
      </c>
      <c r="B124" t="s">
        <v>59</v>
      </c>
      <c r="C124" t="s">
        <v>2474</v>
      </c>
      <c r="D124" t="s">
        <v>2475</v>
      </c>
      <c r="E124" t="s">
        <v>1934</v>
      </c>
      <c r="F124" s="605" t="s">
        <v>4177</v>
      </c>
      <c r="G124" t="s">
        <v>2442</v>
      </c>
      <c r="H124" t="s">
        <v>2711</v>
      </c>
      <c r="I124" t="s">
        <v>23</v>
      </c>
      <c r="J124" t="s">
        <v>2712</v>
      </c>
      <c r="K124" t="s">
        <v>2713</v>
      </c>
      <c r="L124" t="s">
        <v>2443</v>
      </c>
      <c r="M124" t="s">
        <v>2714</v>
      </c>
      <c r="N124" t="s">
        <v>2715</v>
      </c>
      <c r="O124" t="s">
        <v>1935</v>
      </c>
      <c r="P124" t="s">
        <v>2716</v>
      </c>
      <c r="Q124" t="s">
        <v>26</v>
      </c>
    </row>
    <row r="125" spans="1:17">
      <c r="A125" s="600"/>
    </row>
    <row r="126" spans="1:17">
      <c r="A126" s="600"/>
    </row>
    <row r="127" spans="1:17">
      <c r="A127" s="600"/>
    </row>
    <row r="128" spans="1:17">
      <c r="A128" s="600"/>
    </row>
    <row r="129" spans="1:1">
      <c r="A129" s="600"/>
    </row>
    <row r="130" spans="1:1">
      <c r="A130" s="600"/>
    </row>
    <row r="131" spans="1:1">
      <c r="A131" s="600"/>
    </row>
    <row r="132" spans="1:1">
      <c r="A132" s="600"/>
    </row>
    <row r="133" spans="1:1">
      <c r="A133" s="600"/>
    </row>
    <row r="134" spans="1:1">
      <c r="A134" s="600"/>
    </row>
    <row r="135" spans="1:1">
      <c r="A135" s="600"/>
    </row>
  </sheetData>
  <phoneticPr fontId="1"/>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ECF7-F9DB-409A-8DF2-33CAA7BA6A3F}">
  <sheetPr>
    <tabColor theme="9" tint="0.59999389629810485"/>
  </sheetPr>
  <dimension ref="A2:Z90"/>
  <sheetViews>
    <sheetView workbookViewId="0">
      <selection activeCell="H7" sqref="H7:U7"/>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3278</v>
      </c>
    </row>
    <row r="3" spans="1:26" ht="9.75" customHeight="1"/>
    <row r="4" spans="1:26" ht="24">
      <c r="A4" s="3406" t="s">
        <v>498</v>
      </c>
      <c r="B4" s="3406"/>
      <c r="C4" s="3406"/>
      <c r="D4" s="3406"/>
      <c r="E4" s="3406"/>
      <c r="F4" s="3406"/>
      <c r="G4" s="3406"/>
      <c r="H4" s="3406"/>
      <c r="I4" s="3406"/>
      <c r="J4" s="3406"/>
      <c r="K4" s="3406"/>
      <c r="L4" s="3406"/>
      <c r="M4" s="3406"/>
      <c r="N4" s="3406"/>
      <c r="O4" s="3406"/>
      <c r="P4" s="3406"/>
      <c r="Q4" s="3406"/>
      <c r="R4" s="3406"/>
      <c r="S4" s="3406"/>
      <c r="T4" s="3406"/>
      <c r="U4" s="3406"/>
      <c r="V4" s="3406"/>
      <c r="W4" s="3406"/>
      <c r="X4" s="3406"/>
      <c r="Y4" s="3406"/>
      <c r="Z4" s="3406"/>
    </row>
    <row r="6" spans="1:26" ht="17.25" customHeight="1">
      <c r="B6" s="3268" t="s">
        <v>412</v>
      </c>
      <c r="C6" s="3269"/>
      <c r="D6" s="3269"/>
      <c r="E6" s="3269"/>
      <c r="F6" s="3269"/>
      <c r="G6" s="3270"/>
      <c r="H6" s="2243"/>
      <c r="I6" s="2243"/>
      <c r="J6" s="2243"/>
      <c r="K6" s="2243"/>
      <c r="L6" s="2243"/>
      <c r="M6" s="2243"/>
      <c r="N6" s="2243"/>
      <c r="O6" s="2243"/>
      <c r="P6" s="2243"/>
      <c r="Q6" s="2243"/>
      <c r="R6" s="2243"/>
      <c r="S6" s="2243"/>
      <c r="T6" s="2243"/>
      <c r="U6" s="2243"/>
    </row>
    <row r="7" spans="1:26" ht="17.25" customHeight="1">
      <c r="B7" s="3268" t="s">
        <v>493</v>
      </c>
      <c r="C7" s="3269"/>
      <c r="D7" s="3269"/>
      <c r="E7" s="3269"/>
      <c r="F7" s="3269"/>
      <c r="G7" s="3270"/>
      <c r="H7" s="3407"/>
      <c r="I7" s="3408"/>
      <c r="J7" s="3408"/>
      <c r="K7" s="3408"/>
      <c r="L7" s="3408"/>
      <c r="M7" s="3408"/>
      <c r="N7" s="3408"/>
      <c r="O7" s="3408"/>
      <c r="P7" s="3408"/>
      <c r="Q7" s="3408"/>
      <c r="R7" s="3408"/>
      <c r="S7" s="3408"/>
      <c r="T7" s="3408"/>
      <c r="U7" s="3409"/>
    </row>
    <row r="8" spans="1:26" ht="17.25" customHeight="1">
      <c r="B8" s="3268" t="s">
        <v>415</v>
      </c>
      <c r="C8" s="3269"/>
      <c r="D8" s="3269"/>
      <c r="E8" s="3269"/>
      <c r="F8" s="3269"/>
      <c r="G8" s="3270"/>
      <c r="H8" s="2243"/>
      <c r="I8" s="2243"/>
      <c r="J8" s="2243"/>
      <c r="K8" s="2243"/>
      <c r="L8" s="2243"/>
      <c r="M8" s="2243"/>
      <c r="N8" s="2243"/>
      <c r="O8" s="2243"/>
      <c r="P8" s="2243"/>
      <c r="Q8" s="2243"/>
      <c r="R8" s="2243"/>
      <c r="S8" s="2243"/>
      <c r="T8" s="2243"/>
      <c r="U8" s="2243"/>
    </row>
    <row r="9" spans="1:26" ht="15" customHeight="1">
      <c r="B9" s="818" t="s">
        <v>1613</v>
      </c>
    </row>
    <row r="11" spans="1:26" ht="24.75" customHeight="1">
      <c r="B11" s="819" t="s">
        <v>3279</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410" t="s">
        <v>499</v>
      </c>
      <c r="D12" s="3410"/>
      <c r="E12" s="3410"/>
      <c r="F12" s="3410"/>
      <c r="G12" s="3410"/>
      <c r="H12" s="3410"/>
      <c r="I12" s="3410"/>
      <c r="J12" s="3410"/>
      <c r="K12" s="3410"/>
      <c r="L12" s="3410"/>
      <c r="M12" s="3410"/>
      <c r="N12" s="3410"/>
      <c r="O12" s="3410"/>
      <c r="P12" s="3410"/>
      <c r="Q12" s="3410"/>
      <c r="R12" s="3410"/>
      <c r="S12" s="3410"/>
      <c r="T12" s="3410"/>
      <c r="U12" s="3410"/>
      <c r="V12" s="3410"/>
      <c r="W12" s="3410"/>
      <c r="X12" s="824"/>
    </row>
    <row r="13" spans="1:26" ht="15" customHeight="1">
      <c r="B13" s="820"/>
      <c r="C13" s="3410"/>
      <c r="D13" s="3410"/>
      <c r="E13" s="3410"/>
      <c r="F13" s="3410"/>
      <c r="G13" s="3410"/>
      <c r="H13" s="3410"/>
      <c r="I13" s="3410"/>
      <c r="J13" s="3410"/>
      <c r="K13" s="3410"/>
      <c r="L13" s="3410"/>
      <c r="M13" s="3410"/>
      <c r="N13" s="3410"/>
      <c r="O13" s="3410"/>
      <c r="P13" s="3410"/>
      <c r="Q13" s="3410"/>
      <c r="R13" s="3410"/>
      <c r="S13" s="3410"/>
      <c r="T13" s="3410"/>
      <c r="U13" s="3410"/>
      <c r="V13" s="3410"/>
      <c r="W13" s="3410"/>
      <c r="X13" s="824"/>
    </row>
    <row r="14" spans="1:26" ht="15" customHeight="1">
      <c r="B14" s="820"/>
      <c r="C14" s="3410"/>
      <c r="D14" s="3410"/>
      <c r="E14" s="3410"/>
      <c r="F14" s="3410"/>
      <c r="G14" s="3410"/>
      <c r="H14" s="3410"/>
      <c r="I14" s="3410"/>
      <c r="J14" s="3410"/>
      <c r="K14" s="3410"/>
      <c r="L14" s="3410"/>
      <c r="M14" s="3410"/>
      <c r="N14" s="3410"/>
      <c r="O14" s="3410"/>
      <c r="P14" s="3410"/>
      <c r="Q14" s="3410"/>
      <c r="R14" s="3410"/>
      <c r="S14" s="3410"/>
      <c r="T14" s="3410"/>
      <c r="U14" s="3410"/>
      <c r="V14" s="3410"/>
      <c r="W14" s="3410"/>
      <c r="X14" s="824"/>
    </row>
    <row r="15" spans="1:26" ht="15" customHeight="1">
      <c r="B15" s="820"/>
      <c r="C15" s="3410"/>
      <c r="D15" s="3410"/>
      <c r="E15" s="3410"/>
      <c r="F15" s="3410"/>
      <c r="G15" s="3410"/>
      <c r="H15" s="3410"/>
      <c r="I15" s="3410"/>
      <c r="J15" s="3410"/>
      <c r="K15" s="3410"/>
      <c r="L15" s="3410"/>
      <c r="M15" s="3410"/>
      <c r="N15" s="3410"/>
      <c r="O15" s="3410"/>
      <c r="P15" s="3410"/>
      <c r="Q15" s="3410"/>
      <c r="R15" s="3410"/>
      <c r="S15" s="3410"/>
      <c r="T15" s="3410"/>
      <c r="U15" s="3410"/>
      <c r="V15" s="3410"/>
      <c r="W15" s="3410"/>
      <c r="X15" s="824"/>
    </row>
    <row r="16" spans="1:26" ht="12" customHeight="1">
      <c r="B16" s="825"/>
      <c r="C16" s="826"/>
      <c r="D16" s="826"/>
      <c r="E16" s="826"/>
      <c r="F16" s="826"/>
      <c r="G16" s="826"/>
      <c r="H16" s="826"/>
      <c r="I16" s="826"/>
      <c r="J16" s="826"/>
      <c r="K16" s="826"/>
      <c r="L16" s="826"/>
      <c r="M16" s="826"/>
      <c r="N16" s="826"/>
      <c r="O16" s="826"/>
      <c r="P16" s="826"/>
      <c r="Q16" s="826"/>
      <c r="R16" s="826"/>
      <c r="S16" s="826"/>
      <c r="T16" s="3411" t="s">
        <v>3280</v>
      </c>
      <c r="U16" s="3411"/>
      <c r="V16" s="3412"/>
      <c r="W16" s="3415" t="s">
        <v>3281</v>
      </c>
      <c r="X16" s="3411"/>
      <c r="Y16" s="3412"/>
      <c r="Z16" s="827"/>
    </row>
    <row r="17" spans="2:26" ht="18" customHeight="1" thickBot="1">
      <c r="B17" s="828"/>
      <c r="C17" s="829" t="s">
        <v>3282</v>
      </c>
      <c r="D17" s="830"/>
      <c r="E17" s="830"/>
      <c r="F17" s="830"/>
      <c r="G17" s="830"/>
      <c r="H17" s="830"/>
      <c r="I17" s="830"/>
      <c r="J17" s="830"/>
      <c r="K17" s="830"/>
      <c r="L17" s="830"/>
      <c r="M17" s="830"/>
      <c r="N17" s="830"/>
      <c r="O17" s="830"/>
      <c r="P17" s="830"/>
      <c r="Q17" s="830"/>
      <c r="R17" s="830"/>
      <c r="S17" s="830"/>
      <c r="T17" s="3413"/>
      <c r="U17" s="3413"/>
      <c r="V17" s="3414"/>
      <c r="W17" s="3416"/>
      <c r="X17" s="3413"/>
      <c r="Y17" s="3414"/>
      <c r="Z17" s="827"/>
    </row>
    <row r="18" spans="2:26" ht="18" customHeight="1">
      <c r="B18" s="828"/>
      <c r="C18" s="831" t="s">
        <v>3283</v>
      </c>
      <c r="D18" s="831"/>
      <c r="E18" s="831"/>
      <c r="F18" s="831"/>
      <c r="G18" s="831"/>
      <c r="H18" s="831"/>
      <c r="I18" s="831"/>
      <c r="J18" s="832"/>
      <c r="K18" s="831"/>
      <c r="L18" s="831"/>
      <c r="M18" s="832"/>
      <c r="N18" s="832"/>
      <c r="O18" s="831"/>
      <c r="P18" s="831"/>
      <c r="Q18" s="831"/>
      <c r="R18" s="832"/>
      <c r="S18" s="833"/>
      <c r="T18" s="3404"/>
      <c r="U18" s="3405"/>
      <c r="V18" s="834" t="s">
        <v>1217</v>
      </c>
      <c r="W18" s="3404"/>
      <c r="X18" s="3405"/>
      <c r="Y18" s="835" t="s">
        <v>1217</v>
      </c>
      <c r="Z18" s="827"/>
    </row>
    <row r="19" spans="2:26" ht="18" customHeight="1">
      <c r="B19" s="828"/>
      <c r="C19" s="836"/>
      <c r="D19" s="830" t="s">
        <v>3284</v>
      </c>
      <c r="E19" s="830"/>
      <c r="F19" s="830"/>
      <c r="G19" s="830"/>
      <c r="H19" s="830"/>
      <c r="I19" s="830"/>
      <c r="J19" s="830"/>
      <c r="K19" s="830"/>
      <c r="L19" s="830"/>
      <c r="M19" s="830"/>
      <c r="N19" s="830"/>
      <c r="O19" s="830"/>
      <c r="P19" s="830"/>
      <c r="Q19" s="830"/>
      <c r="R19" s="830"/>
      <c r="S19" s="830"/>
      <c r="T19" s="3385"/>
      <c r="U19" s="3386"/>
      <c r="V19" s="3389" t="s">
        <v>1217</v>
      </c>
      <c r="W19" s="3385"/>
      <c r="X19" s="3386"/>
      <c r="Y19" s="3392" t="s">
        <v>1217</v>
      </c>
      <c r="Z19" s="827"/>
    </row>
    <row r="20" spans="2:26" ht="18" customHeight="1">
      <c r="B20" s="828"/>
      <c r="C20" s="837"/>
      <c r="D20" s="829" t="s">
        <v>3285</v>
      </c>
      <c r="E20" s="831"/>
      <c r="F20" s="831"/>
      <c r="G20" s="831"/>
      <c r="H20" s="831"/>
      <c r="I20" s="831"/>
      <c r="J20" s="831"/>
      <c r="K20" s="831"/>
      <c r="L20" s="831"/>
      <c r="M20" s="831"/>
      <c r="N20" s="831"/>
      <c r="O20" s="831"/>
      <c r="P20" s="831"/>
      <c r="Q20" s="831"/>
      <c r="R20" s="831"/>
      <c r="S20" s="833"/>
      <c r="T20" s="3387"/>
      <c r="U20" s="3388"/>
      <c r="V20" s="3390"/>
      <c r="W20" s="3387"/>
      <c r="X20" s="3388"/>
      <c r="Y20" s="3393"/>
      <c r="Z20" s="827"/>
    </row>
    <row r="21" spans="2:26" ht="18" customHeight="1">
      <c r="B21" s="828"/>
      <c r="C21" s="838"/>
      <c r="D21" s="839"/>
      <c r="E21" s="3394" t="s">
        <v>3286</v>
      </c>
      <c r="F21" s="3395"/>
      <c r="G21" s="3395"/>
      <c r="H21" s="3395"/>
      <c r="I21" s="3395"/>
      <c r="J21" s="3395"/>
      <c r="K21" s="3395"/>
      <c r="L21" s="3395"/>
      <c r="M21" s="3395"/>
      <c r="N21" s="3395"/>
      <c r="O21" s="3395"/>
      <c r="P21" s="3395"/>
      <c r="Q21" s="3395"/>
      <c r="R21" s="3395"/>
      <c r="S21" s="3396"/>
      <c r="T21" s="3385"/>
      <c r="U21" s="3386"/>
      <c r="V21" s="3389" t="s">
        <v>1217</v>
      </c>
      <c r="W21" s="3385"/>
      <c r="X21" s="3386"/>
      <c r="Y21" s="3392" t="s">
        <v>1217</v>
      </c>
      <c r="Z21" s="827"/>
    </row>
    <row r="22" spans="2:26" ht="18" customHeight="1">
      <c r="B22" s="828"/>
      <c r="C22" s="838"/>
      <c r="D22" s="839"/>
      <c r="E22" s="3397"/>
      <c r="F22" s="3398"/>
      <c r="G22" s="3398"/>
      <c r="H22" s="3398"/>
      <c r="I22" s="3398"/>
      <c r="J22" s="3398"/>
      <c r="K22" s="3398"/>
      <c r="L22" s="3398"/>
      <c r="M22" s="3398"/>
      <c r="N22" s="3398"/>
      <c r="O22" s="3398"/>
      <c r="P22" s="3398"/>
      <c r="Q22" s="3398"/>
      <c r="R22" s="3398"/>
      <c r="S22" s="3399"/>
      <c r="T22" s="3400"/>
      <c r="U22" s="3401"/>
      <c r="V22" s="3402"/>
      <c r="W22" s="3400"/>
      <c r="X22" s="3401"/>
      <c r="Y22" s="3403"/>
      <c r="Z22" s="827"/>
    </row>
    <row r="23" spans="2:26" ht="18" customHeight="1">
      <c r="B23" s="828"/>
      <c r="C23" s="838"/>
      <c r="D23" s="839"/>
      <c r="E23" s="3397"/>
      <c r="F23" s="3398"/>
      <c r="G23" s="3398"/>
      <c r="H23" s="3398"/>
      <c r="I23" s="3398"/>
      <c r="J23" s="3398"/>
      <c r="K23" s="3398"/>
      <c r="L23" s="3398"/>
      <c r="M23" s="3398"/>
      <c r="N23" s="3398"/>
      <c r="O23" s="3398"/>
      <c r="P23" s="3398"/>
      <c r="Q23" s="3398"/>
      <c r="R23" s="3398"/>
      <c r="S23" s="3399"/>
      <c r="T23" s="3387"/>
      <c r="U23" s="3388"/>
      <c r="V23" s="3390"/>
      <c r="W23" s="3387"/>
      <c r="X23" s="3388"/>
      <c r="Y23" s="3393"/>
      <c r="Z23" s="827"/>
    </row>
    <row r="24" spans="2:26" ht="18" customHeight="1">
      <c r="B24" s="828"/>
      <c r="C24" s="837"/>
      <c r="D24" s="839"/>
      <c r="E24" s="840"/>
      <c r="F24" s="841" t="s">
        <v>3287</v>
      </c>
      <c r="G24" s="842"/>
      <c r="H24" s="842"/>
      <c r="I24" s="842"/>
      <c r="J24" s="842"/>
      <c r="K24" s="842"/>
      <c r="L24" s="842"/>
      <c r="M24" s="842"/>
      <c r="N24" s="842"/>
      <c r="O24" s="842"/>
      <c r="P24" s="842"/>
      <c r="Q24" s="842"/>
      <c r="R24" s="842"/>
      <c r="S24" s="843"/>
      <c r="T24" s="3361"/>
      <c r="U24" s="3362"/>
      <c r="V24" s="844" t="s">
        <v>1217</v>
      </c>
      <c r="W24" s="3361"/>
      <c r="X24" s="3362"/>
      <c r="Y24" s="845" t="s">
        <v>1217</v>
      </c>
      <c r="Z24" s="827"/>
    </row>
    <row r="25" spans="2:26" ht="18" customHeight="1" thickBot="1">
      <c r="B25" s="846"/>
      <c r="C25" s="847"/>
      <c r="D25" s="848"/>
      <c r="E25" s="847" t="s">
        <v>3288</v>
      </c>
      <c r="F25" s="831"/>
      <c r="G25" s="831"/>
      <c r="H25" s="831"/>
      <c r="I25" s="831"/>
      <c r="J25" s="831"/>
      <c r="K25" s="831"/>
      <c r="L25" s="831"/>
      <c r="M25" s="831"/>
      <c r="N25" s="831"/>
      <c r="O25" s="831"/>
      <c r="P25" s="831"/>
      <c r="Q25" s="831"/>
      <c r="R25" s="831"/>
      <c r="S25" s="833"/>
      <c r="T25" s="3363"/>
      <c r="U25" s="3364"/>
      <c r="V25" s="849" t="s">
        <v>1217</v>
      </c>
      <c r="W25" s="3363"/>
      <c r="X25" s="3364"/>
      <c r="Y25" s="850" t="s">
        <v>1217</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3289</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3290</v>
      </c>
      <c r="D28" s="830"/>
      <c r="E28" s="830"/>
      <c r="F28" s="830"/>
      <c r="G28" s="830"/>
      <c r="H28" s="830"/>
      <c r="I28" s="830"/>
      <c r="J28" s="830"/>
      <c r="K28" s="830"/>
      <c r="L28" s="830"/>
      <c r="M28" s="830"/>
      <c r="N28" s="830"/>
      <c r="O28" s="830"/>
      <c r="P28" s="830"/>
      <c r="Q28" s="830"/>
      <c r="R28" s="830"/>
      <c r="S28" s="830"/>
      <c r="T28" s="3404"/>
      <c r="U28" s="3405"/>
      <c r="V28" s="834" t="s">
        <v>1217</v>
      </c>
      <c r="W28" s="3404"/>
      <c r="X28" s="3405"/>
      <c r="Y28" s="835" t="s">
        <v>1217</v>
      </c>
      <c r="Z28" s="827"/>
    </row>
    <row r="29" spans="2:26" ht="18" customHeight="1">
      <c r="B29" s="828"/>
      <c r="C29" s="836"/>
      <c r="D29" s="857" t="s">
        <v>3291</v>
      </c>
      <c r="E29" s="857"/>
      <c r="F29" s="857"/>
      <c r="G29" s="857"/>
      <c r="H29" s="857"/>
      <c r="I29" s="857"/>
      <c r="J29" s="857"/>
      <c r="K29" s="857"/>
      <c r="L29" s="857"/>
      <c r="M29" s="857"/>
      <c r="N29" s="857"/>
      <c r="O29" s="857"/>
      <c r="P29" s="857"/>
      <c r="Q29" s="857"/>
      <c r="R29" s="857"/>
      <c r="S29" s="858"/>
      <c r="T29" s="3385"/>
      <c r="U29" s="3386"/>
      <c r="V29" s="3389" t="s">
        <v>1217</v>
      </c>
      <c r="W29" s="3385"/>
      <c r="X29" s="3386"/>
      <c r="Y29" s="3392" t="s">
        <v>1217</v>
      </c>
      <c r="Z29" s="827"/>
    </row>
    <row r="30" spans="2:26" ht="18" customHeight="1">
      <c r="B30" s="828"/>
      <c r="C30" s="837"/>
      <c r="D30" s="829" t="s">
        <v>3285</v>
      </c>
      <c r="E30" s="831"/>
      <c r="F30" s="831"/>
      <c r="G30" s="831"/>
      <c r="H30" s="831"/>
      <c r="I30" s="831"/>
      <c r="J30" s="831"/>
      <c r="K30" s="831"/>
      <c r="L30" s="831"/>
      <c r="M30" s="831"/>
      <c r="N30" s="831"/>
      <c r="O30" s="831"/>
      <c r="P30" s="831"/>
      <c r="Q30" s="831"/>
      <c r="R30" s="831"/>
      <c r="S30" s="833"/>
      <c r="T30" s="3387"/>
      <c r="U30" s="3388"/>
      <c r="V30" s="3390"/>
      <c r="W30" s="3387"/>
      <c r="X30" s="3388"/>
      <c r="Y30" s="3393"/>
      <c r="Z30" s="827"/>
    </row>
    <row r="31" spans="2:26" ht="18" customHeight="1">
      <c r="B31" s="828"/>
      <c r="C31" s="838"/>
      <c r="D31" s="839"/>
      <c r="E31" s="3394" t="s">
        <v>3292</v>
      </c>
      <c r="F31" s="3395"/>
      <c r="G31" s="3395"/>
      <c r="H31" s="3395"/>
      <c r="I31" s="3395"/>
      <c r="J31" s="3395"/>
      <c r="K31" s="3395"/>
      <c r="L31" s="3395"/>
      <c r="M31" s="3395"/>
      <c r="N31" s="3395"/>
      <c r="O31" s="3395"/>
      <c r="P31" s="3395"/>
      <c r="Q31" s="3395"/>
      <c r="R31" s="3395"/>
      <c r="S31" s="3396"/>
      <c r="T31" s="3385"/>
      <c r="U31" s="3386"/>
      <c r="V31" s="3389" t="s">
        <v>1217</v>
      </c>
      <c r="W31" s="3385"/>
      <c r="X31" s="3386"/>
      <c r="Y31" s="3392" t="s">
        <v>1217</v>
      </c>
      <c r="Z31" s="827"/>
    </row>
    <row r="32" spans="2:26" ht="18" customHeight="1">
      <c r="B32" s="828"/>
      <c r="C32" s="838"/>
      <c r="D32" s="839"/>
      <c r="E32" s="3397"/>
      <c r="F32" s="3398"/>
      <c r="G32" s="3398"/>
      <c r="H32" s="3398"/>
      <c r="I32" s="3398"/>
      <c r="J32" s="3398"/>
      <c r="K32" s="3398"/>
      <c r="L32" s="3398"/>
      <c r="M32" s="3398"/>
      <c r="N32" s="3398"/>
      <c r="O32" s="3398"/>
      <c r="P32" s="3398"/>
      <c r="Q32" s="3398"/>
      <c r="R32" s="3398"/>
      <c r="S32" s="3399"/>
      <c r="T32" s="3400"/>
      <c r="U32" s="3401"/>
      <c r="V32" s="3402"/>
      <c r="W32" s="3400"/>
      <c r="X32" s="3401"/>
      <c r="Y32" s="3403"/>
      <c r="Z32" s="827"/>
    </row>
    <row r="33" spans="2:26" ht="18" customHeight="1">
      <c r="B33" s="828"/>
      <c r="C33" s="838"/>
      <c r="D33" s="839"/>
      <c r="E33" s="3397"/>
      <c r="F33" s="3398"/>
      <c r="G33" s="3398"/>
      <c r="H33" s="3398"/>
      <c r="I33" s="3398"/>
      <c r="J33" s="3398"/>
      <c r="K33" s="3398"/>
      <c r="L33" s="3398"/>
      <c r="M33" s="3398"/>
      <c r="N33" s="3398"/>
      <c r="O33" s="3398"/>
      <c r="P33" s="3398"/>
      <c r="Q33" s="3398"/>
      <c r="R33" s="3398"/>
      <c r="S33" s="3399"/>
      <c r="T33" s="3387"/>
      <c r="U33" s="3388"/>
      <c r="V33" s="3390"/>
      <c r="W33" s="3387"/>
      <c r="X33" s="3388"/>
      <c r="Y33" s="3393"/>
      <c r="Z33" s="827"/>
    </row>
    <row r="34" spans="2:26" ht="18" customHeight="1">
      <c r="B34" s="828"/>
      <c r="C34" s="837"/>
      <c r="D34" s="839"/>
      <c r="E34" s="840"/>
      <c r="F34" s="841" t="s">
        <v>3287</v>
      </c>
      <c r="G34" s="842"/>
      <c r="H34" s="842"/>
      <c r="I34" s="842"/>
      <c r="J34" s="842"/>
      <c r="K34" s="842"/>
      <c r="L34" s="842"/>
      <c r="M34" s="842"/>
      <c r="N34" s="842"/>
      <c r="O34" s="842"/>
      <c r="P34" s="842"/>
      <c r="Q34" s="842"/>
      <c r="R34" s="842"/>
      <c r="S34" s="843"/>
      <c r="T34" s="3361"/>
      <c r="U34" s="3362"/>
      <c r="V34" s="844" t="s">
        <v>1217</v>
      </c>
      <c r="W34" s="3361"/>
      <c r="X34" s="3362"/>
      <c r="Y34" s="845" t="s">
        <v>1217</v>
      </c>
      <c r="Z34" s="827"/>
    </row>
    <row r="35" spans="2:26" ht="18" customHeight="1" thickBot="1">
      <c r="B35" s="846"/>
      <c r="C35" s="847"/>
      <c r="D35" s="848"/>
      <c r="E35" s="831" t="s">
        <v>3288</v>
      </c>
      <c r="F35" s="831"/>
      <c r="G35" s="831"/>
      <c r="H35" s="831"/>
      <c r="I35" s="831"/>
      <c r="J35" s="831"/>
      <c r="K35" s="831"/>
      <c r="L35" s="831"/>
      <c r="M35" s="831"/>
      <c r="N35" s="831"/>
      <c r="O35" s="831"/>
      <c r="P35" s="831"/>
      <c r="Q35" s="831"/>
      <c r="R35" s="831"/>
      <c r="S35" s="833"/>
      <c r="T35" s="3363"/>
      <c r="U35" s="3364"/>
      <c r="V35" s="849" t="s">
        <v>1217</v>
      </c>
      <c r="W35" s="3363"/>
      <c r="X35" s="3364"/>
      <c r="Y35" s="850" t="s">
        <v>1217</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3293</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3294</v>
      </c>
      <c r="D38" s="830"/>
      <c r="E38" s="830"/>
      <c r="F38" s="830"/>
      <c r="G38" s="830"/>
      <c r="H38" s="830"/>
      <c r="I38" s="830"/>
      <c r="J38" s="860"/>
      <c r="K38" s="860"/>
      <c r="L38" s="830"/>
      <c r="M38" s="830"/>
      <c r="N38" s="830"/>
      <c r="O38" s="830"/>
      <c r="P38" s="830"/>
      <c r="Q38" s="830"/>
      <c r="R38" s="830"/>
      <c r="S38" s="830"/>
      <c r="T38" s="3404"/>
      <c r="U38" s="3405"/>
      <c r="V38" s="834" t="s">
        <v>1217</v>
      </c>
      <c r="W38" s="3404"/>
      <c r="X38" s="3405"/>
      <c r="Y38" s="835" t="s">
        <v>1217</v>
      </c>
      <c r="Z38" s="827"/>
    </row>
    <row r="39" spans="2:26" ht="18" customHeight="1">
      <c r="B39" s="859"/>
      <c r="C39" s="836"/>
      <c r="D39" s="857" t="s">
        <v>3295</v>
      </c>
      <c r="E39" s="857"/>
      <c r="F39" s="857"/>
      <c r="G39" s="857"/>
      <c r="H39" s="857"/>
      <c r="I39" s="857"/>
      <c r="J39" s="863"/>
      <c r="K39" s="863"/>
      <c r="L39" s="857"/>
      <c r="M39" s="857"/>
      <c r="N39" s="857"/>
      <c r="O39" s="857"/>
      <c r="P39" s="857"/>
      <c r="Q39" s="857"/>
      <c r="R39" s="857"/>
      <c r="S39" s="858"/>
      <c r="T39" s="3385"/>
      <c r="U39" s="3386"/>
      <c r="V39" s="3389" t="s">
        <v>1217</v>
      </c>
      <c r="W39" s="3385"/>
      <c r="X39" s="3386"/>
      <c r="Y39" s="3392" t="s">
        <v>1217</v>
      </c>
      <c r="Z39" s="827"/>
    </row>
    <row r="40" spans="2:26" ht="18" customHeight="1">
      <c r="B40" s="828"/>
      <c r="C40" s="837"/>
      <c r="D40" s="829" t="s">
        <v>3285</v>
      </c>
      <c r="E40" s="831"/>
      <c r="F40" s="831"/>
      <c r="G40" s="831"/>
      <c r="H40" s="831"/>
      <c r="I40" s="831"/>
      <c r="J40" s="831"/>
      <c r="K40" s="831"/>
      <c r="L40" s="831"/>
      <c r="M40" s="831"/>
      <c r="N40" s="831"/>
      <c r="O40" s="831"/>
      <c r="P40" s="831"/>
      <c r="Q40" s="831"/>
      <c r="R40" s="831"/>
      <c r="S40" s="833"/>
      <c r="T40" s="3387"/>
      <c r="U40" s="3388"/>
      <c r="V40" s="3390"/>
      <c r="W40" s="3387"/>
      <c r="X40" s="3388"/>
      <c r="Y40" s="3393"/>
      <c r="Z40" s="827"/>
    </row>
    <row r="41" spans="2:26" ht="18" customHeight="1">
      <c r="B41" s="828"/>
      <c r="C41" s="838"/>
      <c r="D41" s="839"/>
      <c r="E41" s="3394" t="s">
        <v>3296</v>
      </c>
      <c r="F41" s="3395"/>
      <c r="G41" s="3395"/>
      <c r="H41" s="3395"/>
      <c r="I41" s="3395"/>
      <c r="J41" s="3395"/>
      <c r="K41" s="3395"/>
      <c r="L41" s="3395"/>
      <c r="M41" s="3395"/>
      <c r="N41" s="3395"/>
      <c r="O41" s="3395"/>
      <c r="P41" s="3395"/>
      <c r="Q41" s="3395"/>
      <c r="R41" s="3395"/>
      <c r="S41" s="3396"/>
      <c r="T41" s="3385"/>
      <c r="U41" s="3386"/>
      <c r="V41" s="3389" t="s">
        <v>1217</v>
      </c>
      <c r="W41" s="3385"/>
      <c r="X41" s="3386"/>
      <c r="Y41" s="3392" t="s">
        <v>1217</v>
      </c>
      <c r="Z41" s="827"/>
    </row>
    <row r="42" spans="2:26" ht="18" customHeight="1">
      <c r="B42" s="828"/>
      <c r="C42" s="838"/>
      <c r="D42" s="839"/>
      <c r="E42" s="3397"/>
      <c r="F42" s="3398"/>
      <c r="G42" s="3398"/>
      <c r="H42" s="3398"/>
      <c r="I42" s="3398"/>
      <c r="J42" s="3398"/>
      <c r="K42" s="3398"/>
      <c r="L42" s="3398"/>
      <c r="M42" s="3398"/>
      <c r="N42" s="3398"/>
      <c r="O42" s="3398"/>
      <c r="P42" s="3398"/>
      <c r="Q42" s="3398"/>
      <c r="R42" s="3398"/>
      <c r="S42" s="3399"/>
      <c r="T42" s="3400"/>
      <c r="U42" s="3401"/>
      <c r="V42" s="3402"/>
      <c r="W42" s="3400"/>
      <c r="X42" s="3401"/>
      <c r="Y42" s="3403"/>
      <c r="Z42" s="827"/>
    </row>
    <row r="43" spans="2:26" ht="18" customHeight="1">
      <c r="B43" s="828"/>
      <c r="C43" s="838"/>
      <c r="D43" s="839"/>
      <c r="E43" s="3397"/>
      <c r="F43" s="3398"/>
      <c r="G43" s="3398"/>
      <c r="H43" s="3398"/>
      <c r="I43" s="3398"/>
      <c r="J43" s="3398"/>
      <c r="K43" s="3398"/>
      <c r="L43" s="3398"/>
      <c r="M43" s="3398"/>
      <c r="N43" s="3398"/>
      <c r="O43" s="3398"/>
      <c r="P43" s="3398"/>
      <c r="Q43" s="3398"/>
      <c r="R43" s="3398"/>
      <c r="S43" s="3399"/>
      <c r="T43" s="3387"/>
      <c r="U43" s="3388"/>
      <c r="V43" s="3390"/>
      <c r="W43" s="3387"/>
      <c r="X43" s="3388"/>
      <c r="Y43" s="3393"/>
      <c r="Z43" s="827"/>
    </row>
    <row r="44" spans="2:26" ht="18" customHeight="1">
      <c r="B44" s="828"/>
      <c r="C44" s="837"/>
      <c r="D44" s="839"/>
      <c r="E44" s="840"/>
      <c r="F44" s="841" t="s">
        <v>3287</v>
      </c>
      <c r="G44" s="842"/>
      <c r="H44" s="842"/>
      <c r="I44" s="842"/>
      <c r="J44" s="842"/>
      <c r="K44" s="842"/>
      <c r="L44" s="842"/>
      <c r="M44" s="842"/>
      <c r="N44" s="842"/>
      <c r="O44" s="842"/>
      <c r="P44" s="842"/>
      <c r="Q44" s="842"/>
      <c r="R44" s="842"/>
      <c r="S44" s="843"/>
      <c r="T44" s="3361"/>
      <c r="U44" s="3362"/>
      <c r="V44" s="844" t="s">
        <v>1217</v>
      </c>
      <c r="W44" s="3361"/>
      <c r="X44" s="3362"/>
      <c r="Y44" s="845" t="s">
        <v>1217</v>
      </c>
      <c r="Z44" s="827"/>
    </row>
    <row r="45" spans="2:26" ht="18" customHeight="1" thickBot="1">
      <c r="B45" s="846"/>
      <c r="C45" s="847"/>
      <c r="D45" s="848"/>
      <c r="E45" s="831" t="s">
        <v>3288</v>
      </c>
      <c r="F45" s="831"/>
      <c r="G45" s="831"/>
      <c r="H45" s="831"/>
      <c r="I45" s="831"/>
      <c r="J45" s="831"/>
      <c r="K45" s="831"/>
      <c r="L45" s="831"/>
      <c r="M45" s="831"/>
      <c r="N45" s="831"/>
      <c r="O45" s="831"/>
      <c r="P45" s="831"/>
      <c r="Q45" s="831"/>
      <c r="R45" s="831"/>
      <c r="S45" s="833"/>
      <c r="T45" s="3363"/>
      <c r="U45" s="3364"/>
      <c r="V45" s="849" t="s">
        <v>1217</v>
      </c>
      <c r="W45" s="3363"/>
      <c r="X45" s="3364"/>
      <c r="Y45" s="850" t="s">
        <v>1217</v>
      </c>
      <c r="Z45" s="827"/>
    </row>
    <row r="46" spans="2:26" ht="17.25" customHeight="1"/>
    <row r="47" spans="2:26" ht="17.25" customHeight="1">
      <c r="B47" s="819" t="s">
        <v>3297</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18" t="s">
        <v>3298</v>
      </c>
      <c r="D48" s="3318"/>
      <c r="E48" s="3318"/>
      <c r="F48" s="3318"/>
      <c r="G48" s="3318"/>
      <c r="H48" s="3318"/>
      <c r="I48" s="3318"/>
      <c r="J48" s="3318"/>
      <c r="K48" s="3318"/>
      <c r="L48" s="3318"/>
      <c r="M48" s="3318"/>
      <c r="N48" s="3318"/>
      <c r="O48" s="3318"/>
      <c r="P48" s="3318"/>
      <c r="Q48" s="3318"/>
      <c r="R48" s="3318"/>
      <c r="S48" s="3318"/>
      <c r="T48" s="3318"/>
      <c r="U48" s="3318"/>
      <c r="V48" s="3318"/>
      <c r="W48" s="3318"/>
    </row>
    <row r="49" spans="2:26" ht="17.25" customHeight="1">
      <c r="B49" s="820"/>
      <c r="C49" s="3318"/>
      <c r="D49" s="3318"/>
      <c r="E49" s="3318"/>
      <c r="F49" s="3318"/>
      <c r="G49" s="3318"/>
      <c r="H49" s="3318"/>
      <c r="I49" s="3318"/>
      <c r="J49" s="3318"/>
      <c r="K49" s="3318"/>
      <c r="L49" s="3318"/>
      <c r="M49" s="3318"/>
      <c r="N49" s="3318"/>
      <c r="O49" s="3318"/>
      <c r="P49" s="3318"/>
      <c r="Q49" s="3318"/>
      <c r="R49" s="3318"/>
      <c r="S49" s="3318"/>
      <c r="T49" s="3318"/>
      <c r="U49" s="3318"/>
      <c r="V49" s="3318"/>
      <c r="W49" s="3318"/>
    </row>
    <row r="50" spans="2:26" ht="17.25" customHeight="1">
      <c r="B50" s="820"/>
      <c r="C50" s="3318"/>
      <c r="D50" s="3318"/>
      <c r="E50" s="3318"/>
      <c r="F50" s="3318"/>
      <c r="G50" s="3318"/>
      <c r="H50" s="3318"/>
      <c r="I50" s="3318"/>
      <c r="J50" s="3318"/>
      <c r="K50" s="3318"/>
      <c r="L50" s="3318"/>
      <c r="M50" s="3318"/>
      <c r="N50" s="3318"/>
      <c r="O50" s="3318"/>
      <c r="P50" s="3318"/>
      <c r="Q50" s="3318"/>
      <c r="R50" s="3318"/>
      <c r="S50" s="3318"/>
      <c r="T50" s="3318"/>
      <c r="U50" s="3318"/>
      <c r="V50" s="3318"/>
      <c r="W50" s="3318"/>
    </row>
    <row r="51" spans="2:26" ht="17.25" customHeight="1">
      <c r="B51" s="820"/>
      <c r="C51" s="3318"/>
      <c r="D51" s="3318"/>
      <c r="E51" s="3318"/>
      <c r="F51" s="3318"/>
      <c r="G51" s="3318"/>
      <c r="H51" s="3318"/>
      <c r="I51" s="3318"/>
      <c r="J51" s="3318"/>
      <c r="K51" s="3318"/>
      <c r="L51" s="3318"/>
      <c r="M51" s="3318"/>
      <c r="N51" s="3318"/>
      <c r="O51" s="3318"/>
      <c r="P51" s="3318"/>
      <c r="Q51" s="3318"/>
      <c r="R51" s="3318"/>
      <c r="S51" s="3318"/>
      <c r="T51" s="3318"/>
      <c r="U51" s="3318"/>
      <c r="V51" s="3318"/>
      <c r="W51" s="3318"/>
    </row>
    <row r="52" spans="2:26" ht="15" customHeight="1">
      <c r="B52" s="820"/>
      <c r="C52" s="3318"/>
      <c r="D52" s="3318"/>
      <c r="E52" s="3318"/>
      <c r="F52" s="3318"/>
      <c r="G52" s="3318"/>
      <c r="H52" s="3318"/>
      <c r="I52" s="3318"/>
      <c r="J52" s="3318"/>
      <c r="K52" s="3318"/>
      <c r="L52" s="3318"/>
      <c r="M52" s="3318"/>
      <c r="N52" s="3318"/>
      <c r="O52" s="3318"/>
      <c r="P52" s="3318"/>
      <c r="Q52" s="3318"/>
      <c r="R52" s="3318"/>
      <c r="S52" s="3318"/>
      <c r="T52" s="3318"/>
      <c r="U52" s="3318"/>
      <c r="V52" s="3318"/>
      <c r="W52" s="3318"/>
    </row>
    <row r="53" spans="2:26" ht="15" customHeight="1">
      <c r="B53" s="820"/>
      <c r="C53" s="3318"/>
      <c r="D53" s="3318"/>
      <c r="E53" s="3318"/>
      <c r="F53" s="3318"/>
      <c r="G53" s="3318"/>
      <c r="H53" s="3318"/>
      <c r="I53" s="3318"/>
      <c r="J53" s="3318"/>
      <c r="K53" s="3318"/>
      <c r="L53" s="3318"/>
      <c r="M53" s="3318"/>
      <c r="N53" s="3318"/>
      <c r="O53" s="3318"/>
      <c r="P53" s="3318"/>
      <c r="Q53" s="3318"/>
      <c r="R53" s="3318"/>
      <c r="S53" s="3318"/>
      <c r="T53" s="3318"/>
      <c r="U53" s="3318"/>
      <c r="V53" s="3318"/>
      <c r="W53" s="3318"/>
    </row>
    <row r="54" spans="2:26" ht="15" customHeight="1">
      <c r="B54" s="820"/>
      <c r="C54" s="3318"/>
      <c r="D54" s="3318"/>
      <c r="E54" s="3318"/>
      <c r="F54" s="3318"/>
      <c r="G54" s="3318"/>
      <c r="H54" s="3318"/>
      <c r="I54" s="3318"/>
      <c r="J54" s="3318"/>
      <c r="K54" s="3318"/>
      <c r="L54" s="3318"/>
      <c r="M54" s="3318"/>
      <c r="N54" s="3318"/>
      <c r="O54" s="3318"/>
      <c r="P54" s="3318"/>
      <c r="Q54" s="3318"/>
      <c r="R54" s="3318"/>
      <c r="S54" s="3318"/>
      <c r="T54" s="3318"/>
      <c r="U54" s="3318"/>
      <c r="V54" s="3318"/>
      <c r="W54" s="3318"/>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65"/>
      <c r="D56" s="3367" t="s">
        <v>3299</v>
      </c>
      <c r="E56" s="3368"/>
      <c r="F56" s="3368"/>
      <c r="G56" s="3369" t="s">
        <v>3300</v>
      </c>
      <c r="H56" s="3369"/>
      <c r="I56" s="3369"/>
      <c r="J56" s="3369" t="s">
        <v>3301</v>
      </c>
      <c r="K56" s="3371"/>
      <c r="L56" s="3371"/>
      <c r="M56" s="3371"/>
      <c r="N56" s="3371"/>
      <c r="O56" s="3369" t="s">
        <v>3302</v>
      </c>
      <c r="P56" s="3371"/>
      <c r="Q56" s="3371"/>
      <c r="R56" s="3371"/>
      <c r="S56" s="3371" t="s">
        <v>3303</v>
      </c>
      <c r="T56" s="3371"/>
      <c r="U56" s="3371"/>
      <c r="V56" s="3371"/>
      <c r="W56" s="3369" t="s">
        <v>3304</v>
      </c>
      <c r="X56" s="3371"/>
      <c r="Y56" s="866"/>
    </row>
    <row r="57" spans="2:26" ht="15" customHeight="1">
      <c r="B57" s="817"/>
      <c r="C57" s="3365"/>
      <c r="D57" s="3367"/>
      <c r="E57" s="3368"/>
      <c r="F57" s="3368"/>
      <c r="G57" s="3369"/>
      <c r="H57" s="3369"/>
      <c r="I57" s="3369"/>
      <c r="J57" s="3369"/>
      <c r="K57" s="3371"/>
      <c r="L57" s="3371"/>
      <c r="M57" s="3371"/>
      <c r="N57" s="3371"/>
      <c r="O57" s="3369"/>
      <c r="P57" s="3371"/>
      <c r="Q57" s="3371"/>
      <c r="R57" s="3371"/>
      <c r="S57" s="3371"/>
      <c r="T57" s="3371"/>
      <c r="U57" s="3371"/>
      <c r="V57" s="3371"/>
      <c r="W57" s="3371"/>
      <c r="X57" s="3371"/>
      <c r="Y57" s="866"/>
    </row>
    <row r="58" spans="2:26" ht="15" customHeight="1">
      <c r="C58" s="3365"/>
      <c r="D58" s="3367"/>
      <c r="E58" s="3368"/>
      <c r="F58" s="3368"/>
      <c r="G58" s="3369"/>
      <c r="H58" s="3369"/>
      <c r="I58" s="3369"/>
      <c r="J58" s="3371"/>
      <c r="K58" s="3371"/>
      <c r="L58" s="3371"/>
      <c r="M58" s="3371"/>
      <c r="N58" s="3371"/>
      <c r="O58" s="3371"/>
      <c r="P58" s="3371"/>
      <c r="Q58" s="3371"/>
      <c r="R58" s="3371"/>
      <c r="S58" s="3371"/>
      <c r="T58" s="3371"/>
      <c r="U58" s="3371"/>
      <c r="V58" s="3371"/>
      <c r="W58" s="3371"/>
      <c r="X58" s="3371"/>
      <c r="Y58" s="866"/>
    </row>
    <row r="59" spans="2:26" ht="15" customHeight="1">
      <c r="C59" s="3365"/>
      <c r="D59" s="3367"/>
      <c r="E59" s="3368"/>
      <c r="F59" s="3368"/>
      <c r="G59" s="3369"/>
      <c r="H59" s="3369"/>
      <c r="I59" s="3369"/>
      <c r="J59" s="3381" t="s">
        <v>3305</v>
      </c>
      <c r="K59" s="3383" t="s">
        <v>3306</v>
      </c>
      <c r="L59" s="3383" t="s">
        <v>3307</v>
      </c>
      <c r="M59" s="3383" t="s">
        <v>3308</v>
      </c>
      <c r="N59" s="3359" t="s">
        <v>1558</v>
      </c>
      <c r="O59" s="3381" t="s">
        <v>3309</v>
      </c>
      <c r="P59" s="3383" t="s">
        <v>3310</v>
      </c>
      <c r="Q59" s="3383" t="s">
        <v>3311</v>
      </c>
      <c r="R59" s="3359" t="s">
        <v>3312</v>
      </c>
      <c r="S59" s="3369" t="s">
        <v>3313</v>
      </c>
      <c r="T59" s="3371"/>
      <c r="U59" s="3372" t="s">
        <v>500</v>
      </c>
      <c r="V59" s="3391"/>
      <c r="W59" s="3372" t="s">
        <v>3314</v>
      </c>
      <c r="X59" s="3372"/>
      <c r="Y59" s="866"/>
    </row>
    <row r="60" spans="2:26" ht="15" customHeight="1">
      <c r="C60" s="3365"/>
      <c r="D60" s="3367"/>
      <c r="E60" s="3368"/>
      <c r="F60" s="3368"/>
      <c r="G60" s="3369"/>
      <c r="H60" s="3369"/>
      <c r="I60" s="3369"/>
      <c r="J60" s="3381"/>
      <c r="K60" s="3383"/>
      <c r="L60" s="3383"/>
      <c r="M60" s="3383"/>
      <c r="N60" s="3359"/>
      <c r="O60" s="3381"/>
      <c r="P60" s="3383"/>
      <c r="Q60" s="3383"/>
      <c r="R60" s="3359"/>
      <c r="S60" s="3371"/>
      <c r="T60" s="3371"/>
      <c r="U60" s="3391"/>
      <c r="V60" s="3391"/>
      <c r="W60" s="3372"/>
      <c r="X60" s="3372"/>
      <c r="Y60" s="866"/>
    </row>
    <row r="61" spans="2:26" ht="15" customHeight="1">
      <c r="C61" s="3365"/>
      <c r="D61" s="3367"/>
      <c r="E61" s="3368"/>
      <c r="F61" s="3368"/>
      <c r="G61" s="3369"/>
      <c r="H61" s="3369"/>
      <c r="I61" s="3369"/>
      <c r="J61" s="3381"/>
      <c r="K61" s="3383"/>
      <c r="L61" s="3383"/>
      <c r="M61" s="3383"/>
      <c r="N61" s="3359"/>
      <c r="O61" s="3381"/>
      <c r="P61" s="3383"/>
      <c r="Q61" s="3383"/>
      <c r="R61" s="3359"/>
      <c r="S61" s="3371"/>
      <c r="T61" s="3371"/>
      <c r="U61" s="3391"/>
      <c r="V61" s="3391"/>
      <c r="W61" s="3372"/>
      <c r="X61" s="3372"/>
      <c r="Y61" s="866"/>
    </row>
    <row r="62" spans="2:26" ht="15" customHeight="1">
      <c r="C62" s="3365"/>
      <c r="D62" s="3367"/>
      <c r="E62" s="3368"/>
      <c r="F62" s="3368"/>
      <c r="G62" s="3369"/>
      <c r="H62" s="3369"/>
      <c r="I62" s="3369"/>
      <c r="J62" s="3381"/>
      <c r="K62" s="3383"/>
      <c r="L62" s="3383"/>
      <c r="M62" s="3383"/>
      <c r="N62" s="3359"/>
      <c r="O62" s="3381"/>
      <c r="P62" s="3383"/>
      <c r="Q62" s="3383"/>
      <c r="R62" s="3359"/>
      <c r="S62" s="3371"/>
      <c r="T62" s="3371"/>
      <c r="U62" s="3391"/>
      <c r="V62" s="3391"/>
      <c r="W62" s="3372"/>
      <c r="X62" s="3372"/>
      <c r="Y62" s="866"/>
    </row>
    <row r="63" spans="2:26" ht="15" customHeight="1">
      <c r="C63" s="3365"/>
      <c r="D63" s="3367"/>
      <c r="E63" s="3368"/>
      <c r="F63" s="3368"/>
      <c r="G63" s="3369"/>
      <c r="H63" s="3369"/>
      <c r="I63" s="3369"/>
      <c r="J63" s="3381"/>
      <c r="K63" s="3383"/>
      <c r="L63" s="3383"/>
      <c r="M63" s="3383"/>
      <c r="N63" s="3359"/>
      <c r="O63" s="3381"/>
      <c r="P63" s="3383"/>
      <c r="Q63" s="3383"/>
      <c r="R63" s="3359"/>
      <c r="S63" s="3373" t="s">
        <v>3315</v>
      </c>
      <c r="T63" s="3376" t="s">
        <v>3316</v>
      </c>
      <c r="U63" s="3373" t="s">
        <v>3315</v>
      </c>
      <c r="V63" s="3376" t="s">
        <v>3317</v>
      </c>
      <c r="W63" s="3379"/>
      <c r="X63" s="3379"/>
      <c r="Y63" s="866"/>
    </row>
    <row r="64" spans="2:26" ht="15" customHeight="1">
      <c r="C64" s="3365"/>
      <c r="D64" s="3367"/>
      <c r="E64" s="3368"/>
      <c r="F64" s="3368"/>
      <c r="G64" s="3369"/>
      <c r="H64" s="3369"/>
      <c r="I64" s="3369"/>
      <c r="J64" s="3381"/>
      <c r="K64" s="3383"/>
      <c r="L64" s="3383"/>
      <c r="M64" s="3383"/>
      <c r="N64" s="3359"/>
      <c r="O64" s="3381"/>
      <c r="P64" s="3383"/>
      <c r="Q64" s="3383"/>
      <c r="R64" s="3359"/>
      <c r="S64" s="3374"/>
      <c r="T64" s="3376"/>
      <c r="U64" s="3373"/>
      <c r="V64" s="3376"/>
      <c r="W64" s="3379"/>
      <c r="X64" s="3379"/>
      <c r="Y64" s="866"/>
    </row>
    <row r="65" spans="3:25" ht="15" customHeight="1">
      <c r="C65" s="3365"/>
      <c r="D65" s="3367"/>
      <c r="E65" s="3368"/>
      <c r="F65" s="3368"/>
      <c r="G65" s="3369"/>
      <c r="H65" s="3369"/>
      <c r="I65" s="3369"/>
      <c r="J65" s="3381"/>
      <c r="K65" s="3383"/>
      <c r="L65" s="3383"/>
      <c r="M65" s="3383"/>
      <c r="N65" s="3359"/>
      <c r="O65" s="3381"/>
      <c r="P65" s="3383"/>
      <c r="Q65" s="3383"/>
      <c r="R65" s="3359"/>
      <c r="S65" s="3374"/>
      <c r="T65" s="3376"/>
      <c r="U65" s="3373"/>
      <c r="V65" s="3376"/>
      <c r="W65" s="3379"/>
      <c r="X65" s="3379"/>
      <c r="Y65" s="866"/>
    </row>
    <row r="66" spans="3:25" ht="15" customHeight="1">
      <c r="C66" s="3365"/>
      <c r="D66" s="3367"/>
      <c r="E66" s="3368"/>
      <c r="F66" s="3368"/>
      <c r="G66" s="3369"/>
      <c r="H66" s="3369"/>
      <c r="I66" s="3369"/>
      <c r="J66" s="3381"/>
      <c r="K66" s="3383"/>
      <c r="L66" s="3383"/>
      <c r="M66" s="3383"/>
      <c r="N66" s="3359"/>
      <c r="O66" s="3381"/>
      <c r="P66" s="3383"/>
      <c r="Q66" s="3383"/>
      <c r="R66" s="3359"/>
      <c r="S66" s="3374"/>
      <c r="T66" s="3376"/>
      <c r="U66" s="3373"/>
      <c r="V66" s="3376"/>
      <c r="W66" s="3379"/>
      <c r="X66" s="3379"/>
      <c r="Y66" s="866"/>
    </row>
    <row r="67" spans="3:25" ht="15" customHeight="1">
      <c r="C67" s="3365"/>
      <c r="D67" s="3367"/>
      <c r="E67" s="3368"/>
      <c r="F67" s="3368"/>
      <c r="G67" s="3369"/>
      <c r="H67" s="3369"/>
      <c r="I67" s="3369"/>
      <c r="J67" s="3381"/>
      <c r="K67" s="3383"/>
      <c r="L67" s="3383"/>
      <c r="M67" s="3383"/>
      <c r="N67" s="3359"/>
      <c r="O67" s="3381"/>
      <c r="P67" s="3383"/>
      <c r="Q67" s="3383"/>
      <c r="R67" s="3359"/>
      <c r="S67" s="3374"/>
      <c r="T67" s="3376"/>
      <c r="U67" s="3373"/>
      <c r="V67" s="3376"/>
      <c r="W67" s="3379"/>
      <c r="X67" s="3379"/>
      <c r="Y67" s="866"/>
    </row>
    <row r="68" spans="3:25" ht="15" customHeight="1" thickBot="1">
      <c r="C68" s="3366"/>
      <c r="D68" s="3367"/>
      <c r="E68" s="3368"/>
      <c r="F68" s="3368"/>
      <c r="G68" s="3370"/>
      <c r="H68" s="3370"/>
      <c r="I68" s="3370"/>
      <c r="J68" s="3382"/>
      <c r="K68" s="3384"/>
      <c r="L68" s="3384"/>
      <c r="M68" s="3384"/>
      <c r="N68" s="3360"/>
      <c r="O68" s="3382"/>
      <c r="P68" s="3384"/>
      <c r="Q68" s="3384"/>
      <c r="R68" s="3360"/>
      <c r="S68" s="3375"/>
      <c r="T68" s="3377"/>
      <c r="U68" s="3378"/>
      <c r="V68" s="3377"/>
      <c r="W68" s="3380"/>
      <c r="X68" s="3380"/>
      <c r="Y68" s="866"/>
    </row>
    <row r="69" spans="3:25" ht="25.5" customHeight="1">
      <c r="C69" s="3349" t="s">
        <v>735</v>
      </c>
      <c r="D69" s="3351">
        <v>75</v>
      </c>
      <c r="E69" s="3352"/>
      <c r="F69" s="3355" t="s">
        <v>3318</v>
      </c>
      <c r="G69" s="3357">
        <v>6</v>
      </c>
      <c r="H69" s="3357"/>
      <c r="I69" s="3357"/>
      <c r="J69" s="3347">
        <v>1</v>
      </c>
      <c r="K69" s="3345">
        <v>2</v>
      </c>
      <c r="L69" s="3345">
        <v>3</v>
      </c>
      <c r="M69" s="3345">
        <v>4</v>
      </c>
      <c r="N69" s="3335">
        <v>5</v>
      </c>
      <c r="O69" s="3347">
        <v>1</v>
      </c>
      <c r="P69" s="3345">
        <v>2</v>
      </c>
      <c r="Q69" s="3345">
        <v>3</v>
      </c>
      <c r="R69" s="3335">
        <v>4</v>
      </c>
      <c r="S69" s="3337">
        <v>30</v>
      </c>
      <c r="T69" s="3337">
        <v>60</v>
      </c>
      <c r="U69" s="3337">
        <v>40</v>
      </c>
      <c r="V69" s="3339">
        <v>50</v>
      </c>
      <c r="W69" s="3341">
        <v>7</v>
      </c>
      <c r="X69" s="3342"/>
      <c r="Y69" s="866"/>
    </row>
    <row r="70" spans="3:25" ht="25.5" customHeight="1" thickBot="1">
      <c r="C70" s="3350"/>
      <c r="D70" s="3353"/>
      <c r="E70" s="3354"/>
      <c r="F70" s="3356"/>
      <c r="G70" s="3358"/>
      <c r="H70" s="3358"/>
      <c r="I70" s="3358"/>
      <c r="J70" s="3348"/>
      <c r="K70" s="3346"/>
      <c r="L70" s="3346"/>
      <c r="M70" s="3346"/>
      <c r="N70" s="3336"/>
      <c r="O70" s="3348"/>
      <c r="P70" s="3346"/>
      <c r="Q70" s="3346"/>
      <c r="R70" s="3336"/>
      <c r="S70" s="3338"/>
      <c r="T70" s="3338"/>
      <c r="U70" s="3338"/>
      <c r="V70" s="3340"/>
      <c r="W70" s="3343"/>
      <c r="X70" s="3344"/>
      <c r="Y70" s="866"/>
    </row>
    <row r="71" spans="3:25" ht="24" customHeight="1">
      <c r="C71" s="867">
        <v>1</v>
      </c>
      <c r="D71" s="3330"/>
      <c r="E71" s="3331"/>
      <c r="F71" s="868" t="s">
        <v>3318</v>
      </c>
      <c r="G71" s="3332"/>
      <c r="H71" s="3332"/>
      <c r="I71" s="3332"/>
      <c r="J71" s="869">
        <v>1</v>
      </c>
      <c r="K71" s="870">
        <v>2</v>
      </c>
      <c r="L71" s="870">
        <v>3</v>
      </c>
      <c r="M71" s="870">
        <v>4</v>
      </c>
      <c r="N71" s="871">
        <v>5</v>
      </c>
      <c r="O71" s="869">
        <v>1</v>
      </c>
      <c r="P71" s="870">
        <v>2</v>
      </c>
      <c r="Q71" s="870">
        <v>3</v>
      </c>
      <c r="R71" s="871">
        <v>4</v>
      </c>
      <c r="S71" s="872"/>
      <c r="T71" s="872"/>
      <c r="U71" s="872"/>
      <c r="V71" s="873"/>
      <c r="W71" s="3333"/>
      <c r="X71" s="3334"/>
      <c r="Y71" s="866"/>
    </row>
    <row r="72" spans="3:25" ht="24" customHeight="1">
      <c r="C72" s="867">
        <v>2</v>
      </c>
      <c r="D72" s="3319"/>
      <c r="E72" s="3320"/>
      <c r="F72" s="874" t="s">
        <v>3318</v>
      </c>
      <c r="G72" s="3321"/>
      <c r="H72" s="3321"/>
      <c r="I72" s="3321"/>
      <c r="J72" s="875">
        <v>1</v>
      </c>
      <c r="K72" s="876">
        <v>2</v>
      </c>
      <c r="L72" s="876">
        <v>3</v>
      </c>
      <c r="M72" s="876">
        <v>4</v>
      </c>
      <c r="N72" s="877">
        <v>5</v>
      </c>
      <c r="O72" s="875">
        <v>1</v>
      </c>
      <c r="P72" s="876">
        <v>2</v>
      </c>
      <c r="Q72" s="876">
        <v>3</v>
      </c>
      <c r="R72" s="877">
        <v>4</v>
      </c>
      <c r="S72" s="878"/>
      <c r="T72" s="878"/>
      <c r="U72" s="878"/>
      <c r="V72" s="879"/>
      <c r="W72" s="3322"/>
      <c r="X72" s="3323"/>
      <c r="Y72" s="866"/>
    </row>
    <row r="73" spans="3:25" ht="24" customHeight="1">
      <c r="C73" s="867">
        <v>3</v>
      </c>
      <c r="D73" s="3319"/>
      <c r="E73" s="3320"/>
      <c r="F73" s="874" t="s">
        <v>3318</v>
      </c>
      <c r="G73" s="3321"/>
      <c r="H73" s="3321"/>
      <c r="I73" s="3321"/>
      <c r="J73" s="875">
        <v>1</v>
      </c>
      <c r="K73" s="876">
        <v>2</v>
      </c>
      <c r="L73" s="876">
        <v>3</v>
      </c>
      <c r="M73" s="876">
        <v>4</v>
      </c>
      <c r="N73" s="877">
        <v>5</v>
      </c>
      <c r="O73" s="875">
        <v>1</v>
      </c>
      <c r="P73" s="876">
        <v>2</v>
      </c>
      <c r="Q73" s="876">
        <v>3</v>
      </c>
      <c r="R73" s="877">
        <v>4</v>
      </c>
      <c r="S73" s="878"/>
      <c r="T73" s="878"/>
      <c r="U73" s="878"/>
      <c r="V73" s="879"/>
      <c r="W73" s="3322"/>
      <c r="X73" s="3323"/>
      <c r="Y73" s="866"/>
    </row>
    <row r="74" spans="3:25" ht="24" customHeight="1">
      <c r="C74" s="867">
        <v>4</v>
      </c>
      <c r="D74" s="3319"/>
      <c r="E74" s="3320"/>
      <c r="F74" s="874" t="s">
        <v>3318</v>
      </c>
      <c r="G74" s="3329"/>
      <c r="H74" s="3321"/>
      <c r="I74" s="3321"/>
      <c r="J74" s="875">
        <v>1</v>
      </c>
      <c r="K74" s="876">
        <v>2</v>
      </c>
      <c r="L74" s="876">
        <v>3</v>
      </c>
      <c r="M74" s="876">
        <v>4</v>
      </c>
      <c r="N74" s="877">
        <v>5</v>
      </c>
      <c r="O74" s="875">
        <v>1</v>
      </c>
      <c r="P74" s="876">
        <v>2</v>
      </c>
      <c r="Q74" s="876">
        <v>3</v>
      </c>
      <c r="R74" s="877">
        <v>4</v>
      </c>
      <c r="S74" s="878"/>
      <c r="T74" s="878"/>
      <c r="U74" s="878"/>
      <c r="V74" s="879"/>
      <c r="W74" s="3322"/>
      <c r="X74" s="3323"/>
      <c r="Y74" s="866"/>
    </row>
    <row r="75" spans="3:25" ht="24" customHeight="1">
      <c r="C75" s="867">
        <v>5</v>
      </c>
      <c r="D75" s="3319"/>
      <c r="E75" s="3320"/>
      <c r="F75" s="874" t="s">
        <v>3318</v>
      </c>
      <c r="G75" s="3321"/>
      <c r="H75" s="3321"/>
      <c r="I75" s="3321"/>
      <c r="J75" s="875">
        <v>1</v>
      </c>
      <c r="K75" s="876">
        <v>2</v>
      </c>
      <c r="L75" s="876">
        <v>3</v>
      </c>
      <c r="M75" s="876">
        <v>4</v>
      </c>
      <c r="N75" s="877">
        <v>5</v>
      </c>
      <c r="O75" s="875">
        <v>1</v>
      </c>
      <c r="P75" s="876">
        <v>2</v>
      </c>
      <c r="Q75" s="876">
        <v>3</v>
      </c>
      <c r="R75" s="877">
        <v>4</v>
      </c>
      <c r="S75" s="878"/>
      <c r="T75" s="878"/>
      <c r="U75" s="878"/>
      <c r="V75" s="879"/>
      <c r="W75" s="3322"/>
      <c r="X75" s="3323"/>
      <c r="Y75" s="866"/>
    </row>
    <row r="76" spans="3:25" ht="24" customHeight="1">
      <c r="C76" s="867">
        <v>6</v>
      </c>
      <c r="D76" s="3319"/>
      <c r="E76" s="3320"/>
      <c r="F76" s="874" t="s">
        <v>3318</v>
      </c>
      <c r="G76" s="3321"/>
      <c r="H76" s="3321"/>
      <c r="I76" s="3321"/>
      <c r="J76" s="875">
        <v>1</v>
      </c>
      <c r="K76" s="876">
        <v>2</v>
      </c>
      <c r="L76" s="876">
        <v>3</v>
      </c>
      <c r="M76" s="876">
        <v>4</v>
      </c>
      <c r="N76" s="877">
        <v>5</v>
      </c>
      <c r="O76" s="875">
        <v>1</v>
      </c>
      <c r="P76" s="876">
        <v>2</v>
      </c>
      <c r="Q76" s="876">
        <v>3</v>
      </c>
      <c r="R76" s="877">
        <v>4</v>
      </c>
      <c r="S76" s="878"/>
      <c r="T76" s="878"/>
      <c r="U76" s="878"/>
      <c r="V76" s="879"/>
      <c r="W76" s="3322"/>
      <c r="X76" s="3323"/>
      <c r="Y76" s="866"/>
    </row>
    <row r="77" spans="3:25" ht="24" customHeight="1">
      <c r="C77" s="867">
        <v>7</v>
      </c>
      <c r="D77" s="3319"/>
      <c r="E77" s="3320"/>
      <c r="F77" s="874" t="s">
        <v>3318</v>
      </c>
      <c r="G77" s="3321"/>
      <c r="H77" s="3321"/>
      <c r="I77" s="3321"/>
      <c r="J77" s="875">
        <v>1</v>
      </c>
      <c r="K77" s="876">
        <v>2</v>
      </c>
      <c r="L77" s="876">
        <v>3</v>
      </c>
      <c r="M77" s="876">
        <v>4</v>
      </c>
      <c r="N77" s="877">
        <v>5</v>
      </c>
      <c r="O77" s="875">
        <v>1</v>
      </c>
      <c r="P77" s="876">
        <v>2</v>
      </c>
      <c r="Q77" s="876">
        <v>3</v>
      </c>
      <c r="R77" s="877">
        <v>4</v>
      </c>
      <c r="S77" s="878"/>
      <c r="T77" s="878"/>
      <c r="U77" s="878"/>
      <c r="V77" s="879"/>
      <c r="W77" s="3322"/>
      <c r="X77" s="3323"/>
      <c r="Y77" s="866"/>
    </row>
    <row r="78" spans="3:25" ht="24" customHeight="1">
      <c r="C78" s="867">
        <v>8</v>
      </c>
      <c r="D78" s="3319"/>
      <c r="E78" s="3320"/>
      <c r="F78" s="874" t="s">
        <v>3318</v>
      </c>
      <c r="G78" s="3321"/>
      <c r="H78" s="3321"/>
      <c r="I78" s="3321"/>
      <c r="J78" s="875">
        <v>1</v>
      </c>
      <c r="K78" s="876">
        <v>2</v>
      </c>
      <c r="L78" s="876">
        <v>3</v>
      </c>
      <c r="M78" s="876">
        <v>4</v>
      </c>
      <c r="N78" s="877">
        <v>5</v>
      </c>
      <c r="O78" s="875">
        <v>1</v>
      </c>
      <c r="P78" s="876">
        <v>2</v>
      </c>
      <c r="Q78" s="876">
        <v>3</v>
      </c>
      <c r="R78" s="877">
        <v>4</v>
      </c>
      <c r="S78" s="878"/>
      <c r="T78" s="878"/>
      <c r="U78" s="878"/>
      <c r="V78" s="879"/>
      <c r="W78" s="3322"/>
      <c r="X78" s="3323"/>
      <c r="Y78" s="866"/>
    </row>
    <row r="79" spans="3:25" ht="24" customHeight="1">
      <c r="C79" s="867">
        <v>9</v>
      </c>
      <c r="D79" s="3319"/>
      <c r="E79" s="3320"/>
      <c r="F79" s="874" t="s">
        <v>3318</v>
      </c>
      <c r="G79" s="3321"/>
      <c r="H79" s="3321"/>
      <c r="I79" s="3321"/>
      <c r="J79" s="875">
        <v>1</v>
      </c>
      <c r="K79" s="876">
        <v>2</v>
      </c>
      <c r="L79" s="876">
        <v>3</v>
      </c>
      <c r="M79" s="876">
        <v>4</v>
      </c>
      <c r="N79" s="877">
        <v>5</v>
      </c>
      <c r="O79" s="875">
        <v>1</v>
      </c>
      <c r="P79" s="876">
        <v>2</v>
      </c>
      <c r="Q79" s="876">
        <v>3</v>
      </c>
      <c r="R79" s="877">
        <v>4</v>
      </c>
      <c r="S79" s="878"/>
      <c r="T79" s="878"/>
      <c r="U79" s="878"/>
      <c r="V79" s="879"/>
      <c r="W79" s="3322"/>
      <c r="X79" s="3323"/>
      <c r="Y79" s="866"/>
    </row>
    <row r="80" spans="3:25" ht="24" customHeight="1" thickBot="1">
      <c r="C80" s="867">
        <v>10</v>
      </c>
      <c r="D80" s="3324"/>
      <c r="E80" s="3325"/>
      <c r="F80" s="880" t="s">
        <v>3318</v>
      </c>
      <c r="G80" s="3326"/>
      <c r="H80" s="3326"/>
      <c r="I80" s="3326"/>
      <c r="J80" s="881">
        <v>1</v>
      </c>
      <c r="K80" s="882">
        <v>2</v>
      </c>
      <c r="L80" s="882">
        <v>3</v>
      </c>
      <c r="M80" s="882">
        <v>4</v>
      </c>
      <c r="N80" s="883">
        <v>5</v>
      </c>
      <c r="O80" s="881">
        <v>1</v>
      </c>
      <c r="P80" s="882">
        <v>2</v>
      </c>
      <c r="Q80" s="882">
        <v>3</v>
      </c>
      <c r="R80" s="883">
        <v>4</v>
      </c>
      <c r="S80" s="884"/>
      <c r="T80" s="884"/>
      <c r="U80" s="884"/>
      <c r="V80" s="885"/>
      <c r="W80" s="3327"/>
      <c r="X80" s="3328"/>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18" t="s">
        <v>3319</v>
      </c>
      <c r="D82" s="3318"/>
      <c r="E82" s="3318"/>
      <c r="F82" s="3318"/>
      <c r="G82" s="3318"/>
      <c r="H82" s="3318"/>
      <c r="I82" s="3318"/>
      <c r="J82" s="3318"/>
      <c r="K82" s="3318"/>
      <c r="L82" s="3318"/>
      <c r="M82" s="3318"/>
      <c r="N82" s="3318"/>
      <c r="O82" s="3318"/>
      <c r="P82" s="3318"/>
      <c r="Q82" s="3318"/>
      <c r="R82" s="3318"/>
      <c r="S82" s="3318"/>
      <c r="T82" s="3318"/>
      <c r="U82" s="3318"/>
      <c r="V82" s="3318"/>
      <c r="W82" s="3318"/>
    </row>
    <row r="83" spans="3:26" ht="15" customHeight="1">
      <c r="C83" s="3318"/>
      <c r="D83" s="3318"/>
      <c r="E83" s="3318"/>
      <c r="F83" s="3318"/>
      <c r="G83" s="3318"/>
      <c r="H83" s="3318"/>
      <c r="I83" s="3318"/>
      <c r="J83" s="3318"/>
      <c r="K83" s="3318"/>
      <c r="L83" s="3318"/>
      <c r="M83" s="3318"/>
      <c r="N83" s="3318"/>
      <c r="O83" s="3318"/>
      <c r="P83" s="3318"/>
      <c r="Q83" s="3318"/>
      <c r="R83" s="3318"/>
      <c r="S83" s="3318"/>
      <c r="T83" s="3318"/>
      <c r="U83" s="3318"/>
      <c r="V83" s="3318"/>
      <c r="W83" s="3318"/>
    </row>
    <row r="84" spans="3:26" ht="15" customHeight="1">
      <c r="C84" s="3318"/>
      <c r="D84" s="3318"/>
      <c r="E84" s="3318"/>
      <c r="F84" s="3318"/>
      <c r="G84" s="3318"/>
      <c r="H84" s="3318"/>
      <c r="I84" s="3318"/>
      <c r="J84" s="3318"/>
      <c r="K84" s="3318"/>
      <c r="L84" s="3318"/>
      <c r="M84" s="3318"/>
      <c r="N84" s="3318"/>
      <c r="O84" s="3318"/>
      <c r="P84" s="3318"/>
      <c r="Q84" s="3318"/>
      <c r="R84" s="3318"/>
      <c r="S84" s="3318"/>
      <c r="T84" s="3318"/>
      <c r="U84" s="3318"/>
      <c r="V84" s="3318"/>
      <c r="W84" s="3318"/>
    </row>
    <row r="85" spans="3:26" ht="15" customHeight="1">
      <c r="C85" s="3318"/>
      <c r="D85" s="3318"/>
      <c r="E85" s="3318"/>
      <c r="F85" s="3318"/>
      <c r="G85" s="3318"/>
      <c r="H85" s="3318"/>
      <c r="I85" s="3318"/>
      <c r="J85" s="3318"/>
      <c r="K85" s="3318"/>
      <c r="L85" s="3318"/>
      <c r="M85" s="3318"/>
      <c r="N85" s="3318"/>
      <c r="O85" s="3318"/>
      <c r="P85" s="3318"/>
      <c r="Q85" s="3318"/>
      <c r="R85" s="3318"/>
      <c r="S85" s="3318"/>
      <c r="T85" s="3318"/>
      <c r="U85" s="3318"/>
      <c r="V85" s="3318"/>
      <c r="W85" s="3318"/>
    </row>
    <row r="86" spans="3:26" ht="15" customHeight="1">
      <c r="C86" s="3318"/>
      <c r="D86" s="3318"/>
      <c r="E86" s="3318"/>
      <c r="F86" s="3318"/>
      <c r="G86" s="3318"/>
      <c r="H86" s="3318"/>
      <c r="I86" s="3318"/>
      <c r="J86" s="3318"/>
      <c r="K86" s="3318"/>
      <c r="L86" s="3318"/>
      <c r="M86" s="3318"/>
      <c r="N86" s="3318"/>
      <c r="O86" s="3318"/>
      <c r="P86" s="3318"/>
      <c r="Q86" s="3318"/>
      <c r="R86" s="3318"/>
      <c r="S86" s="3318"/>
      <c r="T86" s="3318"/>
      <c r="U86" s="3318"/>
      <c r="V86" s="3318"/>
      <c r="W86" s="3318"/>
    </row>
    <row r="87" spans="3:26" ht="15" customHeight="1">
      <c r="C87" s="3318"/>
      <c r="D87" s="3318"/>
      <c r="E87" s="3318"/>
      <c r="F87" s="3318"/>
      <c r="G87" s="3318"/>
      <c r="H87" s="3318"/>
      <c r="I87" s="3318"/>
      <c r="J87" s="3318"/>
      <c r="K87" s="3318"/>
      <c r="L87" s="3318"/>
      <c r="M87" s="3318"/>
      <c r="N87" s="3318"/>
      <c r="O87" s="3318"/>
      <c r="P87" s="3318"/>
      <c r="Q87" s="3318"/>
      <c r="R87" s="3318"/>
      <c r="S87" s="3318"/>
      <c r="T87" s="3318"/>
      <c r="U87" s="3318"/>
      <c r="V87" s="3318"/>
      <c r="W87" s="3318"/>
    </row>
    <row r="88" spans="3:26" ht="15" customHeight="1">
      <c r="C88" s="3318"/>
      <c r="D88" s="3318"/>
      <c r="E88" s="3318"/>
      <c r="F88" s="3318"/>
      <c r="G88" s="3318"/>
      <c r="H88" s="3318"/>
      <c r="I88" s="3318"/>
      <c r="J88" s="3318"/>
      <c r="K88" s="3318"/>
      <c r="L88" s="3318"/>
      <c r="M88" s="3318"/>
      <c r="N88" s="3318"/>
      <c r="O88" s="3318"/>
      <c r="P88" s="3318"/>
      <c r="Q88" s="3318"/>
      <c r="R88" s="3318"/>
      <c r="S88" s="3318"/>
      <c r="T88" s="3318"/>
      <c r="U88" s="3318"/>
      <c r="V88" s="3318"/>
      <c r="W88" s="3318"/>
    </row>
    <row r="89" spans="3:26" ht="15" customHeight="1">
      <c r="C89" s="3318"/>
      <c r="D89" s="3318"/>
      <c r="E89" s="3318"/>
      <c r="F89" s="3318"/>
      <c r="G89" s="3318"/>
      <c r="H89" s="3318"/>
      <c r="I89" s="3318"/>
      <c r="J89" s="3318"/>
      <c r="K89" s="3318"/>
      <c r="L89" s="3318"/>
      <c r="M89" s="3318"/>
      <c r="N89" s="3318"/>
      <c r="O89" s="3318"/>
      <c r="P89" s="3318"/>
      <c r="Q89" s="3318"/>
      <c r="R89" s="3318"/>
      <c r="S89" s="3318"/>
      <c r="T89" s="3318"/>
      <c r="U89" s="3318"/>
      <c r="V89" s="3318"/>
      <c r="W89" s="3318"/>
    </row>
    <row r="90" spans="3:26" ht="15" customHeight="1">
      <c r="C90" s="3318"/>
      <c r="D90" s="3318"/>
      <c r="E90" s="3318"/>
      <c r="F90" s="3318"/>
      <c r="G90" s="3318"/>
      <c r="H90" s="3318"/>
      <c r="I90" s="3318"/>
      <c r="J90" s="3318"/>
      <c r="K90" s="3318"/>
      <c r="L90" s="3318"/>
      <c r="M90" s="3318"/>
      <c r="N90" s="3318"/>
      <c r="O90" s="3318"/>
      <c r="P90" s="3318"/>
      <c r="Q90" s="3318"/>
      <c r="R90" s="3318"/>
      <c r="S90" s="3318"/>
      <c r="T90" s="3318"/>
      <c r="U90" s="3318"/>
      <c r="V90" s="3318"/>
      <c r="W90" s="3318"/>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443D3EE8-A3DA-465C-B16C-C2EA2DC45704}">
      <formula1>T21+T25</formula1>
    </dataValidation>
  </dataValidations>
  <pageMargins left="0.26" right="0.23" top="0.49" bottom="0.44" header="0.3" footer="0.3"/>
  <pageSetup paperSize="9" scale="99" orientation="portrait" r:id="rId1"/>
  <rowBreaks count="2" manualBreakCount="2">
    <brk id="46" max="24" man="1"/>
    <brk id="9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D38B-EA1E-4115-8C57-B438FF68B025}">
  <sheetPr>
    <tabColor theme="9" tint="0.59999389629810485"/>
  </sheetPr>
  <dimension ref="A2:Z90"/>
  <sheetViews>
    <sheetView workbookViewId="0">
      <selection activeCell="AD16" sqref="AD16"/>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3278</v>
      </c>
    </row>
    <row r="3" spans="1:26" ht="9.75" customHeight="1"/>
    <row r="4" spans="1:26" ht="24">
      <c r="A4" s="3406" t="s">
        <v>498</v>
      </c>
      <c r="B4" s="3406"/>
      <c r="C4" s="3406"/>
      <c r="D4" s="3406"/>
      <c r="E4" s="3406"/>
      <c r="F4" s="3406"/>
      <c r="G4" s="3406"/>
      <c r="H4" s="3406"/>
      <c r="I4" s="3406"/>
      <c r="J4" s="3406"/>
      <c r="K4" s="3406"/>
      <c r="L4" s="3406"/>
      <c r="M4" s="3406"/>
      <c r="N4" s="3406"/>
      <c r="O4" s="3406"/>
      <c r="P4" s="3406"/>
      <c r="Q4" s="3406"/>
      <c r="R4" s="3406"/>
      <c r="S4" s="3406"/>
      <c r="T4" s="3406"/>
      <c r="U4" s="3406"/>
      <c r="V4" s="3406"/>
      <c r="W4" s="3406"/>
      <c r="X4" s="3406"/>
      <c r="Y4" s="3406"/>
      <c r="Z4" s="3406"/>
    </row>
    <row r="6" spans="1:26" ht="17.25" customHeight="1">
      <c r="B6" s="3268" t="s">
        <v>412</v>
      </c>
      <c r="C6" s="3269"/>
      <c r="D6" s="3269"/>
      <c r="E6" s="3269"/>
      <c r="F6" s="3269"/>
      <c r="G6" s="3270"/>
      <c r="H6" s="2243"/>
      <c r="I6" s="2243"/>
      <c r="J6" s="2243"/>
      <c r="K6" s="2243"/>
      <c r="L6" s="2243"/>
      <c r="M6" s="2243"/>
      <c r="N6" s="2243"/>
      <c r="O6" s="2243"/>
      <c r="P6" s="2243"/>
      <c r="Q6" s="2243"/>
      <c r="R6" s="2243"/>
      <c r="S6" s="2243"/>
      <c r="T6" s="2243"/>
      <c r="U6" s="2243"/>
    </row>
    <row r="7" spans="1:26" ht="17.25" customHeight="1">
      <c r="B7" s="3268" t="s">
        <v>493</v>
      </c>
      <c r="C7" s="3269"/>
      <c r="D7" s="3269"/>
      <c r="E7" s="3269"/>
      <c r="F7" s="3269"/>
      <c r="G7" s="3270"/>
      <c r="H7" s="3407"/>
      <c r="I7" s="3408"/>
      <c r="J7" s="3408"/>
      <c r="K7" s="3408"/>
      <c r="L7" s="3408"/>
      <c r="M7" s="3408"/>
      <c r="N7" s="3408"/>
      <c r="O7" s="3408"/>
      <c r="P7" s="3408"/>
      <c r="Q7" s="3408"/>
      <c r="R7" s="3408"/>
      <c r="S7" s="3408"/>
      <c r="T7" s="3408"/>
      <c r="U7" s="3409"/>
    </row>
    <row r="8" spans="1:26" ht="17.25" customHeight="1">
      <c r="B8" s="3268" t="s">
        <v>415</v>
      </c>
      <c r="C8" s="3269"/>
      <c r="D8" s="3269"/>
      <c r="E8" s="3269"/>
      <c r="F8" s="3269"/>
      <c r="G8" s="3270"/>
      <c r="H8" s="2243"/>
      <c r="I8" s="2243"/>
      <c r="J8" s="2243"/>
      <c r="K8" s="2243"/>
      <c r="L8" s="2243"/>
      <c r="M8" s="2243"/>
      <c r="N8" s="2243"/>
      <c r="O8" s="2243"/>
      <c r="P8" s="2243"/>
      <c r="Q8" s="2243"/>
      <c r="R8" s="2243"/>
      <c r="S8" s="2243"/>
      <c r="T8" s="2243"/>
      <c r="U8" s="2243"/>
    </row>
    <row r="9" spans="1:26" ht="15" customHeight="1">
      <c r="B9" s="818" t="s">
        <v>1613</v>
      </c>
    </row>
    <row r="11" spans="1:26" ht="24.75" customHeight="1">
      <c r="B11" s="819" t="s">
        <v>3279</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410" t="s">
        <v>499</v>
      </c>
      <c r="D12" s="3410"/>
      <c r="E12" s="3410"/>
      <c r="F12" s="3410"/>
      <c r="G12" s="3410"/>
      <c r="H12" s="3410"/>
      <c r="I12" s="3410"/>
      <c r="J12" s="3410"/>
      <c r="K12" s="3410"/>
      <c r="L12" s="3410"/>
      <c r="M12" s="3410"/>
      <c r="N12" s="3410"/>
      <c r="O12" s="3410"/>
      <c r="P12" s="3410"/>
      <c r="Q12" s="3410"/>
      <c r="R12" s="3410"/>
      <c r="S12" s="3410"/>
      <c r="T12" s="3410"/>
      <c r="U12" s="3410"/>
      <c r="V12" s="3410"/>
      <c r="W12" s="3410"/>
      <c r="X12" s="824"/>
    </row>
    <row r="13" spans="1:26" ht="15" customHeight="1">
      <c r="B13" s="820"/>
      <c r="C13" s="3410"/>
      <c r="D13" s="3410"/>
      <c r="E13" s="3410"/>
      <c r="F13" s="3410"/>
      <c r="G13" s="3410"/>
      <c r="H13" s="3410"/>
      <c r="I13" s="3410"/>
      <c r="J13" s="3410"/>
      <c r="K13" s="3410"/>
      <c r="L13" s="3410"/>
      <c r="M13" s="3410"/>
      <c r="N13" s="3410"/>
      <c r="O13" s="3410"/>
      <c r="P13" s="3410"/>
      <c r="Q13" s="3410"/>
      <c r="R13" s="3410"/>
      <c r="S13" s="3410"/>
      <c r="T13" s="3410"/>
      <c r="U13" s="3410"/>
      <c r="V13" s="3410"/>
      <c r="W13" s="3410"/>
      <c r="X13" s="824"/>
    </row>
    <row r="14" spans="1:26" ht="15" customHeight="1">
      <c r="B14" s="820"/>
      <c r="C14" s="3410"/>
      <c r="D14" s="3410"/>
      <c r="E14" s="3410"/>
      <c r="F14" s="3410"/>
      <c r="G14" s="3410"/>
      <c r="H14" s="3410"/>
      <c r="I14" s="3410"/>
      <c r="J14" s="3410"/>
      <c r="K14" s="3410"/>
      <c r="L14" s="3410"/>
      <c r="M14" s="3410"/>
      <c r="N14" s="3410"/>
      <c r="O14" s="3410"/>
      <c r="P14" s="3410"/>
      <c r="Q14" s="3410"/>
      <c r="R14" s="3410"/>
      <c r="S14" s="3410"/>
      <c r="T14" s="3410"/>
      <c r="U14" s="3410"/>
      <c r="V14" s="3410"/>
      <c r="W14" s="3410"/>
      <c r="X14" s="824"/>
    </row>
    <row r="15" spans="1:26" ht="15" customHeight="1">
      <c r="B15" s="820"/>
      <c r="C15" s="3410"/>
      <c r="D15" s="3410"/>
      <c r="E15" s="3410"/>
      <c r="F15" s="3410"/>
      <c r="G15" s="3410"/>
      <c r="H15" s="3410"/>
      <c r="I15" s="3410"/>
      <c r="J15" s="3410"/>
      <c r="K15" s="3410"/>
      <c r="L15" s="3410"/>
      <c r="M15" s="3410"/>
      <c r="N15" s="3410"/>
      <c r="O15" s="3410"/>
      <c r="P15" s="3410"/>
      <c r="Q15" s="3410"/>
      <c r="R15" s="3410"/>
      <c r="S15" s="3410"/>
      <c r="T15" s="3410"/>
      <c r="U15" s="3410"/>
      <c r="V15" s="3410"/>
      <c r="W15" s="3410"/>
      <c r="X15" s="824"/>
    </row>
    <row r="16" spans="1:26" ht="12" customHeight="1">
      <c r="B16" s="825"/>
      <c r="C16" s="826"/>
      <c r="D16" s="826"/>
      <c r="E16" s="826"/>
      <c r="F16" s="826"/>
      <c r="G16" s="826"/>
      <c r="H16" s="826"/>
      <c r="I16" s="826"/>
      <c r="J16" s="826"/>
      <c r="K16" s="826"/>
      <c r="L16" s="826"/>
      <c r="M16" s="826"/>
      <c r="N16" s="826"/>
      <c r="O16" s="826"/>
      <c r="P16" s="826"/>
      <c r="Q16" s="826"/>
      <c r="R16" s="826"/>
      <c r="S16" s="826"/>
      <c r="T16" s="3411" t="s">
        <v>3280</v>
      </c>
      <c r="U16" s="3411"/>
      <c r="V16" s="3412"/>
      <c r="W16" s="3415" t="s">
        <v>3281</v>
      </c>
      <c r="X16" s="3411"/>
      <c r="Y16" s="3412"/>
      <c r="Z16" s="827"/>
    </row>
    <row r="17" spans="2:26" ht="18" customHeight="1" thickBot="1">
      <c r="B17" s="828"/>
      <c r="C17" s="829" t="s">
        <v>3282</v>
      </c>
      <c r="D17" s="830"/>
      <c r="E17" s="830"/>
      <c r="F17" s="830"/>
      <c r="G17" s="830"/>
      <c r="H17" s="830"/>
      <c r="I17" s="830"/>
      <c r="J17" s="830"/>
      <c r="K17" s="830"/>
      <c r="L17" s="830"/>
      <c r="M17" s="830"/>
      <c r="N17" s="830"/>
      <c r="O17" s="830"/>
      <c r="P17" s="830"/>
      <c r="Q17" s="830"/>
      <c r="R17" s="830"/>
      <c r="S17" s="830"/>
      <c r="T17" s="3413"/>
      <c r="U17" s="3413"/>
      <c r="V17" s="3414"/>
      <c r="W17" s="3416"/>
      <c r="X17" s="3413"/>
      <c r="Y17" s="3414"/>
      <c r="Z17" s="827"/>
    </row>
    <row r="18" spans="2:26" ht="18" customHeight="1">
      <c r="B18" s="828"/>
      <c r="C18" s="831" t="s">
        <v>3283</v>
      </c>
      <c r="D18" s="831"/>
      <c r="E18" s="831"/>
      <c r="F18" s="831"/>
      <c r="G18" s="831"/>
      <c r="H18" s="831"/>
      <c r="I18" s="831"/>
      <c r="J18" s="832"/>
      <c r="K18" s="831"/>
      <c r="L18" s="831"/>
      <c r="M18" s="832"/>
      <c r="N18" s="832"/>
      <c r="O18" s="831"/>
      <c r="P18" s="831"/>
      <c r="Q18" s="831"/>
      <c r="R18" s="832"/>
      <c r="S18" s="833"/>
      <c r="T18" s="3404"/>
      <c r="U18" s="3405"/>
      <c r="V18" s="834" t="s">
        <v>1217</v>
      </c>
      <c r="W18" s="3404"/>
      <c r="X18" s="3405"/>
      <c r="Y18" s="835" t="s">
        <v>1217</v>
      </c>
      <c r="Z18" s="827"/>
    </row>
    <row r="19" spans="2:26" ht="18" customHeight="1">
      <c r="B19" s="828"/>
      <c r="C19" s="836"/>
      <c r="D19" s="830" t="s">
        <v>3284</v>
      </c>
      <c r="E19" s="830"/>
      <c r="F19" s="830"/>
      <c r="G19" s="830"/>
      <c r="H19" s="830"/>
      <c r="I19" s="830"/>
      <c r="J19" s="830"/>
      <c r="K19" s="830"/>
      <c r="L19" s="830"/>
      <c r="M19" s="830"/>
      <c r="N19" s="830"/>
      <c r="O19" s="830"/>
      <c r="P19" s="830"/>
      <c r="Q19" s="830"/>
      <c r="R19" s="830"/>
      <c r="S19" s="830"/>
      <c r="T19" s="3385"/>
      <c r="U19" s="3386"/>
      <c r="V19" s="3389" t="s">
        <v>1217</v>
      </c>
      <c r="W19" s="3385"/>
      <c r="X19" s="3386"/>
      <c r="Y19" s="3392" t="s">
        <v>1217</v>
      </c>
      <c r="Z19" s="827"/>
    </row>
    <row r="20" spans="2:26" ht="18" customHeight="1">
      <c r="B20" s="828"/>
      <c r="C20" s="837"/>
      <c r="D20" s="829" t="s">
        <v>3285</v>
      </c>
      <c r="E20" s="831"/>
      <c r="F20" s="831"/>
      <c r="G20" s="831"/>
      <c r="H20" s="831"/>
      <c r="I20" s="831"/>
      <c r="J20" s="831"/>
      <c r="K20" s="831"/>
      <c r="L20" s="831"/>
      <c r="M20" s="831"/>
      <c r="N20" s="831"/>
      <c r="O20" s="831"/>
      <c r="P20" s="831"/>
      <c r="Q20" s="831"/>
      <c r="R20" s="831"/>
      <c r="S20" s="833"/>
      <c r="T20" s="3387"/>
      <c r="U20" s="3388"/>
      <c r="V20" s="3390"/>
      <c r="W20" s="3387"/>
      <c r="X20" s="3388"/>
      <c r="Y20" s="3393"/>
      <c r="Z20" s="827"/>
    </row>
    <row r="21" spans="2:26" ht="18" customHeight="1">
      <c r="B21" s="828"/>
      <c r="C21" s="838"/>
      <c r="D21" s="839"/>
      <c r="E21" s="3394" t="s">
        <v>3286</v>
      </c>
      <c r="F21" s="3395"/>
      <c r="G21" s="3395"/>
      <c r="H21" s="3395"/>
      <c r="I21" s="3395"/>
      <c r="J21" s="3395"/>
      <c r="K21" s="3395"/>
      <c r="L21" s="3395"/>
      <c r="M21" s="3395"/>
      <c r="N21" s="3395"/>
      <c r="O21" s="3395"/>
      <c r="P21" s="3395"/>
      <c r="Q21" s="3395"/>
      <c r="R21" s="3395"/>
      <c r="S21" s="3396"/>
      <c r="T21" s="3385"/>
      <c r="U21" s="3386"/>
      <c r="V21" s="3389" t="s">
        <v>1217</v>
      </c>
      <c r="W21" s="3385"/>
      <c r="X21" s="3386"/>
      <c r="Y21" s="3392" t="s">
        <v>1217</v>
      </c>
      <c r="Z21" s="827"/>
    </row>
    <row r="22" spans="2:26" ht="18" customHeight="1">
      <c r="B22" s="828"/>
      <c r="C22" s="838"/>
      <c r="D22" s="839"/>
      <c r="E22" s="3397"/>
      <c r="F22" s="3398"/>
      <c r="G22" s="3398"/>
      <c r="H22" s="3398"/>
      <c r="I22" s="3398"/>
      <c r="J22" s="3398"/>
      <c r="K22" s="3398"/>
      <c r="L22" s="3398"/>
      <c r="M22" s="3398"/>
      <c r="N22" s="3398"/>
      <c r="O22" s="3398"/>
      <c r="P22" s="3398"/>
      <c r="Q22" s="3398"/>
      <c r="R22" s="3398"/>
      <c r="S22" s="3399"/>
      <c r="T22" s="3400"/>
      <c r="U22" s="3401"/>
      <c r="V22" s="3402"/>
      <c r="W22" s="3400"/>
      <c r="X22" s="3401"/>
      <c r="Y22" s="3403"/>
      <c r="Z22" s="827"/>
    </row>
    <row r="23" spans="2:26" ht="18" customHeight="1">
      <c r="B23" s="828"/>
      <c r="C23" s="838"/>
      <c r="D23" s="839"/>
      <c r="E23" s="3397"/>
      <c r="F23" s="3398"/>
      <c r="G23" s="3398"/>
      <c r="H23" s="3398"/>
      <c r="I23" s="3398"/>
      <c r="J23" s="3398"/>
      <c r="K23" s="3398"/>
      <c r="L23" s="3398"/>
      <c r="M23" s="3398"/>
      <c r="N23" s="3398"/>
      <c r="O23" s="3398"/>
      <c r="P23" s="3398"/>
      <c r="Q23" s="3398"/>
      <c r="R23" s="3398"/>
      <c r="S23" s="3399"/>
      <c r="T23" s="3387"/>
      <c r="U23" s="3388"/>
      <c r="V23" s="3390"/>
      <c r="W23" s="3387"/>
      <c r="X23" s="3388"/>
      <c r="Y23" s="3393"/>
      <c r="Z23" s="827"/>
    </row>
    <row r="24" spans="2:26" ht="18" customHeight="1">
      <c r="B24" s="828"/>
      <c r="C24" s="837"/>
      <c r="D24" s="839"/>
      <c r="E24" s="840"/>
      <c r="F24" s="841" t="s">
        <v>3287</v>
      </c>
      <c r="G24" s="842"/>
      <c r="H24" s="842"/>
      <c r="I24" s="842"/>
      <c r="J24" s="842"/>
      <c r="K24" s="842"/>
      <c r="L24" s="842"/>
      <c r="M24" s="842"/>
      <c r="N24" s="842"/>
      <c r="O24" s="842"/>
      <c r="P24" s="842"/>
      <c r="Q24" s="842"/>
      <c r="R24" s="842"/>
      <c r="S24" s="843"/>
      <c r="T24" s="3361"/>
      <c r="U24" s="3362"/>
      <c r="V24" s="844" t="s">
        <v>1217</v>
      </c>
      <c r="W24" s="3361"/>
      <c r="X24" s="3362"/>
      <c r="Y24" s="845" t="s">
        <v>1217</v>
      </c>
      <c r="Z24" s="827"/>
    </row>
    <row r="25" spans="2:26" ht="18" customHeight="1" thickBot="1">
      <c r="B25" s="846"/>
      <c r="C25" s="847"/>
      <c r="D25" s="848"/>
      <c r="E25" s="847" t="s">
        <v>3288</v>
      </c>
      <c r="F25" s="831"/>
      <c r="G25" s="831"/>
      <c r="H25" s="831"/>
      <c r="I25" s="831"/>
      <c r="J25" s="831"/>
      <c r="K25" s="831"/>
      <c r="L25" s="831"/>
      <c r="M25" s="831"/>
      <c r="N25" s="831"/>
      <c r="O25" s="831"/>
      <c r="P25" s="831"/>
      <c r="Q25" s="831"/>
      <c r="R25" s="831"/>
      <c r="S25" s="833"/>
      <c r="T25" s="3363"/>
      <c r="U25" s="3364"/>
      <c r="V25" s="849" t="s">
        <v>1217</v>
      </c>
      <c r="W25" s="3363"/>
      <c r="X25" s="3364"/>
      <c r="Y25" s="850" t="s">
        <v>1217</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3289</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3290</v>
      </c>
      <c r="D28" s="830"/>
      <c r="E28" s="830"/>
      <c r="F28" s="830"/>
      <c r="G28" s="830"/>
      <c r="H28" s="830"/>
      <c r="I28" s="830"/>
      <c r="J28" s="830"/>
      <c r="K28" s="830"/>
      <c r="L28" s="830"/>
      <c r="M28" s="830"/>
      <c r="N28" s="830"/>
      <c r="O28" s="830"/>
      <c r="P28" s="830"/>
      <c r="Q28" s="830"/>
      <c r="R28" s="830"/>
      <c r="S28" s="830"/>
      <c r="T28" s="3404"/>
      <c r="U28" s="3405"/>
      <c r="V28" s="834" t="s">
        <v>1217</v>
      </c>
      <c r="W28" s="3404"/>
      <c r="X28" s="3405"/>
      <c r="Y28" s="835" t="s">
        <v>1217</v>
      </c>
      <c r="Z28" s="827"/>
    </row>
    <row r="29" spans="2:26" ht="18" customHeight="1">
      <c r="B29" s="828"/>
      <c r="C29" s="836"/>
      <c r="D29" s="857" t="s">
        <v>3291</v>
      </c>
      <c r="E29" s="857"/>
      <c r="F29" s="857"/>
      <c r="G29" s="857"/>
      <c r="H29" s="857"/>
      <c r="I29" s="857"/>
      <c r="J29" s="857"/>
      <c r="K29" s="857"/>
      <c r="L29" s="857"/>
      <c r="M29" s="857"/>
      <c r="N29" s="857"/>
      <c r="O29" s="857"/>
      <c r="P29" s="857"/>
      <c r="Q29" s="857"/>
      <c r="R29" s="857"/>
      <c r="S29" s="858"/>
      <c r="T29" s="3385"/>
      <c r="U29" s="3386"/>
      <c r="V29" s="3389" t="s">
        <v>1217</v>
      </c>
      <c r="W29" s="3385"/>
      <c r="X29" s="3386"/>
      <c r="Y29" s="3392" t="s">
        <v>1217</v>
      </c>
      <c r="Z29" s="827"/>
    </row>
    <row r="30" spans="2:26" ht="18" customHeight="1">
      <c r="B30" s="828"/>
      <c r="C30" s="837"/>
      <c r="D30" s="829" t="s">
        <v>3285</v>
      </c>
      <c r="E30" s="831"/>
      <c r="F30" s="831"/>
      <c r="G30" s="831"/>
      <c r="H30" s="831"/>
      <c r="I30" s="831"/>
      <c r="J30" s="831"/>
      <c r="K30" s="831"/>
      <c r="L30" s="831"/>
      <c r="M30" s="831"/>
      <c r="N30" s="831"/>
      <c r="O30" s="831"/>
      <c r="P30" s="831"/>
      <c r="Q30" s="831"/>
      <c r="R30" s="831"/>
      <c r="S30" s="833"/>
      <c r="T30" s="3387"/>
      <c r="U30" s="3388"/>
      <c r="V30" s="3390"/>
      <c r="W30" s="3387"/>
      <c r="X30" s="3388"/>
      <c r="Y30" s="3393"/>
      <c r="Z30" s="827"/>
    </row>
    <row r="31" spans="2:26" ht="18" customHeight="1">
      <c r="B31" s="828"/>
      <c r="C31" s="838"/>
      <c r="D31" s="839"/>
      <c r="E31" s="3394" t="s">
        <v>3292</v>
      </c>
      <c r="F31" s="3395"/>
      <c r="G31" s="3395"/>
      <c r="H31" s="3395"/>
      <c r="I31" s="3395"/>
      <c r="J31" s="3395"/>
      <c r="K31" s="3395"/>
      <c r="L31" s="3395"/>
      <c r="M31" s="3395"/>
      <c r="N31" s="3395"/>
      <c r="O31" s="3395"/>
      <c r="P31" s="3395"/>
      <c r="Q31" s="3395"/>
      <c r="R31" s="3395"/>
      <c r="S31" s="3396"/>
      <c r="T31" s="3385"/>
      <c r="U31" s="3386"/>
      <c r="V31" s="3389" t="s">
        <v>1217</v>
      </c>
      <c r="W31" s="3385"/>
      <c r="X31" s="3386"/>
      <c r="Y31" s="3392" t="s">
        <v>1217</v>
      </c>
      <c r="Z31" s="827"/>
    </row>
    <row r="32" spans="2:26" ht="18" customHeight="1">
      <c r="B32" s="828"/>
      <c r="C32" s="838"/>
      <c r="D32" s="839"/>
      <c r="E32" s="3397"/>
      <c r="F32" s="3398"/>
      <c r="G32" s="3398"/>
      <c r="H32" s="3398"/>
      <c r="I32" s="3398"/>
      <c r="J32" s="3398"/>
      <c r="K32" s="3398"/>
      <c r="L32" s="3398"/>
      <c r="M32" s="3398"/>
      <c r="N32" s="3398"/>
      <c r="O32" s="3398"/>
      <c r="P32" s="3398"/>
      <c r="Q32" s="3398"/>
      <c r="R32" s="3398"/>
      <c r="S32" s="3399"/>
      <c r="T32" s="3400"/>
      <c r="U32" s="3401"/>
      <c r="V32" s="3402"/>
      <c r="W32" s="3400"/>
      <c r="X32" s="3401"/>
      <c r="Y32" s="3403"/>
      <c r="Z32" s="827"/>
    </row>
    <row r="33" spans="2:26" ht="18" customHeight="1">
      <c r="B33" s="828"/>
      <c r="C33" s="838"/>
      <c r="D33" s="839"/>
      <c r="E33" s="3397"/>
      <c r="F33" s="3398"/>
      <c r="G33" s="3398"/>
      <c r="H33" s="3398"/>
      <c r="I33" s="3398"/>
      <c r="J33" s="3398"/>
      <c r="K33" s="3398"/>
      <c r="L33" s="3398"/>
      <c r="M33" s="3398"/>
      <c r="N33" s="3398"/>
      <c r="O33" s="3398"/>
      <c r="P33" s="3398"/>
      <c r="Q33" s="3398"/>
      <c r="R33" s="3398"/>
      <c r="S33" s="3399"/>
      <c r="T33" s="3387"/>
      <c r="U33" s="3388"/>
      <c r="V33" s="3390"/>
      <c r="W33" s="3387"/>
      <c r="X33" s="3388"/>
      <c r="Y33" s="3393"/>
      <c r="Z33" s="827"/>
    </row>
    <row r="34" spans="2:26" ht="18" customHeight="1">
      <c r="B34" s="828"/>
      <c r="C34" s="837"/>
      <c r="D34" s="839"/>
      <c r="E34" s="840"/>
      <c r="F34" s="841" t="s">
        <v>3287</v>
      </c>
      <c r="G34" s="842"/>
      <c r="H34" s="842"/>
      <c r="I34" s="842"/>
      <c r="J34" s="842"/>
      <c r="K34" s="842"/>
      <c r="L34" s="842"/>
      <c r="M34" s="842"/>
      <c r="N34" s="842"/>
      <c r="O34" s="842"/>
      <c r="P34" s="842"/>
      <c r="Q34" s="842"/>
      <c r="R34" s="842"/>
      <c r="S34" s="843"/>
      <c r="T34" s="3361"/>
      <c r="U34" s="3362"/>
      <c r="V34" s="844" t="s">
        <v>1217</v>
      </c>
      <c r="W34" s="3361"/>
      <c r="X34" s="3362"/>
      <c r="Y34" s="845" t="s">
        <v>1217</v>
      </c>
      <c r="Z34" s="827"/>
    </row>
    <row r="35" spans="2:26" ht="18" customHeight="1" thickBot="1">
      <c r="B35" s="846"/>
      <c r="C35" s="847"/>
      <c r="D35" s="848"/>
      <c r="E35" s="831" t="s">
        <v>3288</v>
      </c>
      <c r="F35" s="831"/>
      <c r="G35" s="831"/>
      <c r="H35" s="831"/>
      <c r="I35" s="831"/>
      <c r="J35" s="831"/>
      <c r="K35" s="831"/>
      <c r="L35" s="831"/>
      <c r="M35" s="831"/>
      <c r="N35" s="831"/>
      <c r="O35" s="831"/>
      <c r="P35" s="831"/>
      <c r="Q35" s="831"/>
      <c r="R35" s="831"/>
      <c r="S35" s="833"/>
      <c r="T35" s="3363"/>
      <c r="U35" s="3364"/>
      <c r="V35" s="849" t="s">
        <v>1217</v>
      </c>
      <c r="W35" s="3363"/>
      <c r="X35" s="3364"/>
      <c r="Y35" s="850" t="s">
        <v>1217</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3293</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3294</v>
      </c>
      <c r="D38" s="830"/>
      <c r="E38" s="830"/>
      <c r="F38" s="830"/>
      <c r="G38" s="830"/>
      <c r="H38" s="830"/>
      <c r="I38" s="830"/>
      <c r="J38" s="860"/>
      <c r="K38" s="860"/>
      <c r="L38" s="830"/>
      <c r="M38" s="830"/>
      <c r="N38" s="830"/>
      <c r="O38" s="830"/>
      <c r="P38" s="830"/>
      <c r="Q38" s="830"/>
      <c r="R38" s="830"/>
      <c r="S38" s="830"/>
      <c r="T38" s="3404"/>
      <c r="U38" s="3405"/>
      <c r="V38" s="834" t="s">
        <v>1217</v>
      </c>
      <c r="W38" s="3404"/>
      <c r="X38" s="3405"/>
      <c r="Y38" s="835" t="s">
        <v>1217</v>
      </c>
      <c r="Z38" s="827"/>
    </row>
    <row r="39" spans="2:26" ht="18" customHeight="1">
      <c r="B39" s="859"/>
      <c r="C39" s="836"/>
      <c r="D39" s="857" t="s">
        <v>3295</v>
      </c>
      <c r="E39" s="857"/>
      <c r="F39" s="857"/>
      <c r="G39" s="857"/>
      <c r="H39" s="857"/>
      <c r="I39" s="857"/>
      <c r="J39" s="863"/>
      <c r="K39" s="863"/>
      <c r="L39" s="857"/>
      <c r="M39" s="857"/>
      <c r="N39" s="857"/>
      <c r="O39" s="857"/>
      <c r="P39" s="857"/>
      <c r="Q39" s="857"/>
      <c r="R39" s="857"/>
      <c r="S39" s="858"/>
      <c r="T39" s="3385"/>
      <c r="U39" s="3386"/>
      <c r="V39" s="3389" t="s">
        <v>1217</v>
      </c>
      <c r="W39" s="3385"/>
      <c r="X39" s="3386"/>
      <c r="Y39" s="3392" t="s">
        <v>1217</v>
      </c>
      <c r="Z39" s="827"/>
    </row>
    <row r="40" spans="2:26" ht="18" customHeight="1">
      <c r="B40" s="828"/>
      <c r="C40" s="837"/>
      <c r="D40" s="829" t="s">
        <v>3285</v>
      </c>
      <c r="E40" s="831"/>
      <c r="F40" s="831"/>
      <c r="G40" s="831"/>
      <c r="H40" s="831"/>
      <c r="I40" s="831"/>
      <c r="J40" s="831"/>
      <c r="K40" s="831"/>
      <c r="L40" s="831"/>
      <c r="M40" s="831"/>
      <c r="N40" s="831"/>
      <c r="O40" s="831"/>
      <c r="P40" s="831"/>
      <c r="Q40" s="831"/>
      <c r="R40" s="831"/>
      <c r="S40" s="833"/>
      <c r="T40" s="3387"/>
      <c r="U40" s="3388"/>
      <c r="V40" s="3390"/>
      <c r="W40" s="3387"/>
      <c r="X40" s="3388"/>
      <c r="Y40" s="3393"/>
      <c r="Z40" s="827"/>
    </row>
    <row r="41" spans="2:26" ht="18" customHeight="1">
      <c r="B41" s="828"/>
      <c r="C41" s="838"/>
      <c r="D41" s="839"/>
      <c r="E41" s="3394" t="s">
        <v>3296</v>
      </c>
      <c r="F41" s="3395"/>
      <c r="G41" s="3395"/>
      <c r="H41" s="3395"/>
      <c r="I41" s="3395"/>
      <c r="J41" s="3395"/>
      <c r="K41" s="3395"/>
      <c r="L41" s="3395"/>
      <c r="M41" s="3395"/>
      <c r="N41" s="3395"/>
      <c r="O41" s="3395"/>
      <c r="P41" s="3395"/>
      <c r="Q41" s="3395"/>
      <c r="R41" s="3395"/>
      <c r="S41" s="3396"/>
      <c r="T41" s="3385"/>
      <c r="U41" s="3386"/>
      <c r="V41" s="3389" t="s">
        <v>1217</v>
      </c>
      <c r="W41" s="3385"/>
      <c r="X41" s="3386"/>
      <c r="Y41" s="3392" t="s">
        <v>1217</v>
      </c>
      <c r="Z41" s="827"/>
    </row>
    <row r="42" spans="2:26" ht="18" customHeight="1">
      <c r="B42" s="828"/>
      <c r="C42" s="838"/>
      <c r="D42" s="839"/>
      <c r="E42" s="3397"/>
      <c r="F42" s="3398"/>
      <c r="G42" s="3398"/>
      <c r="H42" s="3398"/>
      <c r="I42" s="3398"/>
      <c r="J42" s="3398"/>
      <c r="K42" s="3398"/>
      <c r="L42" s="3398"/>
      <c r="M42" s="3398"/>
      <c r="N42" s="3398"/>
      <c r="O42" s="3398"/>
      <c r="P42" s="3398"/>
      <c r="Q42" s="3398"/>
      <c r="R42" s="3398"/>
      <c r="S42" s="3399"/>
      <c r="T42" s="3400"/>
      <c r="U42" s="3401"/>
      <c r="V42" s="3402"/>
      <c r="W42" s="3400"/>
      <c r="X42" s="3401"/>
      <c r="Y42" s="3403"/>
      <c r="Z42" s="827"/>
    </row>
    <row r="43" spans="2:26" ht="18" customHeight="1">
      <c r="B43" s="828"/>
      <c r="C43" s="838"/>
      <c r="D43" s="839"/>
      <c r="E43" s="3397"/>
      <c r="F43" s="3398"/>
      <c r="G43" s="3398"/>
      <c r="H43" s="3398"/>
      <c r="I43" s="3398"/>
      <c r="J43" s="3398"/>
      <c r="K43" s="3398"/>
      <c r="L43" s="3398"/>
      <c r="M43" s="3398"/>
      <c r="N43" s="3398"/>
      <c r="O43" s="3398"/>
      <c r="P43" s="3398"/>
      <c r="Q43" s="3398"/>
      <c r="R43" s="3398"/>
      <c r="S43" s="3399"/>
      <c r="T43" s="3387"/>
      <c r="U43" s="3388"/>
      <c r="V43" s="3390"/>
      <c r="W43" s="3387"/>
      <c r="X43" s="3388"/>
      <c r="Y43" s="3393"/>
      <c r="Z43" s="827"/>
    </row>
    <row r="44" spans="2:26" ht="18" customHeight="1">
      <c r="B44" s="828"/>
      <c r="C44" s="837"/>
      <c r="D44" s="839"/>
      <c r="E44" s="840"/>
      <c r="F44" s="841" t="s">
        <v>3287</v>
      </c>
      <c r="G44" s="842"/>
      <c r="H44" s="842"/>
      <c r="I44" s="842"/>
      <c r="J44" s="842"/>
      <c r="K44" s="842"/>
      <c r="L44" s="842"/>
      <c r="M44" s="842"/>
      <c r="N44" s="842"/>
      <c r="O44" s="842"/>
      <c r="P44" s="842"/>
      <c r="Q44" s="842"/>
      <c r="R44" s="842"/>
      <c r="S44" s="843"/>
      <c r="T44" s="3361"/>
      <c r="U44" s="3362"/>
      <c r="V44" s="844" t="s">
        <v>1217</v>
      </c>
      <c r="W44" s="3361"/>
      <c r="X44" s="3362"/>
      <c r="Y44" s="845" t="s">
        <v>1217</v>
      </c>
      <c r="Z44" s="827"/>
    </row>
    <row r="45" spans="2:26" ht="18" customHeight="1" thickBot="1">
      <c r="B45" s="846"/>
      <c r="C45" s="847"/>
      <c r="D45" s="848"/>
      <c r="E45" s="831" t="s">
        <v>3288</v>
      </c>
      <c r="F45" s="831"/>
      <c r="G45" s="831"/>
      <c r="H45" s="831"/>
      <c r="I45" s="831"/>
      <c r="J45" s="831"/>
      <c r="K45" s="831"/>
      <c r="L45" s="831"/>
      <c r="M45" s="831"/>
      <c r="N45" s="831"/>
      <c r="O45" s="831"/>
      <c r="P45" s="831"/>
      <c r="Q45" s="831"/>
      <c r="R45" s="831"/>
      <c r="S45" s="833"/>
      <c r="T45" s="3363"/>
      <c r="U45" s="3364"/>
      <c r="V45" s="849" t="s">
        <v>1217</v>
      </c>
      <c r="W45" s="3363"/>
      <c r="X45" s="3364"/>
      <c r="Y45" s="850" t="s">
        <v>1217</v>
      </c>
      <c r="Z45" s="827"/>
    </row>
    <row r="46" spans="2:26" ht="17.25" customHeight="1"/>
    <row r="47" spans="2:26" ht="17.25" customHeight="1">
      <c r="B47" s="819" t="s">
        <v>3297</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18" t="s">
        <v>3298</v>
      </c>
      <c r="D48" s="3318"/>
      <c r="E48" s="3318"/>
      <c r="F48" s="3318"/>
      <c r="G48" s="3318"/>
      <c r="H48" s="3318"/>
      <c r="I48" s="3318"/>
      <c r="J48" s="3318"/>
      <c r="K48" s="3318"/>
      <c r="L48" s="3318"/>
      <c r="M48" s="3318"/>
      <c r="N48" s="3318"/>
      <c r="O48" s="3318"/>
      <c r="P48" s="3318"/>
      <c r="Q48" s="3318"/>
      <c r="R48" s="3318"/>
      <c r="S48" s="3318"/>
      <c r="T48" s="3318"/>
      <c r="U48" s="3318"/>
      <c r="V48" s="3318"/>
      <c r="W48" s="3318"/>
    </row>
    <row r="49" spans="2:26" ht="17.25" customHeight="1">
      <c r="B49" s="820"/>
      <c r="C49" s="3318"/>
      <c r="D49" s="3318"/>
      <c r="E49" s="3318"/>
      <c r="F49" s="3318"/>
      <c r="G49" s="3318"/>
      <c r="H49" s="3318"/>
      <c r="I49" s="3318"/>
      <c r="J49" s="3318"/>
      <c r="K49" s="3318"/>
      <c r="L49" s="3318"/>
      <c r="M49" s="3318"/>
      <c r="N49" s="3318"/>
      <c r="O49" s="3318"/>
      <c r="P49" s="3318"/>
      <c r="Q49" s="3318"/>
      <c r="R49" s="3318"/>
      <c r="S49" s="3318"/>
      <c r="T49" s="3318"/>
      <c r="U49" s="3318"/>
      <c r="V49" s="3318"/>
      <c r="W49" s="3318"/>
    </row>
    <row r="50" spans="2:26" ht="17.25" customHeight="1">
      <c r="B50" s="820"/>
      <c r="C50" s="3318"/>
      <c r="D50" s="3318"/>
      <c r="E50" s="3318"/>
      <c r="F50" s="3318"/>
      <c r="G50" s="3318"/>
      <c r="H50" s="3318"/>
      <c r="I50" s="3318"/>
      <c r="J50" s="3318"/>
      <c r="K50" s="3318"/>
      <c r="L50" s="3318"/>
      <c r="M50" s="3318"/>
      <c r="N50" s="3318"/>
      <c r="O50" s="3318"/>
      <c r="P50" s="3318"/>
      <c r="Q50" s="3318"/>
      <c r="R50" s="3318"/>
      <c r="S50" s="3318"/>
      <c r="T50" s="3318"/>
      <c r="U50" s="3318"/>
      <c r="V50" s="3318"/>
      <c r="W50" s="3318"/>
    </row>
    <row r="51" spans="2:26" ht="17.25" customHeight="1">
      <c r="B51" s="820"/>
      <c r="C51" s="3318"/>
      <c r="D51" s="3318"/>
      <c r="E51" s="3318"/>
      <c r="F51" s="3318"/>
      <c r="G51" s="3318"/>
      <c r="H51" s="3318"/>
      <c r="I51" s="3318"/>
      <c r="J51" s="3318"/>
      <c r="K51" s="3318"/>
      <c r="L51" s="3318"/>
      <c r="M51" s="3318"/>
      <c r="N51" s="3318"/>
      <c r="O51" s="3318"/>
      <c r="P51" s="3318"/>
      <c r="Q51" s="3318"/>
      <c r="R51" s="3318"/>
      <c r="S51" s="3318"/>
      <c r="T51" s="3318"/>
      <c r="U51" s="3318"/>
      <c r="V51" s="3318"/>
      <c r="W51" s="3318"/>
    </row>
    <row r="52" spans="2:26" ht="15" customHeight="1">
      <c r="B52" s="820"/>
      <c r="C52" s="3318"/>
      <c r="D52" s="3318"/>
      <c r="E52" s="3318"/>
      <c r="F52" s="3318"/>
      <c r="G52" s="3318"/>
      <c r="H52" s="3318"/>
      <c r="I52" s="3318"/>
      <c r="J52" s="3318"/>
      <c r="K52" s="3318"/>
      <c r="L52" s="3318"/>
      <c r="M52" s="3318"/>
      <c r="N52" s="3318"/>
      <c r="O52" s="3318"/>
      <c r="P52" s="3318"/>
      <c r="Q52" s="3318"/>
      <c r="R52" s="3318"/>
      <c r="S52" s="3318"/>
      <c r="T52" s="3318"/>
      <c r="U52" s="3318"/>
      <c r="V52" s="3318"/>
      <c r="W52" s="3318"/>
    </row>
    <row r="53" spans="2:26" ht="15" customHeight="1">
      <c r="B53" s="820"/>
      <c r="C53" s="3318"/>
      <c r="D53" s="3318"/>
      <c r="E53" s="3318"/>
      <c r="F53" s="3318"/>
      <c r="G53" s="3318"/>
      <c r="H53" s="3318"/>
      <c r="I53" s="3318"/>
      <c r="J53" s="3318"/>
      <c r="K53" s="3318"/>
      <c r="L53" s="3318"/>
      <c r="M53" s="3318"/>
      <c r="N53" s="3318"/>
      <c r="O53" s="3318"/>
      <c r="P53" s="3318"/>
      <c r="Q53" s="3318"/>
      <c r="R53" s="3318"/>
      <c r="S53" s="3318"/>
      <c r="T53" s="3318"/>
      <c r="U53" s="3318"/>
      <c r="V53" s="3318"/>
      <c r="W53" s="3318"/>
    </row>
    <row r="54" spans="2:26" ht="15" customHeight="1">
      <c r="B54" s="820"/>
      <c r="C54" s="3318"/>
      <c r="D54" s="3318"/>
      <c r="E54" s="3318"/>
      <c r="F54" s="3318"/>
      <c r="G54" s="3318"/>
      <c r="H54" s="3318"/>
      <c r="I54" s="3318"/>
      <c r="J54" s="3318"/>
      <c r="K54" s="3318"/>
      <c r="L54" s="3318"/>
      <c r="M54" s="3318"/>
      <c r="N54" s="3318"/>
      <c r="O54" s="3318"/>
      <c r="P54" s="3318"/>
      <c r="Q54" s="3318"/>
      <c r="R54" s="3318"/>
      <c r="S54" s="3318"/>
      <c r="T54" s="3318"/>
      <c r="U54" s="3318"/>
      <c r="V54" s="3318"/>
      <c r="W54" s="3318"/>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65"/>
      <c r="D56" s="3367" t="s">
        <v>3299</v>
      </c>
      <c r="E56" s="3368"/>
      <c r="F56" s="3368"/>
      <c r="G56" s="3369" t="s">
        <v>3300</v>
      </c>
      <c r="H56" s="3369"/>
      <c r="I56" s="3369"/>
      <c r="J56" s="3369" t="s">
        <v>3301</v>
      </c>
      <c r="K56" s="3371"/>
      <c r="L56" s="3371"/>
      <c r="M56" s="3371"/>
      <c r="N56" s="3371"/>
      <c r="O56" s="3369" t="s">
        <v>3302</v>
      </c>
      <c r="P56" s="3371"/>
      <c r="Q56" s="3371"/>
      <c r="R56" s="3371"/>
      <c r="S56" s="3371" t="s">
        <v>3303</v>
      </c>
      <c r="T56" s="3371"/>
      <c r="U56" s="3371"/>
      <c r="V56" s="3371"/>
      <c r="W56" s="3369" t="s">
        <v>3304</v>
      </c>
      <c r="X56" s="3371"/>
      <c r="Y56" s="866"/>
    </row>
    <row r="57" spans="2:26" ht="15" customHeight="1">
      <c r="B57" s="817"/>
      <c r="C57" s="3365"/>
      <c r="D57" s="3367"/>
      <c r="E57" s="3368"/>
      <c r="F57" s="3368"/>
      <c r="G57" s="3369"/>
      <c r="H57" s="3369"/>
      <c r="I57" s="3369"/>
      <c r="J57" s="3369"/>
      <c r="K57" s="3371"/>
      <c r="L57" s="3371"/>
      <c r="M57" s="3371"/>
      <c r="N57" s="3371"/>
      <c r="O57" s="3369"/>
      <c r="P57" s="3371"/>
      <c r="Q57" s="3371"/>
      <c r="R57" s="3371"/>
      <c r="S57" s="3371"/>
      <c r="T57" s="3371"/>
      <c r="U57" s="3371"/>
      <c r="V57" s="3371"/>
      <c r="W57" s="3371"/>
      <c r="X57" s="3371"/>
      <c r="Y57" s="866"/>
    </row>
    <row r="58" spans="2:26" ht="15" customHeight="1">
      <c r="C58" s="3365"/>
      <c r="D58" s="3367"/>
      <c r="E58" s="3368"/>
      <c r="F58" s="3368"/>
      <c r="G58" s="3369"/>
      <c r="H58" s="3369"/>
      <c r="I58" s="3369"/>
      <c r="J58" s="3371"/>
      <c r="K58" s="3371"/>
      <c r="L58" s="3371"/>
      <c r="M58" s="3371"/>
      <c r="N58" s="3371"/>
      <c r="O58" s="3371"/>
      <c r="P58" s="3371"/>
      <c r="Q58" s="3371"/>
      <c r="R58" s="3371"/>
      <c r="S58" s="3371"/>
      <c r="T58" s="3371"/>
      <c r="U58" s="3371"/>
      <c r="V58" s="3371"/>
      <c r="W58" s="3371"/>
      <c r="X58" s="3371"/>
      <c r="Y58" s="866"/>
    </row>
    <row r="59" spans="2:26" ht="15" customHeight="1">
      <c r="C59" s="3365"/>
      <c r="D59" s="3367"/>
      <c r="E59" s="3368"/>
      <c r="F59" s="3368"/>
      <c r="G59" s="3369"/>
      <c r="H59" s="3369"/>
      <c r="I59" s="3369"/>
      <c r="J59" s="3381" t="s">
        <v>3305</v>
      </c>
      <c r="K59" s="3383" t="s">
        <v>3306</v>
      </c>
      <c r="L59" s="3383" t="s">
        <v>3307</v>
      </c>
      <c r="M59" s="3383" t="s">
        <v>3308</v>
      </c>
      <c r="N59" s="3359" t="s">
        <v>1558</v>
      </c>
      <c r="O59" s="3381" t="s">
        <v>3309</v>
      </c>
      <c r="P59" s="3383" t="s">
        <v>3310</v>
      </c>
      <c r="Q59" s="3383" t="s">
        <v>3311</v>
      </c>
      <c r="R59" s="3359" t="s">
        <v>3312</v>
      </c>
      <c r="S59" s="3369" t="s">
        <v>3313</v>
      </c>
      <c r="T59" s="3371"/>
      <c r="U59" s="3372" t="s">
        <v>500</v>
      </c>
      <c r="V59" s="3391"/>
      <c r="W59" s="3372" t="s">
        <v>3314</v>
      </c>
      <c r="X59" s="3372"/>
      <c r="Y59" s="866"/>
    </row>
    <row r="60" spans="2:26" ht="15" customHeight="1">
      <c r="C60" s="3365"/>
      <c r="D60" s="3367"/>
      <c r="E60" s="3368"/>
      <c r="F60" s="3368"/>
      <c r="G60" s="3369"/>
      <c r="H60" s="3369"/>
      <c r="I60" s="3369"/>
      <c r="J60" s="3381"/>
      <c r="K60" s="3383"/>
      <c r="L60" s="3383"/>
      <c r="M60" s="3383"/>
      <c r="N60" s="3359"/>
      <c r="O60" s="3381"/>
      <c r="P60" s="3383"/>
      <c r="Q60" s="3383"/>
      <c r="R60" s="3359"/>
      <c r="S60" s="3371"/>
      <c r="T60" s="3371"/>
      <c r="U60" s="3391"/>
      <c r="V60" s="3391"/>
      <c r="W60" s="3372"/>
      <c r="X60" s="3372"/>
      <c r="Y60" s="866"/>
    </row>
    <row r="61" spans="2:26" ht="15" customHeight="1">
      <c r="C61" s="3365"/>
      <c r="D61" s="3367"/>
      <c r="E61" s="3368"/>
      <c r="F61" s="3368"/>
      <c r="G61" s="3369"/>
      <c r="H61" s="3369"/>
      <c r="I61" s="3369"/>
      <c r="J61" s="3381"/>
      <c r="K61" s="3383"/>
      <c r="L61" s="3383"/>
      <c r="M61" s="3383"/>
      <c r="N61" s="3359"/>
      <c r="O61" s="3381"/>
      <c r="P61" s="3383"/>
      <c r="Q61" s="3383"/>
      <c r="R61" s="3359"/>
      <c r="S61" s="3371"/>
      <c r="T61" s="3371"/>
      <c r="U61" s="3391"/>
      <c r="V61" s="3391"/>
      <c r="W61" s="3372"/>
      <c r="X61" s="3372"/>
      <c r="Y61" s="866"/>
    </row>
    <row r="62" spans="2:26" ht="15" customHeight="1">
      <c r="C62" s="3365"/>
      <c r="D62" s="3367"/>
      <c r="E62" s="3368"/>
      <c r="F62" s="3368"/>
      <c r="G62" s="3369"/>
      <c r="H62" s="3369"/>
      <c r="I62" s="3369"/>
      <c r="J62" s="3381"/>
      <c r="K62" s="3383"/>
      <c r="L62" s="3383"/>
      <c r="M62" s="3383"/>
      <c r="N62" s="3359"/>
      <c r="O62" s="3381"/>
      <c r="P62" s="3383"/>
      <c r="Q62" s="3383"/>
      <c r="R62" s="3359"/>
      <c r="S62" s="3371"/>
      <c r="T62" s="3371"/>
      <c r="U62" s="3391"/>
      <c r="V62" s="3391"/>
      <c r="W62" s="3372"/>
      <c r="X62" s="3372"/>
      <c r="Y62" s="866"/>
    </row>
    <row r="63" spans="2:26" ht="15" customHeight="1">
      <c r="C63" s="3365"/>
      <c r="D63" s="3367"/>
      <c r="E63" s="3368"/>
      <c r="F63" s="3368"/>
      <c r="G63" s="3369"/>
      <c r="H63" s="3369"/>
      <c r="I63" s="3369"/>
      <c r="J63" s="3381"/>
      <c r="K63" s="3383"/>
      <c r="L63" s="3383"/>
      <c r="M63" s="3383"/>
      <c r="N63" s="3359"/>
      <c r="O63" s="3381"/>
      <c r="P63" s="3383"/>
      <c r="Q63" s="3383"/>
      <c r="R63" s="3359"/>
      <c r="S63" s="3373" t="s">
        <v>3315</v>
      </c>
      <c r="T63" s="3376" t="s">
        <v>3316</v>
      </c>
      <c r="U63" s="3373" t="s">
        <v>3315</v>
      </c>
      <c r="V63" s="3376" t="s">
        <v>3317</v>
      </c>
      <c r="W63" s="3379"/>
      <c r="X63" s="3379"/>
      <c r="Y63" s="866"/>
    </row>
    <row r="64" spans="2:26" ht="15" customHeight="1">
      <c r="C64" s="3365"/>
      <c r="D64" s="3367"/>
      <c r="E64" s="3368"/>
      <c r="F64" s="3368"/>
      <c r="G64" s="3369"/>
      <c r="H64" s="3369"/>
      <c r="I64" s="3369"/>
      <c r="J64" s="3381"/>
      <c r="K64" s="3383"/>
      <c r="L64" s="3383"/>
      <c r="M64" s="3383"/>
      <c r="N64" s="3359"/>
      <c r="O64" s="3381"/>
      <c r="P64" s="3383"/>
      <c r="Q64" s="3383"/>
      <c r="R64" s="3359"/>
      <c r="S64" s="3374"/>
      <c r="T64" s="3376"/>
      <c r="U64" s="3373"/>
      <c r="V64" s="3376"/>
      <c r="W64" s="3379"/>
      <c r="X64" s="3379"/>
      <c r="Y64" s="866"/>
    </row>
    <row r="65" spans="3:25" ht="15" customHeight="1">
      <c r="C65" s="3365"/>
      <c r="D65" s="3367"/>
      <c r="E65" s="3368"/>
      <c r="F65" s="3368"/>
      <c r="G65" s="3369"/>
      <c r="H65" s="3369"/>
      <c r="I65" s="3369"/>
      <c r="J65" s="3381"/>
      <c r="K65" s="3383"/>
      <c r="L65" s="3383"/>
      <c r="M65" s="3383"/>
      <c r="N65" s="3359"/>
      <c r="O65" s="3381"/>
      <c r="P65" s="3383"/>
      <c r="Q65" s="3383"/>
      <c r="R65" s="3359"/>
      <c r="S65" s="3374"/>
      <c r="T65" s="3376"/>
      <c r="U65" s="3373"/>
      <c r="V65" s="3376"/>
      <c r="W65" s="3379"/>
      <c r="X65" s="3379"/>
      <c r="Y65" s="866"/>
    </row>
    <row r="66" spans="3:25" ht="15" customHeight="1">
      <c r="C66" s="3365"/>
      <c r="D66" s="3367"/>
      <c r="E66" s="3368"/>
      <c r="F66" s="3368"/>
      <c r="G66" s="3369"/>
      <c r="H66" s="3369"/>
      <c r="I66" s="3369"/>
      <c r="J66" s="3381"/>
      <c r="K66" s="3383"/>
      <c r="L66" s="3383"/>
      <c r="M66" s="3383"/>
      <c r="N66" s="3359"/>
      <c r="O66" s="3381"/>
      <c r="P66" s="3383"/>
      <c r="Q66" s="3383"/>
      <c r="R66" s="3359"/>
      <c r="S66" s="3374"/>
      <c r="T66" s="3376"/>
      <c r="U66" s="3373"/>
      <c r="V66" s="3376"/>
      <c r="W66" s="3379"/>
      <c r="X66" s="3379"/>
      <c r="Y66" s="866"/>
    </row>
    <row r="67" spans="3:25" ht="15" customHeight="1">
      <c r="C67" s="3365"/>
      <c r="D67" s="3367"/>
      <c r="E67" s="3368"/>
      <c r="F67" s="3368"/>
      <c r="G67" s="3369"/>
      <c r="H67" s="3369"/>
      <c r="I67" s="3369"/>
      <c r="J67" s="3381"/>
      <c r="K67" s="3383"/>
      <c r="L67" s="3383"/>
      <c r="M67" s="3383"/>
      <c r="N67" s="3359"/>
      <c r="O67" s="3381"/>
      <c r="P67" s="3383"/>
      <c r="Q67" s="3383"/>
      <c r="R67" s="3359"/>
      <c r="S67" s="3374"/>
      <c r="T67" s="3376"/>
      <c r="U67" s="3373"/>
      <c r="V67" s="3376"/>
      <c r="W67" s="3379"/>
      <c r="X67" s="3379"/>
      <c r="Y67" s="866"/>
    </row>
    <row r="68" spans="3:25" ht="15" customHeight="1" thickBot="1">
      <c r="C68" s="3366"/>
      <c r="D68" s="3367"/>
      <c r="E68" s="3368"/>
      <c r="F68" s="3368"/>
      <c r="G68" s="3370"/>
      <c r="H68" s="3370"/>
      <c r="I68" s="3370"/>
      <c r="J68" s="3382"/>
      <c r="K68" s="3384"/>
      <c r="L68" s="3384"/>
      <c r="M68" s="3384"/>
      <c r="N68" s="3360"/>
      <c r="O68" s="3382"/>
      <c r="P68" s="3384"/>
      <c r="Q68" s="3384"/>
      <c r="R68" s="3360"/>
      <c r="S68" s="3375"/>
      <c r="T68" s="3377"/>
      <c r="U68" s="3378"/>
      <c r="V68" s="3377"/>
      <c r="W68" s="3380"/>
      <c r="X68" s="3380"/>
      <c r="Y68" s="866"/>
    </row>
    <row r="69" spans="3:25" ht="25.5" customHeight="1">
      <c r="C69" s="3349" t="s">
        <v>735</v>
      </c>
      <c r="D69" s="3351">
        <v>75</v>
      </c>
      <c r="E69" s="3352"/>
      <c r="F69" s="3355" t="s">
        <v>3318</v>
      </c>
      <c r="G69" s="3357">
        <v>6</v>
      </c>
      <c r="H69" s="3357"/>
      <c r="I69" s="3357"/>
      <c r="J69" s="3347">
        <v>1</v>
      </c>
      <c r="K69" s="3345">
        <v>2</v>
      </c>
      <c r="L69" s="3345">
        <v>3</v>
      </c>
      <c r="M69" s="3345">
        <v>4</v>
      </c>
      <c r="N69" s="3335">
        <v>5</v>
      </c>
      <c r="O69" s="3347">
        <v>1</v>
      </c>
      <c r="P69" s="3345">
        <v>2</v>
      </c>
      <c r="Q69" s="3345">
        <v>3</v>
      </c>
      <c r="R69" s="3335">
        <v>4</v>
      </c>
      <c r="S69" s="3337">
        <v>30</v>
      </c>
      <c r="T69" s="3337">
        <v>60</v>
      </c>
      <c r="U69" s="3337">
        <v>40</v>
      </c>
      <c r="V69" s="3339">
        <v>50</v>
      </c>
      <c r="W69" s="3341">
        <v>7</v>
      </c>
      <c r="X69" s="3342"/>
      <c r="Y69" s="866"/>
    </row>
    <row r="70" spans="3:25" ht="25.5" customHeight="1" thickBot="1">
      <c r="C70" s="3350"/>
      <c r="D70" s="3353"/>
      <c r="E70" s="3354"/>
      <c r="F70" s="3356"/>
      <c r="G70" s="3358"/>
      <c r="H70" s="3358"/>
      <c r="I70" s="3358"/>
      <c r="J70" s="3348"/>
      <c r="K70" s="3346"/>
      <c r="L70" s="3346"/>
      <c r="M70" s="3346"/>
      <c r="N70" s="3336"/>
      <c r="O70" s="3348"/>
      <c r="P70" s="3346"/>
      <c r="Q70" s="3346"/>
      <c r="R70" s="3336"/>
      <c r="S70" s="3338"/>
      <c r="T70" s="3338"/>
      <c r="U70" s="3338"/>
      <c r="V70" s="3340"/>
      <c r="W70" s="3343"/>
      <c r="X70" s="3344"/>
      <c r="Y70" s="866"/>
    </row>
    <row r="71" spans="3:25" ht="24" customHeight="1">
      <c r="C71" s="867">
        <v>1</v>
      </c>
      <c r="D71" s="3330"/>
      <c r="E71" s="3331"/>
      <c r="F71" s="868" t="s">
        <v>3318</v>
      </c>
      <c r="G71" s="3332"/>
      <c r="H71" s="3332"/>
      <c r="I71" s="3332"/>
      <c r="J71" s="869">
        <v>1</v>
      </c>
      <c r="K71" s="870">
        <v>2</v>
      </c>
      <c r="L71" s="870">
        <v>3</v>
      </c>
      <c r="M71" s="870">
        <v>4</v>
      </c>
      <c r="N71" s="871">
        <v>5</v>
      </c>
      <c r="O71" s="869">
        <v>1</v>
      </c>
      <c r="P71" s="870">
        <v>2</v>
      </c>
      <c r="Q71" s="870">
        <v>3</v>
      </c>
      <c r="R71" s="871">
        <v>4</v>
      </c>
      <c r="S71" s="872"/>
      <c r="T71" s="872"/>
      <c r="U71" s="872"/>
      <c r="V71" s="873"/>
      <c r="W71" s="3333"/>
      <c r="X71" s="3334"/>
      <c r="Y71" s="866"/>
    </row>
    <row r="72" spans="3:25" ht="24" customHeight="1">
      <c r="C72" s="867">
        <v>2</v>
      </c>
      <c r="D72" s="3319"/>
      <c r="E72" s="3320"/>
      <c r="F72" s="874" t="s">
        <v>3318</v>
      </c>
      <c r="G72" s="3321"/>
      <c r="H72" s="3321"/>
      <c r="I72" s="3321"/>
      <c r="J72" s="875">
        <v>1</v>
      </c>
      <c r="K72" s="876">
        <v>2</v>
      </c>
      <c r="L72" s="876">
        <v>3</v>
      </c>
      <c r="M72" s="876">
        <v>4</v>
      </c>
      <c r="N72" s="877">
        <v>5</v>
      </c>
      <c r="O72" s="875">
        <v>1</v>
      </c>
      <c r="P72" s="876">
        <v>2</v>
      </c>
      <c r="Q72" s="876">
        <v>3</v>
      </c>
      <c r="R72" s="877">
        <v>4</v>
      </c>
      <c r="S72" s="878"/>
      <c r="T72" s="878"/>
      <c r="U72" s="878"/>
      <c r="V72" s="879"/>
      <c r="W72" s="3322"/>
      <c r="X72" s="3323"/>
      <c r="Y72" s="866"/>
    </row>
    <row r="73" spans="3:25" ht="24" customHeight="1">
      <c r="C73" s="867">
        <v>3</v>
      </c>
      <c r="D73" s="3319"/>
      <c r="E73" s="3320"/>
      <c r="F73" s="874" t="s">
        <v>3318</v>
      </c>
      <c r="G73" s="3321"/>
      <c r="H73" s="3321"/>
      <c r="I73" s="3321"/>
      <c r="J73" s="875">
        <v>1</v>
      </c>
      <c r="K73" s="876">
        <v>2</v>
      </c>
      <c r="L73" s="876">
        <v>3</v>
      </c>
      <c r="M73" s="876">
        <v>4</v>
      </c>
      <c r="N73" s="877">
        <v>5</v>
      </c>
      <c r="O73" s="875">
        <v>1</v>
      </c>
      <c r="P73" s="876">
        <v>2</v>
      </c>
      <c r="Q73" s="876">
        <v>3</v>
      </c>
      <c r="R73" s="877">
        <v>4</v>
      </c>
      <c r="S73" s="878"/>
      <c r="T73" s="878"/>
      <c r="U73" s="878"/>
      <c r="V73" s="879"/>
      <c r="W73" s="3322"/>
      <c r="X73" s="3323"/>
      <c r="Y73" s="866"/>
    </row>
    <row r="74" spans="3:25" ht="24" customHeight="1">
      <c r="C74" s="867">
        <v>4</v>
      </c>
      <c r="D74" s="3319"/>
      <c r="E74" s="3320"/>
      <c r="F74" s="874" t="s">
        <v>3318</v>
      </c>
      <c r="G74" s="3329"/>
      <c r="H74" s="3321"/>
      <c r="I74" s="3321"/>
      <c r="J74" s="875">
        <v>1</v>
      </c>
      <c r="K74" s="876">
        <v>2</v>
      </c>
      <c r="L74" s="876">
        <v>3</v>
      </c>
      <c r="M74" s="876">
        <v>4</v>
      </c>
      <c r="N74" s="877">
        <v>5</v>
      </c>
      <c r="O74" s="875">
        <v>1</v>
      </c>
      <c r="P74" s="876">
        <v>2</v>
      </c>
      <c r="Q74" s="876">
        <v>3</v>
      </c>
      <c r="R74" s="877">
        <v>4</v>
      </c>
      <c r="S74" s="878"/>
      <c r="T74" s="878"/>
      <c r="U74" s="878"/>
      <c r="V74" s="879"/>
      <c r="W74" s="3322"/>
      <c r="X74" s="3323"/>
      <c r="Y74" s="866"/>
    </row>
    <row r="75" spans="3:25" ht="24" customHeight="1">
      <c r="C75" s="867">
        <v>5</v>
      </c>
      <c r="D75" s="3319"/>
      <c r="E75" s="3320"/>
      <c r="F75" s="874" t="s">
        <v>3318</v>
      </c>
      <c r="G75" s="3321"/>
      <c r="H75" s="3321"/>
      <c r="I75" s="3321"/>
      <c r="J75" s="875">
        <v>1</v>
      </c>
      <c r="K75" s="876">
        <v>2</v>
      </c>
      <c r="L75" s="876">
        <v>3</v>
      </c>
      <c r="M75" s="876">
        <v>4</v>
      </c>
      <c r="N75" s="877">
        <v>5</v>
      </c>
      <c r="O75" s="875">
        <v>1</v>
      </c>
      <c r="P75" s="876">
        <v>2</v>
      </c>
      <c r="Q75" s="876">
        <v>3</v>
      </c>
      <c r="R75" s="877">
        <v>4</v>
      </c>
      <c r="S75" s="878"/>
      <c r="T75" s="878"/>
      <c r="U75" s="878"/>
      <c r="V75" s="879"/>
      <c r="W75" s="3322"/>
      <c r="X75" s="3323"/>
      <c r="Y75" s="866"/>
    </row>
    <row r="76" spans="3:25" ht="24" customHeight="1">
      <c r="C76" s="867">
        <v>6</v>
      </c>
      <c r="D76" s="3319"/>
      <c r="E76" s="3320"/>
      <c r="F76" s="874" t="s">
        <v>3318</v>
      </c>
      <c r="G76" s="3321"/>
      <c r="H76" s="3321"/>
      <c r="I76" s="3321"/>
      <c r="J76" s="875">
        <v>1</v>
      </c>
      <c r="K76" s="876">
        <v>2</v>
      </c>
      <c r="L76" s="876">
        <v>3</v>
      </c>
      <c r="M76" s="876">
        <v>4</v>
      </c>
      <c r="N76" s="877">
        <v>5</v>
      </c>
      <c r="O76" s="875">
        <v>1</v>
      </c>
      <c r="P76" s="876">
        <v>2</v>
      </c>
      <c r="Q76" s="876">
        <v>3</v>
      </c>
      <c r="R76" s="877">
        <v>4</v>
      </c>
      <c r="S76" s="878"/>
      <c r="T76" s="878"/>
      <c r="U76" s="878"/>
      <c r="V76" s="879"/>
      <c r="W76" s="3322"/>
      <c r="X76" s="3323"/>
      <c r="Y76" s="866"/>
    </row>
    <row r="77" spans="3:25" ht="24" customHeight="1">
      <c r="C77" s="867">
        <v>7</v>
      </c>
      <c r="D77" s="3319"/>
      <c r="E77" s="3320"/>
      <c r="F77" s="874" t="s">
        <v>3318</v>
      </c>
      <c r="G77" s="3321"/>
      <c r="H77" s="3321"/>
      <c r="I77" s="3321"/>
      <c r="J77" s="875">
        <v>1</v>
      </c>
      <c r="K77" s="876">
        <v>2</v>
      </c>
      <c r="L77" s="876">
        <v>3</v>
      </c>
      <c r="M77" s="876">
        <v>4</v>
      </c>
      <c r="N77" s="877">
        <v>5</v>
      </c>
      <c r="O77" s="875">
        <v>1</v>
      </c>
      <c r="P77" s="876">
        <v>2</v>
      </c>
      <c r="Q77" s="876">
        <v>3</v>
      </c>
      <c r="R77" s="877">
        <v>4</v>
      </c>
      <c r="S77" s="878"/>
      <c r="T77" s="878"/>
      <c r="U77" s="878"/>
      <c r="V77" s="879"/>
      <c r="W77" s="3322"/>
      <c r="X77" s="3323"/>
      <c r="Y77" s="866"/>
    </row>
    <row r="78" spans="3:25" ht="24" customHeight="1">
      <c r="C78" s="867">
        <v>8</v>
      </c>
      <c r="D78" s="3319"/>
      <c r="E78" s="3320"/>
      <c r="F78" s="874" t="s">
        <v>3318</v>
      </c>
      <c r="G78" s="3321"/>
      <c r="H78" s="3321"/>
      <c r="I78" s="3321"/>
      <c r="J78" s="875">
        <v>1</v>
      </c>
      <c r="K78" s="876">
        <v>2</v>
      </c>
      <c r="L78" s="876">
        <v>3</v>
      </c>
      <c r="M78" s="876">
        <v>4</v>
      </c>
      <c r="N78" s="877">
        <v>5</v>
      </c>
      <c r="O78" s="875">
        <v>1</v>
      </c>
      <c r="P78" s="876">
        <v>2</v>
      </c>
      <c r="Q78" s="876">
        <v>3</v>
      </c>
      <c r="R78" s="877">
        <v>4</v>
      </c>
      <c r="S78" s="878"/>
      <c r="T78" s="878"/>
      <c r="U78" s="878"/>
      <c r="V78" s="879"/>
      <c r="W78" s="3322"/>
      <c r="X78" s="3323"/>
      <c r="Y78" s="866"/>
    </row>
    <row r="79" spans="3:25" ht="24" customHeight="1">
      <c r="C79" s="867">
        <v>9</v>
      </c>
      <c r="D79" s="3319"/>
      <c r="E79" s="3320"/>
      <c r="F79" s="874" t="s">
        <v>3318</v>
      </c>
      <c r="G79" s="3321"/>
      <c r="H79" s="3321"/>
      <c r="I79" s="3321"/>
      <c r="J79" s="875">
        <v>1</v>
      </c>
      <c r="K79" s="876">
        <v>2</v>
      </c>
      <c r="L79" s="876">
        <v>3</v>
      </c>
      <c r="M79" s="876">
        <v>4</v>
      </c>
      <c r="N79" s="877">
        <v>5</v>
      </c>
      <c r="O79" s="875">
        <v>1</v>
      </c>
      <c r="P79" s="876">
        <v>2</v>
      </c>
      <c r="Q79" s="876">
        <v>3</v>
      </c>
      <c r="R79" s="877">
        <v>4</v>
      </c>
      <c r="S79" s="878"/>
      <c r="T79" s="878"/>
      <c r="U79" s="878"/>
      <c r="V79" s="879"/>
      <c r="W79" s="3322"/>
      <c r="X79" s="3323"/>
      <c r="Y79" s="866"/>
    </row>
    <row r="80" spans="3:25" ht="24" customHeight="1" thickBot="1">
      <c r="C80" s="867">
        <v>10</v>
      </c>
      <c r="D80" s="3324"/>
      <c r="E80" s="3325"/>
      <c r="F80" s="880" t="s">
        <v>3318</v>
      </c>
      <c r="G80" s="3326"/>
      <c r="H80" s="3326"/>
      <c r="I80" s="3326"/>
      <c r="J80" s="881">
        <v>1</v>
      </c>
      <c r="K80" s="882">
        <v>2</v>
      </c>
      <c r="L80" s="882">
        <v>3</v>
      </c>
      <c r="M80" s="882">
        <v>4</v>
      </c>
      <c r="N80" s="883">
        <v>5</v>
      </c>
      <c r="O80" s="881">
        <v>1</v>
      </c>
      <c r="P80" s="882">
        <v>2</v>
      </c>
      <c r="Q80" s="882">
        <v>3</v>
      </c>
      <c r="R80" s="883">
        <v>4</v>
      </c>
      <c r="S80" s="884"/>
      <c r="T80" s="884"/>
      <c r="U80" s="884"/>
      <c r="V80" s="885"/>
      <c r="W80" s="3327"/>
      <c r="X80" s="3328"/>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18" t="s">
        <v>3319</v>
      </c>
      <c r="D82" s="3318"/>
      <c r="E82" s="3318"/>
      <c r="F82" s="3318"/>
      <c r="G82" s="3318"/>
      <c r="H82" s="3318"/>
      <c r="I82" s="3318"/>
      <c r="J82" s="3318"/>
      <c r="K82" s="3318"/>
      <c r="L82" s="3318"/>
      <c r="M82" s="3318"/>
      <c r="N82" s="3318"/>
      <c r="O82" s="3318"/>
      <c r="P82" s="3318"/>
      <c r="Q82" s="3318"/>
      <c r="R82" s="3318"/>
      <c r="S82" s="3318"/>
      <c r="T82" s="3318"/>
      <c r="U82" s="3318"/>
      <c r="V82" s="3318"/>
      <c r="W82" s="3318"/>
    </row>
    <row r="83" spans="3:26" ht="15" customHeight="1">
      <c r="C83" s="3318"/>
      <c r="D83" s="3318"/>
      <c r="E83" s="3318"/>
      <c r="F83" s="3318"/>
      <c r="G83" s="3318"/>
      <c r="H83" s="3318"/>
      <c r="I83" s="3318"/>
      <c r="J83" s="3318"/>
      <c r="K83" s="3318"/>
      <c r="L83" s="3318"/>
      <c r="M83" s="3318"/>
      <c r="N83" s="3318"/>
      <c r="O83" s="3318"/>
      <c r="P83" s="3318"/>
      <c r="Q83" s="3318"/>
      <c r="R83" s="3318"/>
      <c r="S83" s="3318"/>
      <c r="T83" s="3318"/>
      <c r="U83" s="3318"/>
      <c r="V83" s="3318"/>
      <c r="W83" s="3318"/>
    </row>
    <row r="84" spans="3:26" ht="15" customHeight="1">
      <c r="C84" s="3318"/>
      <c r="D84" s="3318"/>
      <c r="E84" s="3318"/>
      <c r="F84" s="3318"/>
      <c r="G84" s="3318"/>
      <c r="H84" s="3318"/>
      <c r="I84" s="3318"/>
      <c r="J84" s="3318"/>
      <c r="K84" s="3318"/>
      <c r="L84" s="3318"/>
      <c r="M84" s="3318"/>
      <c r="N84" s="3318"/>
      <c r="O84" s="3318"/>
      <c r="P84" s="3318"/>
      <c r="Q84" s="3318"/>
      <c r="R84" s="3318"/>
      <c r="S84" s="3318"/>
      <c r="T84" s="3318"/>
      <c r="U84" s="3318"/>
      <c r="V84" s="3318"/>
      <c r="W84" s="3318"/>
    </row>
    <row r="85" spans="3:26" ht="15" customHeight="1">
      <c r="C85" s="3318"/>
      <c r="D85" s="3318"/>
      <c r="E85" s="3318"/>
      <c r="F85" s="3318"/>
      <c r="G85" s="3318"/>
      <c r="H85" s="3318"/>
      <c r="I85" s="3318"/>
      <c r="J85" s="3318"/>
      <c r="K85" s="3318"/>
      <c r="L85" s="3318"/>
      <c r="M85" s="3318"/>
      <c r="N85" s="3318"/>
      <c r="O85" s="3318"/>
      <c r="P85" s="3318"/>
      <c r="Q85" s="3318"/>
      <c r="R85" s="3318"/>
      <c r="S85" s="3318"/>
      <c r="T85" s="3318"/>
      <c r="U85" s="3318"/>
      <c r="V85" s="3318"/>
      <c r="W85" s="3318"/>
    </row>
    <row r="86" spans="3:26" ht="15" customHeight="1">
      <c r="C86" s="3318"/>
      <c r="D86" s="3318"/>
      <c r="E86" s="3318"/>
      <c r="F86" s="3318"/>
      <c r="G86" s="3318"/>
      <c r="H86" s="3318"/>
      <c r="I86" s="3318"/>
      <c r="J86" s="3318"/>
      <c r="K86" s="3318"/>
      <c r="L86" s="3318"/>
      <c r="M86" s="3318"/>
      <c r="N86" s="3318"/>
      <c r="O86" s="3318"/>
      <c r="P86" s="3318"/>
      <c r="Q86" s="3318"/>
      <c r="R86" s="3318"/>
      <c r="S86" s="3318"/>
      <c r="T86" s="3318"/>
      <c r="U86" s="3318"/>
      <c r="V86" s="3318"/>
      <c r="W86" s="3318"/>
    </row>
    <row r="87" spans="3:26" ht="15" customHeight="1">
      <c r="C87" s="3318"/>
      <c r="D87" s="3318"/>
      <c r="E87" s="3318"/>
      <c r="F87" s="3318"/>
      <c r="G87" s="3318"/>
      <c r="H87" s="3318"/>
      <c r="I87" s="3318"/>
      <c r="J87" s="3318"/>
      <c r="K87" s="3318"/>
      <c r="L87" s="3318"/>
      <c r="M87" s="3318"/>
      <c r="N87" s="3318"/>
      <c r="O87" s="3318"/>
      <c r="P87" s="3318"/>
      <c r="Q87" s="3318"/>
      <c r="R87" s="3318"/>
      <c r="S87" s="3318"/>
      <c r="T87" s="3318"/>
      <c r="U87" s="3318"/>
      <c r="V87" s="3318"/>
      <c r="W87" s="3318"/>
    </row>
    <row r="88" spans="3:26" ht="15" customHeight="1">
      <c r="C88" s="3318"/>
      <c r="D88" s="3318"/>
      <c r="E88" s="3318"/>
      <c r="F88" s="3318"/>
      <c r="G88" s="3318"/>
      <c r="H88" s="3318"/>
      <c r="I88" s="3318"/>
      <c r="J88" s="3318"/>
      <c r="K88" s="3318"/>
      <c r="L88" s="3318"/>
      <c r="M88" s="3318"/>
      <c r="N88" s="3318"/>
      <c r="O88" s="3318"/>
      <c r="P88" s="3318"/>
      <c r="Q88" s="3318"/>
      <c r="R88" s="3318"/>
      <c r="S88" s="3318"/>
      <c r="T88" s="3318"/>
      <c r="U88" s="3318"/>
      <c r="V88" s="3318"/>
      <c r="W88" s="3318"/>
    </row>
    <row r="89" spans="3:26" ht="15" customHeight="1">
      <c r="C89" s="3318"/>
      <c r="D89" s="3318"/>
      <c r="E89" s="3318"/>
      <c r="F89" s="3318"/>
      <c r="G89" s="3318"/>
      <c r="H89" s="3318"/>
      <c r="I89" s="3318"/>
      <c r="J89" s="3318"/>
      <c r="K89" s="3318"/>
      <c r="L89" s="3318"/>
      <c r="M89" s="3318"/>
      <c r="N89" s="3318"/>
      <c r="O89" s="3318"/>
      <c r="P89" s="3318"/>
      <c r="Q89" s="3318"/>
      <c r="R89" s="3318"/>
      <c r="S89" s="3318"/>
      <c r="T89" s="3318"/>
      <c r="U89" s="3318"/>
      <c r="V89" s="3318"/>
      <c r="W89" s="3318"/>
    </row>
    <row r="90" spans="3:26" ht="15" customHeight="1">
      <c r="C90" s="3318"/>
      <c r="D90" s="3318"/>
      <c r="E90" s="3318"/>
      <c r="F90" s="3318"/>
      <c r="G90" s="3318"/>
      <c r="H90" s="3318"/>
      <c r="I90" s="3318"/>
      <c r="J90" s="3318"/>
      <c r="K90" s="3318"/>
      <c r="L90" s="3318"/>
      <c r="M90" s="3318"/>
      <c r="N90" s="3318"/>
      <c r="O90" s="3318"/>
      <c r="P90" s="3318"/>
      <c r="Q90" s="3318"/>
      <c r="R90" s="3318"/>
      <c r="S90" s="3318"/>
      <c r="T90" s="3318"/>
      <c r="U90" s="3318"/>
      <c r="V90" s="3318"/>
      <c r="W90" s="3318"/>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3F51D716-3ED5-4F7A-B7E7-09AEEF8887F4}">
      <formula1>T21+T25</formula1>
    </dataValidation>
  </dataValidations>
  <pageMargins left="0.26" right="0.23" top="0.49" bottom="0.44" header="0.3" footer="0.3"/>
  <pageSetup paperSize="9" scale="99" orientation="portrait" r:id="rId1"/>
  <rowBreaks count="2" manualBreakCount="2">
    <brk id="46" max="24" man="1"/>
    <brk id="97"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6017-0640-4462-994B-5D50309DC386}">
  <dimension ref="A1:N138"/>
  <sheetViews>
    <sheetView zoomScaleNormal="100" workbookViewId="0">
      <selection activeCell="P20" sqref="P20"/>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65" t="s">
        <v>3320</v>
      </c>
      <c r="B1" s="3465"/>
      <c r="C1" s="3465"/>
      <c r="D1" s="3465"/>
      <c r="E1" s="3465"/>
      <c r="F1" s="3465"/>
      <c r="G1" s="3465"/>
      <c r="H1" s="3465"/>
      <c r="I1" s="3465"/>
      <c r="J1" s="3465"/>
      <c r="K1" s="3465"/>
      <c r="L1" s="3465"/>
      <c r="M1" s="3465"/>
      <c r="N1" s="3465"/>
    </row>
    <row r="2" spans="1:14">
      <c r="A2" s="886"/>
      <c r="B2" s="886"/>
    </row>
    <row r="3" spans="1:14">
      <c r="A3" s="3466" t="s">
        <v>3321</v>
      </c>
      <c r="B3" s="3466"/>
      <c r="C3" s="3466"/>
      <c r="D3" s="3466"/>
      <c r="E3" s="3466"/>
      <c r="F3" s="3466"/>
      <c r="G3" s="3466"/>
      <c r="H3" s="3466"/>
      <c r="I3" s="3466"/>
      <c r="J3" s="3466"/>
      <c r="K3" s="3466"/>
      <c r="L3" s="3466"/>
      <c r="M3" s="3466"/>
      <c r="N3" s="3466"/>
    </row>
    <row r="4" spans="1:14">
      <c r="A4" s="886"/>
      <c r="B4" s="886"/>
    </row>
    <row r="5" spans="1:14">
      <c r="I5" s="887" t="s">
        <v>3322</v>
      </c>
      <c r="J5" s="2140"/>
      <c r="K5" s="2140"/>
      <c r="L5" s="2140"/>
      <c r="M5" s="2140"/>
      <c r="N5" s="2140"/>
    </row>
    <row r="6" spans="1:14">
      <c r="F6" s="888"/>
      <c r="G6" s="888"/>
      <c r="H6" s="888"/>
      <c r="I6" s="889" t="s">
        <v>3323</v>
      </c>
      <c r="J6" s="3467"/>
      <c r="K6" s="3467"/>
      <c r="L6" s="3467"/>
      <c r="M6" s="3467"/>
      <c r="N6" s="3467"/>
    </row>
    <row r="7" spans="1:14">
      <c r="F7" s="888"/>
      <c r="G7" s="888"/>
      <c r="H7" s="888"/>
      <c r="I7" s="889" t="s">
        <v>3324</v>
      </c>
      <c r="J7" s="3269" t="s">
        <v>3325</v>
      </c>
      <c r="K7" s="3269"/>
      <c r="L7" s="3269"/>
      <c r="M7" s="3269"/>
      <c r="N7" s="3269"/>
    </row>
    <row r="8" spans="1:14">
      <c r="A8" s="886"/>
      <c r="B8" s="886"/>
    </row>
    <row r="9" spans="1:14">
      <c r="A9" s="3465" t="s">
        <v>3326</v>
      </c>
      <c r="B9" s="3465"/>
      <c r="C9" s="3465"/>
      <c r="D9" s="3465"/>
      <c r="E9" s="3465"/>
      <c r="F9" s="3465"/>
      <c r="G9" s="3465"/>
      <c r="H9" s="3465"/>
      <c r="I9" s="3465"/>
      <c r="J9" s="3465"/>
      <c r="K9" s="3465"/>
      <c r="L9" s="3465"/>
      <c r="M9" s="3465"/>
      <c r="N9" s="3465"/>
    </row>
    <row r="10" spans="1:14">
      <c r="A10" s="3465" t="s">
        <v>3327</v>
      </c>
      <c r="B10" s="3465"/>
      <c r="C10" s="3465"/>
      <c r="D10" s="3465"/>
      <c r="E10" s="3465"/>
      <c r="F10" s="3465"/>
      <c r="G10" s="3465"/>
      <c r="H10" s="3465"/>
      <c r="I10" s="3465"/>
      <c r="J10" s="3465"/>
      <c r="K10" s="3465"/>
      <c r="L10" s="3465"/>
      <c r="M10" s="3465"/>
      <c r="N10" s="3465"/>
    </row>
    <row r="11" spans="1:14" ht="18.75" customHeight="1">
      <c r="A11" s="3457" t="s">
        <v>3328</v>
      </c>
      <c r="B11" s="3458"/>
      <c r="C11" s="3472" t="s">
        <v>3329</v>
      </c>
      <c r="D11" s="2077"/>
      <c r="E11" s="2077"/>
      <c r="F11" s="2077"/>
      <c r="G11" s="2077"/>
      <c r="H11" s="2077"/>
      <c r="I11" s="2077"/>
      <c r="J11" s="2078"/>
      <c r="K11" s="890" t="s">
        <v>496</v>
      </c>
      <c r="L11" s="890"/>
      <c r="M11" s="890" t="s">
        <v>835</v>
      </c>
      <c r="N11" s="891" t="s">
        <v>476</v>
      </c>
    </row>
    <row r="12" spans="1:14" ht="18.75" customHeight="1">
      <c r="A12" s="3459"/>
      <c r="B12" s="3460"/>
      <c r="C12" s="3426" t="s">
        <v>3330</v>
      </c>
      <c r="D12" s="2074"/>
      <c r="E12" s="2074"/>
      <c r="F12" s="2074"/>
      <c r="G12" s="2074"/>
      <c r="H12" s="2074"/>
      <c r="I12" s="2074"/>
      <c r="J12" s="2106"/>
      <c r="K12" s="654" t="s">
        <v>496</v>
      </c>
      <c r="M12" s="654" t="s">
        <v>835</v>
      </c>
      <c r="N12" s="48" t="s">
        <v>476</v>
      </c>
    </row>
    <row r="13" spans="1:14" ht="18.75" customHeight="1">
      <c r="A13" s="3459"/>
      <c r="B13" s="3460"/>
      <c r="C13" s="3426" t="s">
        <v>3331</v>
      </c>
      <c r="D13" s="2074"/>
      <c r="E13" s="2074"/>
      <c r="F13" s="2074"/>
      <c r="G13" s="2074"/>
      <c r="H13" s="2074"/>
      <c r="I13" s="2074"/>
      <c r="J13" s="2106"/>
      <c r="K13" s="654" t="s">
        <v>496</v>
      </c>
      <c r="M13" s="654" t="s">
        <v>835</v>
      </c>
      <c r="N13" s="48" t="s">
        <v>476</v>
      </c>
    </row>
    <row r="14" spans="1:14" ht="18.75" customHeight="1">
      <c r="A14" s="3459"/>
      <c r="B14" s="3460"/>
      <c r="C14" s="3426" t="s">
        <v>3330</v>
      </c>
      <c r="D14" s="2074"/>
      <c r="E14" s="2074"/>
      <c r="F14" s="2074"/>
      <c r="G14" s="2074"/>
      <c r="H14" s="2074"/>
      <c r="I14" s="2074"/>
      <c r="J14" s="2106"/>
      <c r="K14" s="654" t="s">
        <v>496</v>
      </c>
      <c r="M14" s="654" t="s">
        <v>835</v>
      </c>
      <c r="N14" s="48" t="s">
        <v>476</v>
      </c>
    </row>
    <row r="15" spans="1:14" ht="18.75" customHeight="1">
      <c r="A15" s="3459"/>
      <c r="B15" s="3460"/>
      <c r="C15" s="3426" t="s">
        <v>3332</v>
      </c>
      <c r="D15" s="2074"/>
      <c r="E15" s="2074"/>
      <c r="F15" s="2074"/>
      <c r="G15" s="2074"/>
      <c r="H15" s="2074"/>
      <c r="I15" s="2074"/>
      <c r="J15" s="2106"/>
      <c r="K15" s="654" t="s">
        <v>496</v>
      </c>
      <c r="M15" s="654" t="s">
        <v>835</v>
      </c>
      <c r="N15" s="48" t="s">
        <v>476</v>
      </c>
    </row>
    <row r="16" spans="1:14" ht="18.75" customHeight="1">
      <c r="A16" s="3459"/>
      <c r="B16" s="3460"/>
      <c r="C16" s="3426" t="s">
        <v>3333</v>
      </c>
      <c r="D16" s="2074"/>
      <c r="E16" s="2074"/>
      <c r="F16" s="2074"/>
      <c r="G16" s="2074"/>
      <c r="H16" s="2074"/>
      <c r="I16" s="2074"/>
      <c r="J16" s="2106"/>
      <c r="K16" s="654" t="s">
        <v>496</v>
      </c>
      <c r="M16" s="654" t="s">
        <v>835</v>
      </c>
      <c r="N16" s="48" t="s">
        <v>476</v>
      </c>
    </row>
    <row r="17" spans="1:14" ht="18.75" customHeight="1">
      <c r="A17" s="3459"/>
      <c r="B17" s="3460"/>
      <c r="C17" s="3426" t="s">
        <v>3334</v>
      </c>
      <c r="D17" s="2074"/>
      <c r="E17" s="2074"/>
      <c r="F17" s="2074"/>
      <c r="G17" s="2074"/>
      <c r="H17" s="2074"/>
      <c r="I17" s="2074"/>
      <c r="J17" s="2106"/>
      <c r="K17" s="654" t="s">
        <v>496</v>
      </c>
      <c r="M17" s="654" t="s">
        <v>835</v>
      </c>
      <c r="N17" s="48" t="s">
        <v>476</v>
      </c>
    </row>
    <row r="18" spans="1:14" ht="19.5" customHeight="1">
      <c r="A18" s="3461"/>
      <c r="B18" s="3462"/>
      <c r="C18" s="3473" t="s">
        <v>3335</v>
      </c>
      <c r="D18" s="2080"/>
      <c r="E18" s="2080"/>
      <c r="F18" s="2080"/>
      <c r="G18" s="2080"/>
      <c r="H18" s="2080"/>
      <c r="I18" s="2080"/>
      <c r="J18" s="2081"/>
      <c r="K18" s="892" t="s">
        <v>496</v>
      </c>
      <c r="L18" s="892"/>
      <c r="M18" s="892" t="s">
        <v>835</v>
      </c>
      <c r="N18" s="893" t="s">
        <v>476</v>
      </c>
    </row>
    <row r="19" spans="1:14">
      <c r="A19" s="894"/>
      <c r="B19" s="894"/>
    </row>
    <row r="20" spans="1:14">
      <c r="A20" s="894"/>
      <c r="B20" s="894"/>
    </row>
    <row r="21" spans="1:14" ht="18.75" customHeight="1">
      <c r="A21" s="3457" t="s">
        <v>3336</v>
      </c>
      <c r="B21" s="3458"/>
      <c r="C21" s="3432" t="s">
        <v>3337</v>
      </c>
      <c r="D21" s="3432"/>
      <c r="E21" s="3432"/>
      <c r="F21" s="3463" t="s">
        <v>3338</v>
      </c>
      <c r="G21" s="3464"/>
      <c r="H21" s="3464"/>
      <c r="I21" s="3464"/>
      <c r="J21" s="3464"/>
      <c r="K21" s="895" t="s">
        <v>3339</v>
      </c>
      <c r="L21" s="895"/>
      <c r="M21" s="3422" t="s">
        <v>3340</v>
      </c>
      <c r="N21" s="3468"/>
    </row>
    <row r="22" spans="1:14">
      <c r="A22" s="3459"/>
      <c r="B22" s="3460"/>
      <c r="C22" s="3469" t="s">
        <v>3341</v>
      </c>
      <c r="D22" s="3470"/>
      <c r="E22" s="3471"/>
      <c r="F22" s="294" t="s">
        <v>496</v>
      </c>
      <c r="G22" s="3452"/>
      <c r="H22" s="2074"/>
      <c r="I22" s="654" t="s">
        <v>835</v>
      </c>
      <c r="J22" s="654" t="s">
        <v>502</v>
      </c>
      <c r="N22" s="48"/>
    </row>
    <row r="23" spans="1:14">
      <c r="A23" s="3459"/>
      <c r="B23" s="3460"/>
      <c r="C23" s="3449" t="s">
        <v>3342</v>
      </c>
      <c r="D23" s="3450"/>
      <c r="E23" s="3451"/>
      <c r="F23" s="294" t="s">
        <v>496</v>
      </c>
      <c r="G23" s="3452"/>
      <c r="H23" s="2074"/>
      <c r="I23" s="654" t="s">
        <v>835</v>
      </c>
      <c r="J23" s="654" t="s">
        <v>502</v>
      </c>
      <c r="N23" s="48"/>
    </row>
    <row r="24" spans="1:14">
      <c r="A24" s="3459"/>
      <c r="B24" s="3460"/>
      <c r="C24" s="3449" t="s">
        <v>3343</v>
      </c>
      <c r="D24" s="3450"/>
      <c r="E24" s="3451"/>
      <c r="F24" s="294" t="s">
        <v>496</v>
      </c>
      <c r="G24" s="3452"/>
      <c r="H24" s="2074"/>
      <c r="I24" s="654" t="s">
        <v>835</v>
      </c>
      <c r="J24" s="654" t="s">
        <v>502</v>
      </c>
      <c r="N24" s="48"/>
    </row>
    <row r="25" spans="1:14">
      <c r="A25" s="3459"/>
      <c r="B25" s="3460"/>
      <c r="C25" s="3449" t="s">
        <v>3344</v>
      </c>
      <c r="D25" s="3450"/>
      <c r="E25" s="3451"/>
      <c r="F25" s="294" t="s">
        <v>496</v>
      </c>
      <c r="G25" s="3452"/>
      <c r="H25" s="2074"/>
      <c r="I25" s="654" t="s">
        <v>835</v>
      </c>
      <c r="J25" s="654" t="s">
        <v>502</v>
      </c>
      <c r="N25" s="48"/>
    </row>
    <row r="26" spans="1:14">
      <c r="A26" s="3459"/>
      <c r="B26" s="3460"/>
      <c r="C26" s="3449" t="s">
        <v>3345</v>
      </c>
      <c r="D26" s="3450"/>
      <c r="E26" s="3451"/>
      <c r="F26" s="294" t="s">
        <v>496</v>
      </c>
      <c r="G26" s="3452"/>
      <c r="H26" s="2074"/>
      <c r="I26" s="654" t="s">
        <v>835</v>
      </c>
      <c r="J26" s="654" t="s">
        <v>502</v>
      </c>
      <c r="N26" s="48"/>
    </row>
    <row r="27" spans="1:14">
      <c r="A27" s="3461"/>
      <c r="B27" s="3462"/>
      <c r="C27" s="3453" t="s">
        <v>3346</v>
      </c>
      <c r="D27" s="3454"/>
      <c r="E27" s="3455"/>
      <c r="F27" s="896" t="s">
        <v>496</v>
      </c>
      <c r="G27" s="3456"/>
      <c r="H27" s="2080"/>
      <c r="I27" s="892" t="s">
        <v>835</v>
      </c>
      <c r="J27" s="892" t="s">
        <v>502</v>
      </c>
      <c r="K27" s="892"/>
      <c r="L27" s="892"/>
      <c r="M27" s="892"/>
      <c r="N27" s="893"/>
    </row>
    <row r="28" spans="1:14">
      <c r="A28" s="894"/>
      <c r="B28" s="894"/>
    </row>
    <row r="29" spans="1:14">
      <c r="A29" s="894"/>
      <c r="B29" s="894"/>
    </row>
    <row r="30" spans="1:14" ht="33.75" customHeight="1">
      <c r="A30" s="3442" t="s">
        <v>3347</v>
      </c>
      <c r="B30" s="3443"/>
      <c r="C30" s="3425" t="s">
        <v>3348</v>
      </c>
      <c r="D30" s="2959"/>
      <c r="E30" s="2959"/>
      <c r="F30" s="2959"/>
      <c r="G30" s="2959"/>
      <c r="H30" s="2959"/>
      <c r="I30" s="2959"/>
      <c r="J30" s="2959"/>
      <c r="K30" s="2960"/>
      <c r="L30" s="897"/>
      <c r="M30" s="3439" t="s">
        <v>3349</v>
      </c>
      <c r="N30" s="3440"/>
    </row>
    <row r="31" spans="1:14" ht="33.75" customHeight="1">
      <c r="A31" s="3444"/>
      <c r="B31" s="3445"/>
      <c r="C31" s="3417"/>
      <c r="D31" s="2963"/>
      <c r="E31" s="2963"/>
      <c r="F31" s="2963"/>
      <c r="G31" s="2963"/>
      <c r="H31" s="2963"/>
      <c r="I31" s="2963"/>
      <c r="J31" s="2963"/>
      <c r="K31" s="2964"/>
      <c r="L31" s="898"/>
      <c r="M31" s="2140" t="s">
        <v>3350</v>
      </c>
      <c r="N31" s="3441"/>
    </row>
    <row r="32" spans="1:14" ht="40.5" customHeight="1">
      <c r="A32" s="3444"/>
      <c r="B32" s="3445"/>
      <c r="C32" s="3425" t="s">
        <v>3351</v>
      </c>
      <c r="D32" s="2959"/>
      <c r="E32" s="2959"/>
      <c r="F32" s="2959"/>
      <c r="G32" s="2959"/>
      <c r="H32" s="2959"/>
      <c r="I32" s="2959"/>
      <c r="J32" s="2959"/>
      <c r="K32" s="2960"/>
      <c r="L32" s="897"/>
      <c r="M32" s="3439" t="s">
        <v>3349</v>
      </c>
      <c r="N32" s="3440"/>
    </row>
    <row r="33" spans="1:14" ht="40.5" customHeight="1">
      <c r="A33" s="3444"/>
      <c r="B33" s="3445"/>
      <c r="C33" s="3417"/>
      <c r="D33" s="2963"/>
      <c r="E33" s="2963"/>
      <c r="F33" s="2963"/>
      <c r="G33" s="2963"/>
      <c r="H33" s="2963"/>
      <c r="I33" s="2963"/>
      <c r="J33" s="2963"/>
      <c r="K33" s="2964"/>
      <c r="L33" s="898"/>
      <c r="M33" s="2140" t="s">
        <v>3350</v>
      </c>
      <c r="N33" s="3441"/>
    </row>
    <row r="34" spans="1:14" ht="22.5" customHeight="1">
      <c r="A34" s="3444"/>
      <c r="B34" s="3445"/>
      <c r="C34" s="3418" t="s">
        <v>3352</v>
      </c>
      <c r="D34" s="2961"/>
      <c r="E34" s="2961"/>
      <c r="F34" s="2961"/>
      <c r="G34" s="2961"/>
      <c r="H34" s="2961"/>
      <c r="I34" s="2961"/>
      <c r="J34" s="2961"/>
      <c r="K34" s="2962"/>
      <c r="L34" s="897"/>
      <c r="M34" s="3439" t="s">
        <v>3349</v>
      </c>
      <c r="N34" s="3440"/>
    </row>
    <row r="35" spans="1:14" ht="22.5" customHeight="1">
      <c r="A35" s="3444"/>
      <c r="B35" s="3445"/>
      <c r="C35" s="3417"/>
      <c r="D35" s="2963"/>
      <c r="E35" s="2963"/>
      <c r="F35" s="2963"/>
      <c r="G35" s="2963"/>
      <c r="H35" s="2963"/>
      <c r="I35" s="2963"/>
      <c r="J35" s="2963"/>
      <c r="K35" s="2964"/>
      <c r="L35" s="898"/>
      <c r="M35" s="2140" t="s">
        <v>3350</v>
      </c>
      <c r="N35" s="3441"/>
    </row>
    <row r="36" spans="1:14" ht="21" customHeight="1">
      <c r="A36" s="3444"/>
      <c r="B36" s="3445"/>
      <c r="C36" s="3421" t="s">
        <v>3353</v>
      </c>
      <c r="D36" s="3422"/>
      <c r="E36" s="3422"/>
      <c r="F36" s="3422"/>
      <c r="G36" s="3422"/>
      <c r="H36" s="3422"/>
      <c r="I36" s="3422"/>
      <c r="J36" s="3422"/>
      <c r="K36" s="3422"/>
      <c r="L36" s="3422"/>
      <c r="M36" s="3422"/>
      <c r="N36" s="3423"/>
    </row>
    <row r="37" spans="1:14" ht="22.5" customHeight="1">
      <c r="A37" s="3444"/>
      <c r="B37" s="3445"/>
      <c r="C37" s="3428" t="s">
        <v>1141</v>
      </c>
      <c r="D37" s="3448" t="s">
        <v>3354</v>
      </c>
      <c r="E37" s="3448"/>
      <c r="F37" s="3448"/>
      <c r="G37" s="3448"/>
      <c r="H37" s="3448"/>
      <c r="I37" s="3448"/>
      <c r="J37" s="3448"/>
      <c r="K37" s="3448"/>
      <c r="L37" s="897"/>
      <c r="M37" s="3439" t="s">
        <v>3349</v>
      </c>
      <c r="N37" s="3440"/>
    </row>
    <row r="38" spans="1:14" ht="22.5" customHeight="1">
      <c r="A38" s="3444"/>
      <c r="B38" s="3445"/>
      <c r="C38" s="3428"/>
      <c r="D38" s="3448"/>
      <c r="E38" s="3448"/>
      <c r="F38" s="3448"/>
      <c r="G38" s="3448"/>
      <c r="H38" s="3448"/>
      <c r="I38" s="3448"/>
      <c r="J38" s="3448"/>
      <c r="K38" s="3448"/>
      <c r="L38" s="898"/>
      <c r="M38" s="2140" t="s">
        <v>3350</v>
      </c>
      <c r="N38" s="3441"/>
    </row>
    <row r="39" spans="1:14" ht="22.5" customHeight="1">
      <c r="A39" s="3444"/>
      <c r="B39" s="3445"/>
      <c r="C39" s="3428" t="s">
        <v>1142</v>
      </c>
      <c r="D39" s="3448" t="s">
        <v>3355</v>
      </c>
      <c r="E39" s="3448"/>
      <c r="F39" s="3448"/>
      <c r="G39" s="3448"/>
      <c r="H39" s="3448"/>
      <c r="I39" s="3448"/>
      <c r="J39" s="3448"/>
      <c r="K39" s="3448"/>
      <c r="L39" s="897"/>
      <c r="M39" s="3439" t="s">
        <v>3349</v>
      </c>
      <c r="N39" s="3440"/>
    </row>
    <row r="40" spans="1:14" ht="22.5" customHeight="1">
      <c r="A40" s="3444"/>
      <c r="B40" s="3445"/>
      <c r="C40" s="3428"/>
      <c r="D40" s="3448"/>
      <c r="E40" s="3448"/>
      <c r="F40" s="3448"/>
      <c r="G40" s="3448"/>
      <c r="H40" s="3448"/>
      <c r="I40" s="3448"/>
      <c r="J40" s="3448"/>
      <c r="K40" s="3448"/>
      <c r="L40" s="898"/>
      <c r="M40" s="2140" t="s">
        <v>3350</v>
      </c>
      <c r="N40" s="3441"/>
    </row>
    <row r="41" spans="1:14" ht="22.5" customHeight="1">
      <c r="A41" s="3444"/>
      <c r="B41" s="3445"/>
      <c r="C41" s="3428" t="s">
        <v>1145</v>
      </c>
      <c r="D41" s="3448" t="s">
        <v>3356</v>
      </c>
      <c r="E41" s="3448"/>
      <c r="F41" s="3448"/>
      <c r="G41" s="3448"/>
      <c r="H41" s="3448"/>
      <c r="I41" s="3448"/>
      <c r="J41" s="3448"/>
      <c r="K41" s="3448"/>
      <c r="L41" s="897"/>
      <c r="M41" s="3439" t="s">
        <v>3349</v>
      </c>
      <c r="N41" s="3440"/>
    </row>
    <row r="42" spans="1:14" ht="22.5" customHeight="1">
      <c r="A42" s="3444"/>
      <c r="B42" s="3445"/>
      <c r="C42" s="3428"/>
      <c r="D42" s="3448"/>
      <c r="E42" s="3448"/>
      <c r="F42" s="3448"/>
      <c r="G42" s="3448"/>
      <c r="H42" s="3448"/>
      <c r="I42" s="3448"/>
      <c r="J42" s="3448"/>
      <c r="K42" s="3448"/>
      <c r="L42" s="898"/>
      <c r="M42" s="2140" t="s">
        <v>3350</v>
      </c>
      <c r="N42" s="3441"/>
    </row>
    <row r="43" spans="1:14" ht="24.75" customHeight="1">
      <c r="A43" s="3444"/>
      <c r="B43" s="3445"/>
      <c r="C43" s="3428" t="s">
        <v>1148</v>
      </c>
      <c r="D43" s="3448" t="s">
        <v>3357</v>
      </c>
      <c r="E43" s="3448"/>
      <c r="F43" s="3448"/>
      <c r="G43" s="3448"/>
      <c r="H43" s="3448"/>
      <c r="I43" s="3448"/>
      <c r="J43" s="3448"/>
      <c r="K43" s="3448"/>
      <c r="L43" s="897"/>
      <c r="M43" s="3439" t="s">
        <v>3349</v>
      </c>
      <c r="N43" s="3440"/>
    </row>
    <row r="44" spans="1:14" ht="24.75" customHeight="1">
      <c r="A44" s="3444"/>
      <c r="B44" s="3445"/>
      <c r="C44" s="3428"/>
      <c r="D44" s="3448"/>
      <c r="E44" s="3448"/>
      <c r="F44" s="3448"/>
      <c r="G44" s="3448"/>
      <c r="H44" s="3448"/>
      <c r="I44" s="3448"/>
      <c r="J44" s="3448"/>
      <c r="K44" s="3448"/>
      <c r="L44" s="898"/>
      <c r="M44" s="2140" t="s">
        <v>3350</v>
      </c>
      <c r="N44" s="3441"/>
    </row>
    <row r="45" spans="1:14" ht="24.75" customHeight="1">
      <c r="A45" s="3444"/>
      <c r="B45" s="3445"/>
      <c r="C45" s="3428" t="s">
        <v>1221</v>
      </c>
      <c r="D45" s="3448" t="s">
        <v>3358</v>
      </c>
      <c r="E45" s="3448"/>
      <c r="F45" s="3448"/>
      <c r="G45" s="3448"/>
      <c r="H45" s="3448"/>
      <c r="I45" s="3448"/>
      <c r="J45" s="3448"/>
      <c r="K45" s="3448"/>
      <c r="L45" s="897"/>
      <c r="M45" s="3439" t="s">
        <v>3349</v>
      </c>
      <c r="N45" s="3440"/>
    </row>
    <row r="46" spans="1:14" ht="24.75" customHeight="1">
      <c r="A46" s="3444"/>
      <c r="B46" s="3445"/>
      <c r="C46" s="3428"/>
      <c r="D46" s="3448"/>
      <c r="E46" s="3448"/>
      <c r="F46" s="3448"/>
      <c r="G46" s="3448"/>
      <c r="H46" s="3448"/>
      <c r="I46" s="3448"/>
      <c r="J46" s="3448"/>
      <c r="K46" s="3448"/>
      <c r="L46" s="898"/>
      <c r="M46" s="2140" t="s">
        <v>3350</v>
      </c>
      <c r="N46" s="3441"/>
    </row>
    <row r="47" spans="1:14" ht="52.5" customHeight="1">
      <c r="A47" s="3444"/>
      <c r="B47" s="3445"/>
      <c r="C47" s="3428" t="s">
        <v>1164</v>
      </c>
      <c r="D47" s="3448" t="s">
        <v>3359</v>
      </c>
      <c r="E47" s="3448"/>
      <c r="F47" s="3448"/>
      <c r="G47" s="3448"/>
      <c r="H47" s="3448"/>
      <c r="I47" s="3448"/>
      <c r="J47" s="3448"/>
      <c r="K47" s="3448"/>
      <c r="L47" s="897"/>
      <c r="M47" s="3439" t="s">
        <v>3349</v>
      </c>
      <c r="N47" s="3440"/>
    </row>
    <row r="48" spans="1:14" ht="52.5" customHeight="1">
      <c r="A48" s="3444"/>
      <c r="B48" s="3445"/>
      <c r="C48" s="3428"/>
      <c r="D48" s="3448"/>
      <c r="E48" s="3448"/>
      <c r="F48" s="3448"/>
      <c r="G48" s="3448"/>
      <c r="H48" s="3448"/>
      <c r="I48" s="3448"/>
      <c r="J48" s="3448"/>
      <c r="K48" s="3448"/>
      <c r="L48" s="898"/>
      <c r="M48" s="2140" t="s">
        <v>3350</v>
      </c>
      <c r="N48" s="3441"/>
    </row>
    <row r="49" spans="1:14" ht="41.25" customHeight="1">
      <c r="A49" s="3444"/>
      <c r="B49" s="3445"/>
      <c r="C49" s="3436" t="s">
        <v>3360</v>
      </c>
      <c r="D49" s="3437"/>
      <c r="E49" s="3437"/>
      <c r="F49" s="3437"/>
      <c r="G49" s="3437"/>
      <c r="H49" s="3437"/>
      <c r="I49" s="3437"/>
      <c r="J49" s="3437"/>
      <c r="K49" s="3438"/>
      <c r="L49" s="897"/>
      <c r="M49" s="3439" t="s">
        <v>3349</v>
      </c>
      <c r="N49" s="3440"/>
    </row>
    <row r="50" spans="1:14" ht="41.25" customHeight="1">
      <c r="A50" s="3444"/>
      <c r="B50" s="3445"/>
      <c r="C50" s="3436"/>
      <c r="D50" s="3437"/>
      <c r="E50" s="3437"/>
      <c r="F50" s="3437"/>
      <c r="G50" s="3437"/>
      <c r="H50" s="3437"/>
      <c r="I50" s="3437"/>
      <c r="J50" s="3437"/>
      <c r="K50" s="3438"/>
      <c r="L50" s="898"/>
      <c r="M50" s="2140" t="s">
        <v>3350</v>
      </c>
      <c r="N50" s="3441"/>
    </row>
    <row r="51" spans="1:14" ht="19.5" customHeight="1">
      <c r="A51" s="3444"/>
      <c r="B51" s="3445"/>
      <c r="C51" s="3436" t="s">
        <v>3361</v>
      </c>
      <c r="D51" s="3437"/>
      <c r="E51" s="3437"/>
      <c r="F51" s="3437"/>
      <c r="G51" s="3437"/>
      <c r="H51" s="3437"/>
      <c r="I51" s="3437"/>
      <c r="J51" s="3437"/>
      <c r="K51" s="3438"/>
      <c r="L51" s="897"/>
      <c r="M51" s="3439" t="s">
        <v>3349</v>
      </c>
      <c r="N51" s="3440"/>
    </row>
    <row r="52" spans="1:14" ht="19.5" customHeight="1">
      <c r="A52" s="3444"/>
      <c r="B52" s="3445"/>
      <c r="C52" s="3436"/>
      <c r="D52" s="3437"/>
      <c r="E52" s="3437"/>
      <c r="F52" s="3437"/>
      <c r="G52" s="3437"/>
      <c r="H52" s="3437"/>
      <c r="I52" s="3437"/>
      <c r="J52" s="3437"/>
      <c r="K52" s="3438"/>
      <c r="L52" s="898"/>
      <c r="M52" s="2140" t="s">
        <v>3350</v>
      </c>
      <c r="N52" s="3441"/>
    </row>
    <row r="53" spans="1:14" ht="18.75" customHeight="1">
      <c r="A53" s="3444"/>
      <c r="B53" s="3445"/>
      <c r="C53" s="3436" t="s">
        <v>3362</v>
      </c>
      <c r="D53" s="3437"/>
      <c r="E53" s="3437"/>
      <c r="F53" s="3437"/>
      <c r="G53" s="3437"/>
      <c r="H53" s="3437"/>
      <c r="I53" s="3437"/>
      <c r="J53" s="3437"/>
      <c r="K53" s="3438"/>
      <c r="L53" s="897"/>
      <c r="M53" s="3439" t="s">
        <v>3349</v>
      </c>
      <c r="N53" s="3440"/>
    </row>
    <row r="54" spans="1:14">
      <c r="A54" s="3444"/>
      <c r="B54" s="3445"/>
      <c r="C54" s="3436"/>
      <c r="D54" s="3437"/>
      <c r="E54" s="3437"/>
      <c r="F54" s="3437"/>
      <c r="G54" s="3437"/>
      <c r="H54" s="3437"/>
      <c r="I54" s="3437"/>
      <c r="J54" s="3437"/>
      <c r="K54" s="3438"/>
      <c r="L54" s="898"/>
      <c r="M54" s="2140" t="s">
        <v>3350</v>
      </c>
      <c r="N54" s="3441"/>
    </row>
    <row r="55" spans="1:14" ht="18.75" customHeight="1">
      <c r="A55" s="3444"/>
      <c r="B55" s="3445"/>
      <c r="C55" s="3436" t="s">
        <v>3363</v>
      </c>
      <c r="D55" s="3437"/>
      <c r="E55" s="3437"/>
      <c r="F55" s="3437"/>
      <c r="G55" s="3437"/>
      <c r="H55" s="3437"/>
      <c r="I55" s="3437"/>
      <c r="J55" s="3437"/>
      <c r="K55" s="3438"/>
      <c r="L55" s="897"/>
      <c r="M55" s="3439" t="s">
        <v>3349</v>
      </c>
      <c r="N55" s="3440"/>
    </row>
    <row r="56" spans="1:14">
      <c r="A56" s="3446"/>
      <c r="B56" s="3447"/>
      <c r="C56" s="3436"/>
      <c r="D56" s="3437"/>
      <c r="E56" s="3437"/>
      <c r="F56" s="3437"/>
      <c r="G56" s="3437"/>
      <c r="H56" s="3437"/>
      <c r="I56" s="3437"/>
      <c r="J56" s="3437"/>
      <c r="K56" s="3438"/>
      <c r="L56" s="898"/>
      <c r="M56" s="2140" t="s">
        <v>3350</v>
      </c>
      <c r="N56" s="3441"/>
    </row>
    <row r="57" spans="1:14">
      <c r="A57" s="899"/>
      <c r="B57" s="899"/>
    </row>
    <row r="58" spans="1:14">
      <c r="A58" s="899"/>
      <c r="B58" s="899"/>
    </row>
    <row r="59" spans="1:14">
      <c r="A59" s="3431" t="s">
        <v>3364</v>
      </c>
      <c r="B59" s="3431"/>
      <c r="C59" s="3431"/>
      <c r="D59" s="3431"/>
      <c r="E59" s="3431"/>
      <c r="F59" s="3431"/>
      <c r="G59" s="3431"/>
      <c r="H59" s="3431"/>
      <c r="I59" s="3431"/>
      <c r="J59" s="3431"/>
      <c r="K59" s="3431"/>
      <c r="L59" s="3431"/>
      <c r="M59" s="3431"/>
      <c r="N59" s="3431"/>
    </row>
    <row r="60" spans="1:14" ht="23.25" customHeight="1">
      <c r="A60" s="3432" t="s">
        <v>3365</v>
      </c>
      <c r="B60" s="3432"/>
      <c r="C60" s="3432"/>
      <c r="D60" s="3432"/>
      <c r="E60" s="3432"/>
      <c r="F60" s="3432"/>
      <c r="G60" s="3432"/>
      <c r="H60" s="3432"/>
      <c r="I60" s="3432"/>
      <c r="J60" s="3432"/>
      <c r="K60" s="3432"/>
      <c r="L60" s="3432"/>
      <c r="M60" s="3432"/>
      <c r="N60" s="3432"/>
    </row>
    <row r="61" spans="1:14" ht="27" customHeight="1">
      <c r="A61" s="3425" t="s">
        <v>3366</v>
      </c>
      <c r="B61" s="2959"/>
      <c r="C61" s="2959"/>
      <c r="D61" s="2959"/>
      <c r="E61" s="2959"/>
      <c r="F61" s="2959"/>
      <c r="G61" s="2959"/>
      <c r="H61" s="2959"/>
      <c r="I61" s="2959"/>
      <c r="J61" s="2959"/>
      <c r="K61" s="2959"/>
      <c r="L61" s="2959"/>
      <c r="M61" s="2959"/>
      <c r="N61" s="2960"/>
    </row>
    <row r="62" spans="1:14">
      <c r="A62" s="3433"/>
      <c r="B62" s="3434"/>
      <c r="C62" s="3434"/>
      <c r="D62" s="3434"/>
      <c r="E62" s="3434"/>
      <c r="F62" s="3434"/>
      <c r="G62" s="3434"/>
      <c r="H62" s="3434"/>
      <c r="I62" s="3434"/>
      <c r="J62" s="3434"/>
      <c r="K62" s="3434"/>
      <c r="L62" s="3434"/>
      <c r="M62" s="3434"/>
      <c r="N62" s="3435"/>
    </row>
    <row r="63" spans="1:14" ht="19.5" customHeight="1">
      <c r="A63" s="3418" t="s">
        <v>3367</v>
      </c>
      <c r="B63" s="2961"/>
      <c r="C63" s="2961"/>
      <c r="D63" s="2961"/>
      <c r="E63" s="2961"/>
      <c r="F63" s="2961"/>
      <c r="G63" s="2961"/>
      <c r="H63" s="2961"/>
      <c r="I63" s="2961"/>
      <c r="J63" s="2961"/>
      <c r="K63" s="2961"/>
      <c r="L63" s="2961"/>
      <c r="M63" s="2961"/>
      <c r="N63" s="2962"/>
    </row>
    <row r="64" spans="1:14" ht="19.5" customHeight="1">
      <c r="A64" s="900"/>
      <c r="B64" s="3424"/>
      <c r="C64" s="3424"/>
      <c r="D64" s="901" t="s">
        <v>3368</v>
      </c>
      <c r="E64" s="901" t="s">
        <v>3369</v>
      </c>
      <c r="F64" s="3428" t="s">
        <v>3370</v>
      </c>
      <c r="G64" s="3428"/>
      <c r="H64" s="3428"/>
      <c r="I64" s="3428"/>
      <c r="J64" s="3428" t="s">
        <v>3371</v>
      </c>
      <c r="K64" s="3428"/>
      <c r="L64" s="3428"/>
      <c r="N64" s="48"/>
    </row>
    <row r="65" spans="1:14" ht="19.5" customHeight="1">
      <c r="A65" s="294"/>
      <c r="B65" s="3424" t="s">
        <v>3372</v>
      </c>
      <c r="C65" s="3424"/>
      <c r="D65" s="902"/>
      <c r="E65" s="902"/>
      <c r="F65" s="3428"/>
      <c r="G65" s="3428"/>
      <c r="H65" s="3428"/>
      <c r="I65" s="3428"/>
      <c r="J65" s="3428"/>
      <c r="K65" s="3428"/>
      <c r="L65" s="3428"/>
      <c r="N65" s="48"/>
    </row>
    <row r="66" spans="1:14" ht="19.5" customHeight="1">
      <c r="A66" s="294"/>
      <c r="B66" s="3424" t="s">
        <v>3373</v>
      </c>
      <c r="C66" s="3424"/>
      <c r="D66" s="902"/>
      <c r="E66" s="902"/>
      <c r="F66" s="3428"/>
      <c r="G66" s="3428"/>
      <c r="H66" s="3428"/>
      <c r="I66" s="3428"/>
      <c r="J66" s="3428"/>
      <c r="K66" s="3428"/>
      <c r="L66" s="3428"/>
      <c r="N66" s="48"/>
    </row>
    <row r="67" spans="1:14" ht="19.5" customHeight="1">
      <c r="A67" s="294"/>
      <c r="B67" s="3424" t="s">
        <v>3374</v>
      </c>
      <c r="C67" s="3424"/>
      <c r="D67" s="902"/>
      <c r="E67" s="902"/>
      <c r="F67" s="3428"/>
      <c r="G67" s="3428"/>
      <c r="H67" s="3428"/>
      <c r="I67" s="3428"/>
      <c r="J67" s="3428"/>
      <c r="K67" s="3428"/>
      <c r="L67" s="3428"/>
      <c r="N67" s="48"/>
    </row>
    <row r="68" spans="1:14" ht="19.5" customHeight="1">
      <c r="A68" s="294"/>
      <c r="B68" s="3424" t="s">
        <v>3375</v>
      </c>
      <c r="C68" s="3424"/>
      <c r="D68" s="902"/>
      <c r="E68" s="902"/>
      <c r="F68" s="3428"/>
      <c r="G68" s="3428"/>
      <c r="H68" s="3428"/>
      <c r="I68" s="3428"/>
      <c r="J68" s="3428"/>
      <c r="K68" s="3428"/>
      <c r="L68" s="3428"/>
      <c r="N68" s="48"/>
    </row>
    <row r="69" spans="1:14" ht="19.5" customHeight="1">
      <c r="A69" s="294"/>
      <c r="B69" s="3424" t="s">
        <v>3376</v>
      </c>
      <c r="C69" s="3424"/>
      <c r="D69" s="902"/>
      <c r="E69" s="902"/>
      <c r="F69" s="3428"/>
      <c r="G69" s="3428"/>
      <c r="H69" s="3428"/>
      <c r="I69" s="3428"/>
      <c r="J69" s="3428"/>
      <c r="K69" s="3428"/>
      <c r="L69" s="3428"/>
      <c r="N69" s="48"/>
    </row>
    <row r="70" spans="1:14" ht="18.75" customHeight="1">
      <c r="A70" s="294"/>
      <c r="B70" s="3429" t="s">
        <v>3377</v>
      </c>
      <c r="C70" s="3429"/>
      <c r="D70" s="3429"/>
      <c r="E70" s="3429"/>
      <c r="F70" s="3429"/>
      <c r="G70" s="3429"/>
      <c r="H70" s="3429"/>
      <c r="I70" s="3429"/>
      <c r="J70" s="3429"/>
      <c r="K70" s="3429"/>
      <c r="L70" s="3429"/>
      <c r="N70" s="48"/>
    </row>
    <row r="71" spans="1:14" ht="18.75" customHeight="1">
      <c r="A71" s="294"/>
      <c r="B71" s="3430" t="s">
        <v>3378</v>
      </c>
      <c r="C71" s="3430"/>
      <c r="D71" s="3430"/>
      <c r="E71" s="3430"/>
      <c r="F71" s="3430"/>
      <c r="G71" s="3430"/>
      <c r="H71" s="3430"/>
      <c r="I71" s="3430"/>
      <c r="J71" s="3430"/>
      <c r="K71" s="3430"/>
      <c r="L71" s="3430"/>
      <c r="N71" s="48"/>
    </row>
    <row r="72" spans="1:14" ht="18.75" customHeight="1">
      <c r="A72" s="294"/>
      <c r="B72" s="3430" t="s">
        <v>3379</v>
      </c>
      <c r="C72" s="3430"/>
      <c r="D72" s="3430"/>
      <c r="E72" s="3430"/>
      <c r="F72" s="3430"/>
      <c r="G72" s="3430"/>
      <c r="H72" s="3430"/>
      <c r="I72" s="3430"/>
      <c r="J72" s="3430"/>
      <c r="K72" s="3430"/>
      <c r="L72" s="3430"/>
      <c r="N72" s="48"/>
    </row>
    <row r="73" spans="1:14">
      <c r="A73" s="3426"/>
      <c r="B73" s="3427"/>
      <c r="C73" s="3427"/>
      <c r="D73" s="3427"/>
      <c r="E73" s="3427"/>
      <c r="F73" s="3427"/>
      <c r="N73" s="48"/>
    </row>
    <row r="74" spans="1:14">
      <c r="A74" s="3426" t="s">
        <v>3380</v>
      </c>
      <c r="B74" s="3427"/>
      <c r="C74" s="3427"/>
      <c r="D74" s="3427"/>
      <c r="E74" s="3427"/>
      <c r="F74" s="3427"/>
      <c r="N74" s="48"/>
    </row>
    <row r="75" spans="1:14" ht="27">
      <c r="A75" s="900"/>
      <c r="B75" s="3424"/>
      <c r="C75" s="3424"/>
      <c r="D75" s="901" t="s">
        <v>3381</v>
      </c>
      <c r="N75" s="48"/>
    </row>
    <row r="76" spans="1:14">
      <c r="A76" s="294"/>
      <c r="B76" s="3424" t="s">
        <v>3373</v>
      </c>
      <c r="C76" s="3424"/>
      <c r="D76" s="127"/>
      <c r="N76" s="48"/>
    </row>
    <row r="77" spans="1:14">
      <c r="A77" s="294"/>
      <c r="B77" s="3424" t="s">
        <v>3374</v>
      </c>
      <c r="C77" s="3424"/>
      <c r="D77" s="127"/>
      <c r="N77" s="48"/>
    </row>
    <row r="78" spans="1:14">
      <c r="A78" s="294"/>
      <c r="B78" s="3424" t="s">
        <v>3375</v>
      </c>
      <c r="C78" s="3424"/>
      <c r="D78" s="127"/>
      <c r="N78" s="48"/>
    </row>
    <row r="79" spans="1:14">
      <c r="A79" s="294"/>
      <c r="B79" s="3424" t="s">
        <v>3376</v>
      </c>
      <c r="C79" s="3424"/>
      <c r="D79" s="127"/>
      <c r="N79" s="48"/>
    </row>
    <row r="80" spans="1:14" ht="9" customHeight="1">
      <c r="A80" s="896"/>
      <c r="B80" s="903"/>
      <c r="C80" s="903"/>
      <c r="D80" s="892"/>
      <c r="E80" s="892"/>
      <c r="F80" s="892"/>
      <c r="G80" s="892"/>
      <c r="H80" s="892"/>
      <c r="I80" s="892"/>
      <c r="J80" s="892"/>
      <c r="K80" s="892"/>
      <c r="L80" s="892"/>
      <c r="M80" s="892"/>
      <c r="N80" s="893"/>
    </row>
    <row r="81" spans="1:14" ht="12" customHeight="1">
      <c r="A81" s="894"/>
      <c r="B81" s="894"/>
    </row>
    <row r="82" spans="1:14" ht="12" customHeight="1">
      <c r="A82" s="894"/>
      <c r="B82" s="894"/>
    </row>
    <row r="83" spans="1:14" ht="23.25" customHeight="1">
      <c r="A83" s="3421" t="s">
        <v>3382</v>
      </c>
      <c r="B83" s="3422"/>
      <c r="C83" s="3422"/>
      <c r="D83" s="3422"/>
      <c r="E83" s="3422"/>
      <c r="F83" s="3422"/>
      <c r="G83" s="3422"/>
      <c r="H83" s="3422"/>
      <c r="I83" s="3422"/>
      <c r="J83" s="3422"/>
      <c r="K83" s="3422"/>
      <c r="L83" s="3422"/>
      <c r="M83" s="3422"/>
      <c r="N83" s="3423"/>
    </row>
    <row r="84" spans="1:14">
      <c r="A84" s="3425" t="s">
        <v>3383</v>
      </c>
      <c r="B84" s="2959"/>
      <c r="C84" s="2959"/>
      <c r="D84" s="2959"/>
      <c r="E84" s="2959"/>
      <c r="F84" s="2959"/>
      <c r="G84" s="2959"/>
      <c r="H84" s="2959"/>
      <c r="I84" s="2959"/>
      <c r="J84" s="2959"/>
      <c r="K84" s="2959"/>
      <c r="L84" s="2959"/>
      <c r="M84" s="2959"/>
      <c r="N84" s="2960"/>
    </row>
    <row r="85" spans="1:14">
      <c r="A85" s="294"/>
      <c r="B85" s="3419" t="s">
        <v>3384</v>
      </c>
      <c r="C85" s="3420"/>
      <c r="D85" s="3420"/>
      <c r="E85" s="3420"/>
      <c r="F85" s="654" t="s">
        <v>496</v>
      </c>
      <c r="G85" s="1824"/>
      <c r="H85" s="1824"/>
      <c r="I85" s="654" t="s">
        <v>835</v>
      </c>
      <c r="J85" s="654" t="s">
        <v>476</v>
      </c>
      <c r="N85" s="48"/>
    </row>
    <row r="86" spans="1:14" ht="18.75" customHeight="1">
      <c r="A86" s="294"/>
      <c r="B86" s="3419" t="s">
        <v>3385</v>
      </c>
      <c r="C86" s="3420"/>
      <c r="D86" s="3420"/>
      <c r="E86" s="3420"/>
      <c r="F86" s="654" t="s">
        <v>496</v>
      </c>
      <c r="G86" s="1824"/>
      <c r="H86" s="1824"/>
      <c r="I86" s="654" t="s">
        <v>835</v>
      </c>
      <c r="J86" s="654" t="s">
        <v>476</v>
      </c>
      <c r="N86" s="48"/>
    </row>
    <row r="87" spans="1:14" ht="18.75" customHeight="1">
      <c r="A87" s="294"/>
      <c r="B87" s="3419" t="s">
        <v>3386</v>
      </c>
      <c r="C87" s="3420"/>
      <c r="D87" s="3420"/>
      <c r="E87" s="3420"/>
      <c r="F87" s="654" t="s">
        <v>496</v>
      </c>
      <c r="G87" s="1824"/>
      <c r="H87" s="1824"/>
      <c r="I87" s="654" t="s">
        <v>835</v>
      </c>
      <c r="J87" s="654" t="s">
        <v>476</v>
      </c>
      <c r="N87" s="48"/>
    </row>
    <row r="88" spans="1:14" ht="18.75" customHeight="1">
      <c r="A88" s="294"/>
      <c r="B88" s="3419" t="s">
        <v>3387</v>
      </c>
      <c r="C88" s="3420"/>
      <c r="D88" s="3420"/>
      <c r="E88" s="3420"/>
      <c r="F88" s="654" t="s">
        <v>496</v>
      </c>
      <c r="G88" s="1824"/>
      <c r="H88" s="1824"/>
      <c r="I88" s="654" t="s">
        <v>835</v>
      </c>
      <c r="J88" s="654" t="s">
        <v>476</v>
      </c>
      <c r="N88" s="48"/>
    </row>
    <row r="89" spans="1:14" ht="18.75" customHeight="1">
      <c r="A89" s="294"/>
      <c r="B89" s="3419" t="s">
        <v>3388</v>
      </c>
      <c r="C89" s="3420"/>
      <c r="D89" s="3420"/>
      <c r="E89" s="3420"/>
      <c r="F89" s="654" t="s">
        <v>496</v>
      </c>
      <c r="G89" s="1824"/>
      <c r="H89" s="1824"/>
      <c r="I89" s="654" t="s">
        <v>835</v>
      </c>
      <c r="J89" s="654" t="s">
        <v>476</v>
      </c>
      <c r="N89" s="48"/>
    </row>
    <row r="90" spans="1:14" ht="18.75" customHeight="1">
      <c r="A90" s="294"/>
      <c r="B90" s="3419" t="s">
        <v>3389</v>
      </c>
      <c r="C90" s="3420"/>
      <c r="D90" s="3420"/>
      <c r="E90" s="3420"/>
      <c r="F90" s="654" t="s">
        <v>496</v>
      </c>
      <c r="G90" s="1824"/>
      <c r="H90" s="1824"/>
      <c r="I90" s="654" t="s">
        <v>835</v>
      </c>
      <c r="J90" s="654" t="s">
        <v>476</v>
      </c>
      <c r="N90" s="48"/>
    </row>
    <row r="91" spans="1:14">
      <c r="A91" s="898"/>
      <c r="B91" s="904"/>
      <c r="C91" s="892"/>
      <c r="D91" s="892"/>
      <c r="E91" s="892"/>
      <c r="F91" s="892"/>
      <c r="G91" s="892"/>
      <c r="H91" s="892"/>
      <c r="I91" s="892"/>
      <c r="J91" s="892"/>
      <c r="K91" s="892"/>
      <c r="L91" s="892"/>
      <c r="M91" s="892"/>
      <c r="N91" s="893"/>
    </row>
    <row r="92" spans="1:14">
      <c r="A92" s="899"/>
      <c r="B92" s="899"/>
    </row>
    <row r="93" spans="1:14">
      <c r="A93" s="899"/>
      <c r="B93" s="899"/>
    </row>
    <row r="94" spans="1:14" ht="23.25" customHeight="1">
      <c r="A94" s="3421" t="s">
        <v>3390</v>
      </c>
      <c r="B94" s="3422"/>
      <c r="C94" s="3422"/>
      <c r="D94" s="3422"/>
      <c r="E94" s="3422"/>
      <c r="F94" s="3422"/>
      <c r="G94" s="3422"/>
      <c r="H94" s="3422"/>
      <c r="I94" s="3422"/>
      <c r="J94" s="3422"/>
      <c r="K94" s="3422"/>
      <c r="L94" s="3422"/>
      <c r="M94" s="3422"/>
      <c r="N94" s="3423"/>
    </row>
    <row r="95" spans="1:14">
      <c r="A95" s="3418" t="s">
        <v>3391</v>
      </c>
      <c r="B95" s="2961"/>
      <c r="C95" s="2961"/>
      <c r="D95" s="2961"/>
      <c r="E95" s="2961"/>
      <c r="F95" s="2961"/>
      <c r="G95" s="2961"/>
      <c r="H95" s="2961"/>
      <c r="I95" s="2961"/>
      <c r="J95" s="2961"/>
      <c r="K95" s="2961"/>
      <c r="L95" s="2961"/>
      <c r="M95" s="2961"/>
      <c r="N95" s="2962"/>
    </row>
    <row r="96" spans="1:14" ht="18.75" customHeight="1">
      <c r="A96" s="3418"/>
      <c r="B96" s="2961"/>
      <c r="C96" s="2961"/>
      <c r="D96" s="2961"/>
      <c r="E96" s="2961"/>
      <c r="F96" s="2961"/>
      <c r="G96" s="2961"/>
      <c r="H96" s="2961"/>
      <c r="I96" s="2961"/>
      <c r="J96" s="2961"/>
      <c r="K96" s="2961"/>
      <c r="L96" s="2961"/>
      <c r="M96" s="2961"/>
      <c r="N96" s="2962"/>
    </row>
    <row r="97" spans="1:14">
      <c r="A97" s="3418" t="s">
        <v>3392</v>
      </c>
      <c r="B97" s="2961"/>
      <c r="C97" s="2961"/>
      <c r="D97" s="2961"/>
      <c r="E97" s="2961"/>
      <c r="F97" s="2961"/>
      <c r="G97" s="2961"/>
      <c r="H97" s="2961"/>
      <c r="I97" s="2961"/>
      <c r="J97" s="2961"/>
      <c r="K97" s="2961"/>
      <c r="L97" s="2961"/>
      <c r="M97" s="2961"/>
      <c r="N97" s="2962"/>
    </row>
    <row r="98" spans="1:14">
      <c r="A98" s="3418" t="s">
        <v>3393</v>
      </c>
      <c r="B98" s="2961"/>
      <c r="C98" s="2961"/>
      <c r="D98" s="2961"/>
      <c r="E98" s="2961"/>
      <c r="F98" s="2961"/>
      <c r="G98" s="2961"/>
      <c r="H98" s="2961"/>
      <c r="I98" s="2961"/>
      <c r="J98" s="2961"/>
      <c r="K98" s="2961"/>
      <c r="L98" s="2961"/>
      <c r="M98" s="2961"/>
      <c r="N98" s="2962"/>
    </row>
    <row r="99" spans="1:14">
      <c r="A99" s="3418" t="s">
        <v>3394</v>
      </c>
      <c r="B99" s="2961"/>
      <c r="C99" s="2961"/>
      <c r="D99" s="2961"/>
      <c r="E99" s="2961"/>
      <c r="F99" s="2961"/>
      <c r="G99" s="2961"/>
      <c r="H99" s="2961"/>
      <c r="I99" s="2961"/>
      <c r="J99" s="2961"/>
      <c r="K99" s="2961"/>
      <c r="L99" s="2961"/>
      <c r="M99" s="2961"/>
      <c r="N99" s="2962"/>
    </row>
    <row r="100" spans="1:14">
      <c r="A100" s="3418" t="s">
        <v>3395</v>
      </c>
      <c r="B100" s="2961"/>
      <c r="C100" s="2961"/>
      <c r="D100" s="2961"/>
      <c r="E100" s="2961"/>
      <c r="F100" s="2961"/>
      <c r="G100" s="2961"/>
      <c r="H100" s="2961"/>
      <c r="I100" s="2961"/>
      <c r="J100" s="2961"/>
      <c r="K100" s="2961"/>
      <c r="L100" s="2961"/>
      <c r="M100" s="2961"/>
      <c r="N100" s="2962"/>
    </row>
    <row r="101" spans="1:14">
      <c r="A101" s="3418" t="s">
        <v>3396</v>
      </c>
      <c r="B101" s="2961"/>
      <c r="C101" s="2961"/>
      <c r="D101" s="2961"/>
      <c r="E101" s="2961"/>
      <c r="F101" s="2961"/>
      <c r="G101" s="2961"/>
      <c r="H101" s="2961"/>
      <c r="I101" s="2961"/>
      <c r="J101" s="2961"/>
      <c r="K101" s="2961"/>
      <c r="L101" s="2961"/>
      <c r="M101" s="2961"/>
      <c r="N101" s="2962"/>
    </row>
    <row r="102" spans="1:14" ht="18.75" customHeight="1">
      <c r="A102" s="3418"/>
      <c r="B102" s="2961"/>
      <c r="C102" s="2961"/>
      <c r="D102" s="2961"/>
      <c r="E102" s="2961"/>
      <c r="F102" s="2961"/>
      <c r="G102" s="2961"/>
      <c r="H102" s="2961"/>
      <c r="I102" s="2961"/>
      <c r="J102" s="2961"/>
      <c r="K102" s="2961"/>
      <c r="L102" s="2961"/>
      <c r="M102" s="2961"/>
      <c r="N102" s="2962"/>
    </row>
    <row r="103" spans="1:14" ht="18.75" customHeight="1">
      <c r="A103" s="3418"/>
      <c r="B103" s="2961"/>
      <c r="C103" s="2961"/>
      <c r="D103" s="2961"/>
      <c r="E103" s="2961"/>
      <c r="F103" s="2961"/>
      <c r="G103" s="2961"/>
      <c r="H103" s="2961"/>
      <c r="I103" s="2961"/>
      <c r="J103" s="2961"/>
      <c r="K103" s="2961"/>
      <c r="L103" s="2961"/>
      <c r="M103" s="2961"/>
      <c r="N103" s="2962"/>
    </row>
    <row r="104" spans="1:14" ht="18.75" customHeight="1">
      <c r="A104" s="3418"/>
      <c r="B104" s="2961"/>
      <c r="C104" s="2961"/>
      <c r="D104" s="2961"/>
      <c r="E104" s="2961"/>
      <c r="F104" s="2961"/>
      <c r="G104" s="2961"/>
      <c r="H104" s="2961"/>
      <c r="I104" s="2961"/>
      <c r="J104" s="2961"/>
      <c r="K104" s="2961"/>
      <c r="L104" s="2961"/>
      <c r="M104" s="2961"/>
      <c r="N104" s="2962"/>
    </row>
    <row r="105" spans="1:14" ht="18.75" customHeight="1">
      <c r="A105" s="3418"/>
      <c r="B105" s="2961"/>
      <c r="C105" s="2961"/>
      <c r="D105" s="2961"/>
      <c r="E105" s="2961"/>
      <c r="F105" s="2961"/>
      <c r="G105" s="2961"/>
      <c r="H105" s="2961"/>
      <c r="I105" s="2961"/>
      <c r="J105" s="2961"/>
      <c r="K105" s="2961"/>
      <c r="L105" s="2961"/>
      <c r="M105" s="2961"/>
      <c r="N105" s="2962"/>
    </row>
    <row r="106" spans="1:14" ht="18.75" customHeight="1">
      <c r="A106" s="3418"/>
      <c r="B106" s="2961"/>
      <c r="C106" s="2961"/>
      <c r="D106" s="2961"/>
      <c r="E106" s="2961"/>
      <c r="F106" s="2961"/>
      <c r="G106" s="2961"/>
      <c r="H106" s="2961"/>
      <c r="I106" s="2961"/>
      <c r="J106" s="2961"/>
      <c r="K106" s="2961"/>
      <c r="L106" s="2961"/>
      <c r="M106" s="2961"/>
      <c r="N106" s="2962"/>
    </row>
    <row r="107" spans="1:14" ht="18.75" customHeight="1">
      <c r="A107" s="3418"/>
      <c r="B107" s="2961"/>
      <c r="C107" s="2961"/>
      <c r="D107" s="2961"/>
      <c r="E107" s="2961"/>
      <c r="F107" s="2961"/>
      <c r="G107" s="2961"/>
      <c r="H107" s="2961"/>
      <c r="I107" s="2961"/>
      <c r="J107" s="2961"/>
      <c r="K107" s="2961"/>
      <c r="L107" s="2961"/>
      <c r="M107" s="2961"/>
      <c r="N107" s="2962"/>
    </row>
    <row r="108" spans="1:14" ht="18.75" customHeight="1">
      <c r="A108" s="3418"/>
      <c r="B108" s="2961"/>
      <c r="C108" s="2961"/>
      <c r="D108" s="2961"/>
      <c r="E108" s="2961"/>
      <c r="F108" s="2961"/>
      <c r="G108" s="2961"/>
      <c r="H108" s="2961"/>
      <c r="I108" s="2961"/>
      <c r="J108" s="2961"/>
      <c r="K108" s="2961"/>
      <c r="L108" s="2961"/>
      <c r="M108" s="2961"/>
      <c r="N108" s="2962"/>
    </row>
    <row r="109" spans="1:14" ht="18.75" customHeight="1">
      <c r="A109" s="3418"/>
      <c r="B109" s="2961"/>
      <c r="C109" s="2961"/>
      <c r="D109" s="2961"/>
      <c r="E109" s="2961"/>
      <c r="F109" s="2961"/>
      <c r="G109" s="2961"/>
      <c r="H109" s="2961"/>
      <c r="I109" s="2961"/>
      <c r="J109" s="2961"/>
      <c r="K109" s="2961"/>
      <c r="L109" s="2961"/>
      <c r="M109" s="2961"/>
      <c r="N109" s="2962"/>
    </row>
    <row r="110" spans="1:14" ht="18.75" customHeight="1">
      <c r="A110" s="3418"/>
      <c r="B110" s="2961"/>
      <c r="C110" s="2961"/>
      <c r="D110" s="2961"/>
      <c r="E110" s="2961"/>
      <c r="F110" s="2961"/>
      <c r="G110" s="2961"/>
      <c r="H110" s="2961"/>
      <c r="I110" s="2961"/>
      <c r="J110" s="2961"/>
      <c r="K110" s="2961"/>
      <c r="L110" s="2961"/>
      <c r="M110" s="2961"/>
      <c r="N110" s="2962"/>
    </row>
    <row r="111" spans="1:14" ht="18.75" customHeight="1">
      <c r="A111" s="3418"/>
      <c r="B111" s="2961"/>
      <c r="C111" s="2961"/>
      <c r="D111" s="2961"/>
      <c r="E111" s="2961"/>
      <c r="F111" s="2961"/>
      <c r="G111" s="2961"/>
      <c r="H111" s="2961"/>
      <c r="I111" s="2961"/>
      <c r="J111" s="2961"/>
      <c r="K111" s="2961"/>
      <c r="L111" s="2961"/>
      <c r="M111" s="2961"/>
      <c r="N111" s="2962"/>
    </row>
    <row r="112" spans="1:14" ht="18.75" customHeight="1">
      <c r="A112" s="3418"/>
      <c r="B112" s="2961"/>
      <c r="C112" s="2961"/>
      <c r="D112" s="2961"/>
      <c r="E112" s="2961"/>
      <c r="F112" s="2961"/>
      <c r="G112" s="2961"/>
      <c r="H112" s="2961"/>
      <c r="I112" s="2961"/>
      <c r="J112" s="2961"/>
      <c r="K112" s="2961"/>
      <c r="L112" s="2961"/>
      <c r="M112" s="2961"/>
      <c r="N112" s="2962"/>
    </row>
    <row r="113" spans="1:14" ht="18.75" customHeight="1">
      <c r="A113" s="3418"/>
      <c r="B113" s="2961"/>
      <c r="C113" s="2961"/>
      <c r="D113" s="2961"/>
      <c r="E113" s="2961"/>
      <c r="F113" s="2961"/>
      <c r="G113" s="2961"/>
      <c r="H113" s="2961"/>
      <c r="I113" s="2961"/>
      <c r="J113" s="2961"/>
      <c r="K113" s="2961"/>
      <c r="L113" s="2961"/>
      <c r="M113" s="2961"/>
      <c r="N113" s="2962"/>
    </row>
    <row r="114" spans="1:14" ht="18.75" customHeight="1">
      <c r="A114" s="3418"/>
      <c r="B114" s="2961"/>
      <c r="C114" s="2961"/>
      <c r="D114" s="2961"/>
      <c r="E114" s="2961"/>
      <c r="F114" s="2961"/>
      <c r="G114" s="2961"/>
      <c r="H114" s="2961"/>
      <c r="I114" s="2961"/>
      <c r="J114" s="2961"/>
      <c r="K114" s="2961"/>
      <c r="L114" s="2961"/>
      <c r="M114" s="2961"/>
      <c r="N114" s="2962"/>
    </row>
    <row r="115" spans="1:14" ht="18.75" customHeight="1">
      <c r="A115" s="3418"/>
      <c r="B115" s="2961"/>
      <c r="C115" s="2961"/>
      <c r="D115" s="2961"/>
      <c r="E115" s="2961"/>
      <c r="F115" s="2961"/>
      <c r="G115" s="2961"/>
      <c r="H115" s="2961"/>
      <c r="I115" s="2961"/>
      <c r="J115" s="2961"/>
      <c r="K115" s="2961"/>
      <c r="L115" s="2961"/>
      <c r="M115" s="2961"/>
      <c r="N115" s="2962"/>
    </row>
    <row r="116" spans="1:14" ht="18.75" customHeight="1">
      <c r="A116" s="3418"/>
      <c r="B116" s="2961"/>
      <c r="C116" s="2961"/>
      <c r="D116" s="2961"/>
      <c r="E116" s="2961"/>
      <c r="F116" s="2961"/>
      <c r="G116" s="2961"/>
      <c r="H116" s="2961"/>
      <c r="I116" s="2961"/>
      <c r="J116" s="2961"/>
      <c r="K116" s="2961"/>
      <c r="L116" s="2961"/>
      <c r="M116" s="2961"/>
      <c r="N116" s="2962"/>
    </row>
    <row r="117" spans="1:14" ht="18.75" customHeight="1">
      <c r="A117" s="3418"/>
      <c r="B117" s="2961"/>
      <c r="C117" s="2961"/>
      <c r="D117" s="2961"/>
      <c r="E117" s="2961"/>
      <c r="F117" s="2961"/>
      <c r="G117" s="2961"/>
      <c r="H117" s="2961"/>
      <c r="I117" s="2961"/>
      <c r="J117" s="2961"/>
      <c r="K117" s="2961"/>
      <c r="L117" s="2961"/>
      <c r="M117" s="2961"/>
      <c r="N117" s="2962"/>
    </row>
    <row r="118" spans="1:14" ht="18.75" customHeight="1">
      <c r="A118" s="3418"/>
      <c r="B118" s="2961"/>
      <c r="C118" s="2961"/>
      <c r="D118" s="2961"/>
      <c r="E118" s="2961"/>
      <c r="F118" s="2961"/>
      <c r="G118" s="2961"/>
      <c r="H118" s="2961"/>
      <c r="I118" s="2961"/>
      <c r="J118" s="2961"/>
      <c r="K118" s="2961"/>
      <c r="L118" s="2961"/>
      <c r="M118" s="2961"/>
      <c r="N118" s="2962"/>
    </row>
    <row r="119" spans="1:14" ht="18.75" customHeight="1">
      <c r="A119" s="3418"/>
      <c r="B119" s="2961"/>
      <c r="C119" s="2961"/>
      <c r="D119" s="2961"/>
      <c r="E119" s="2961"/>
      <c r="F119" s="2961"/>
      <c r="G119" s="2961"/>
      <c r="H119" s="2961"/>
      <c r="I119" s="2961"/>
      <c r="J119" s="2961"/>
      <c r="K119" s="2961"/>
      <c r="L119" s="2961"/>
      <c r="M119" s="2961"/>
      <c r="N119" s="2962"/>
    </row>
    <row r="120" spans="1:14" ht="18.75" customHeight="1">
      <c r="A120" s="3418"/>
      <c r="B120" s="2961"/>
      <c r="C120" s="2961"/>
      <c r="D120" s="2961"/>
      <c r="E120" s="2961"/>
      <c r="F120" s="2961"/>
      <c r="G120" s="2961"/>
      <c r="H120" s="2961"/>
      <c r="I120" s="2961"/>
      <c r="J120" s="2961"/>
      <c r="K120" s="2961"/>
      <c r="L120" s="2961"/>
      <c r="M120" s="2961"/>
      <c r="N120" s="2962"/>
    </row>
    <row r="121" spans="1:14" ht="18.75" customHeight="1">
      <c r="A121" s="3418"/>
      <c r="B121" s="2961"/>
      <c r="C121" s="2961"/>
      <c r="D121" s="2961"/>
      <c r="E121" s="2961"/>
      <c r="F121" s="2961"/>
      <c r="G121" s="2961"/>
      <c r="H121" s="2961"/>
      <c r="I121" s="2961"/>
      <c r="J121" s="2961"/>
      <c r="K121" s="2961"/>
      <c r="L121" s="2961"/>
      <c r="M121" s="2961"/>
      <c r="N121" s="2962"/>
    </row>
    <row r="122" spans="1:14" ht="18.75" customHeight="1">
      <c r="A122" s="3418"/>
      <c r="B122" s="2961"/>
      <c r="C122" s="2961"/>
      <c r="D122" s="2961"/>
      <c r="E122" s="2961"/>
      <c r="F122" s="2961"/>
      <c r="G122" s="2961"/>
      <c r="H122" s="2961"/>
      <c r="I122" s="2961"/>
      <c r="J122" s="2961"/>
      <c r="K122" s="2961"/>
      <c r="L122" s="2961"/>
      <c r="M122" s="2961"/>
      <c r="N122" s="2962"/>
    </row>
    <row r="123" spans="1:14" ht="18.75" customHeight="1">
      <c r="A123" s="3418"/>
      <c r="B123" s="2961"/>
      <c r="C123" s="2961"/>
      <c r="D123" s="2961"/>
      <c r="E123" s="2961"/>
      <c r="F123" s="2961"/>
      <c r="G123" s="2961"/>
      <c r="H123" s="2961"/>
      <c r="I123" s="2961"/>
      <c r="J123" s="2961"/>
      <c r="K123" s="2961"/>
      <c r="L123" s="2961"/>
      <c r="M123" s="2961"/>
      <c r="N123" s="2962"/>
    </row>
    <row r="124" spans="1:14" ht="18.75" customHeight="1">
      <c r="A124" s="3418"/>
      <c r="B124" s="2961"/>
      <c r="C124" s="2961"/>
      <c r="D124" s="2961"/>
      <c r="E124" s="2961"/>
      <c r="F124" s="2961"/>
      <c r="G124" s="2961"/>
      <c r="H124" s="2961"/>
      <c r="I124" s="2961"/>
      <c r="J124" s="2961"/>
      <c r="K124" s="2961"/>
      <c r="L124" s="2961"/>
      <c r="M124" s="2961"/>
      <c r="N124" s="2962"/>
    </row>
    <row r="125" spans="1:14" ht="18.75" customHeight="1">
      <c r="A125" s="3418"/>
      <c r="B125" s="2961"/>
      <c r="C125" s="2961"/>
      <c r="D125" s="2961"/>
      <c r="E125" s="2961"/>
      <c r="F125" s="2961"/>
      <c r="G125" s="2961"/>
      <c r="H125" s="2961"/>
      <c r="I125" s="2961"/>
      <c r="J125" s="2961"/>
      <c r="K125" s="2961"/>
      <c r="L125" s="2961"/>
      <c r="M125" s="2961"/>
      <c r="N125" s="2962"/>
    </row>
    <row r="126" spans="1:14" ht="18.75" customHeight="1">
      <c r="A126" s="3418"/>
      <c r="B126" s="2961"/>
      <c r="C126" s="2961"/>
      <c r="D126" s="2961"/>
      <c r="E126" s="2961"/>
      <c r="F126" s="2961"/>
      <c r="G126" s="2961"/>
      <c r="H126" s="2961"/>
      <c r="I126" s="2961"/>
      <c r="J126" s="2961"/>
      <c r="K126" s="2961"/>
      <c r="L126" s="2961"/>
      <c r="M126" s="2961"/>
      <c r="N126" s="2962"/>
    </row>
    <row r="127" spans="1:14" ht="18.75" customHeight="1">
      <c r="A127" s="3418"/>
      <c r="B127" s="2961"/>
      <c r="C127" s="2961"/>
      <c r="D127" s="2961"/>
      <c r="E127" s="2961"/>
      <c r="F127" s="2961"/>
      <c r="G127" s="2961"/>
      <c r="H127" s="2961"/>
      <c r="I127" s="2961"/>
      <c r="J127" s="2961"/>
      <c r="K127" s="2961"/>
      <c r="L127" s="2961"/>
      <c r="M127" s="2961"/>
      <c r="N127" s="2962"/>
    </row>
    <row r="128" spans="1:14" ht="18.75" customHeight="1">
      <c r="A128" s="3417"/>
      <c r="B128" s="2963"/>
      <c r="C128" s="2963"/>
      <c r="D128" s="2963"/>
      <c r="E128" s="2963"/>
      <c r="F128" s="2963"/>
      <c r="G128" s="2963"/>
      <c r="H128" s="2963"/>
      <c r="I128" s="2963"/>
      <c r="J128" s="2963"/>
      <c r="K128" s="2963"/>
      <c r="L128" s="2963"/>
      <c r="M128" s="2963"/>
      <c r="N128" s="2964"/>
    </row>
    <row r="129" spans="1:14" ht="18.75" customHeight="1">
      <c r="A129" s="2959"/>
      <c r="B129" s="2959"/>
      <c r="C129" s="2959"/>
      <c r="D129" s="2959"/>
      <c r="E129" s="2959"/>
      <c r="F129" s="2959"/>
      <c r="G129" s="2959"/>
      <c r="H129" s="2959"/>
      <c r="I129" s="2959"/>
      <c r="J129" s="2959"/>
      <c r="K129" s="2959"/>
      <c r="L129" s="2959"/>
      <c r="M129" s="2959"/>
      <c r="N129" s="2959"/>
    </row>
    <row r="130" spans="1:14">
      <c r="A130" s="2961"/>
      <c r="B130" s="2961"/>
      <c r="C130" s="2961"/>
      <c r="D130" s="2961"/>
      <c r="E130" s="2961"/>
      <c r="F130" s="2961"/>
      <c r="G130" s="2961"/>
      <c r="H130" s="2961"/>
      <c r="I130" s="2961"/>
      <c r="J130" s="2961"/>
      <c r="K130" s="2961"/>
      <c r="L130" s="2961"/>
      <c r="M130" s="2961"/>
      <c r="N130" s="2961"/>
    </row>
    <row r="131" spans="1:14">
      <c r="A131" s="2961" t="s">
        <v>1219</v>
      </c>
      <c r="B131" s="2961"/>
      <c r="C131" s="2961"/>
      <c r="D131" s="2961"/>
      <c r="E131" s="2961"/>
      <c r="F131" s="2961"/>
      <c r="G131" s="2961"/>
      <c r="H131" s="2961"/>
      <c r="I131" s="2961"/>
      <c r="J131" s="2961"/>
      <c r="K131" s="2961"/>
      <c r="L131" s="2961"/>
      <c r="M131" s="2961"/>
      <c r="N131" s="2961"/>
    </row>
    <row r="132" spans="1:14">
      <c r="A132" s="2961" t="s">
        <v>3397</v>
      </c>
      <c r="B132" s="2961"/>
      <c r="C132" s="2961"/>
      <c r="D132" s="2961"/>
      <c r="E132" s="2961"/>
      <c r="F132" s="2961"/>
      <c r="G132" s="2961"/>
      <c r="H132" s="2961"/>
      <c r="I132" s="2961"/>
      <c r="J132" s="2961"/>
      <c r="K132" s="2961"/>
      <c r="L132" s="2961"/>
      <c r="M132" s="2961"/>
      <c r="N132" s="2961"/>
    </row>
    <row r="133" spans="1:14" ht="56.25" customHeight="1">
      <c r="A133" s="2961" t="s">
        <v>3398</v>
      </c>
      <c r="B133" s="2961"/>
      <c r="C133" s="2961"/>
      <c r="D133" s="2961"/>
      <c r="E133" s="2961"/>
      <c r="F133" s="2961"/>
      <c r="G133" s="2961"/>
      <c r="H133" s="2961"/>
      <c r="I133" s="2961"/>
      <c r="J133" s="2961"/>
      <c r="K133" s="2961"/>
      <c r="L133" s="2961"/>
      <c r="M133" s="2961"/>
      <c r="N133" s="2961"/>
    </row>
    <row r="134" spans="1:14" ht="62.25" customHeight="1">
      <c r="A134" s="2961" t="s">
        <v>3399</v>
      </c>
      <c r="B134" s="2961"/>
      <c r="C134" s="2961"/>
      <c r="D134" s="2961"/>
      <c r="E134" s="2961"/>
      <c r="F134" s="2961"/>
      <c r="G134" s="2961"/>
      <c r="H134" s="2961"/>
      <c r="I134" s="2961"/>
      <c r="J134" s="2961"/>
      <c r="K134" s="2961"/>
      <c r="L134" s="2961"/>
      <c r="M134" s="2961"/>
      <c r="N134" s="2961"/>
    </row>
    <row r="135" spans="1:14" ht="55.5" customHeight="1">
      <c r="A135" s="2961" t="s">
        <v>3400</v>
      </c>
      <c r="B135" s="2961"/>
      <c r="C135" s="2961"/>
      <c r="D135" s="2961"/>
      <c r="E135" s="2961"/>
      <c r="F135" s="2961"/>
      <c r="G135" s="2961"/>
      <c r="H135" s="2961"/>
      <c r="I135" s="2961"/>
      <c r="J135" s="2961"/>
      <c r="K135" s="2961"/>
      <c r="L135" s="2961"/>
      <c r="M135" s="2961"/>
      <c r="N135" s="2961"/>
    </row>
    <row r="136" spans="1:14" ht="35.25" customHeight="1">
      <c r="A136" s="2961" t="s">
        <v>3401</v>
      </c>
      <c r="B136" s="2961"/>
      <c r="C136" s="2961"/>
      <c r="D136" s="2961"/>
      <c r="E136" s="2961"/>
      <c r="F136" s="2961"/>
      <c r="G136" s="2961"/>
      <c r="H136" s="2961"/>
      <c r="I136" s="2961"/>
      <c r="J136" s="2961"/>
      <c r="K136" s="2961"/>
      <c r="L136" s="2961"/>
      <c r="M136" s="2961"/>
      <c r="N136" s="2961"/>
    </row>
    <row r="137" spans="1:14">
      <c r="A137" s="894"/>
      <c r="B137" s="894"/>
    </row>
    <row r="138" spans="1:14">
      <c r="A138" s="894"/>
      <c r="B138" s="894"/>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3" orientation="portrait" r:id="rId1"/>
  <rowBreaks count="2" manualBreakCount="2">
    <brk id="42" max="12" man="1"/>
    <brk id="81"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8593"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8594"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8595"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8596"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8597"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8598"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8599"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8600"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8601"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8602"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8603"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8604"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8605"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8606"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8607"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8608"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8609"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8610"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8611"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8612"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8613"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8614"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8615"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8616"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8617"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8618"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D24F-5F85-483D-A82D-25C7CF21AA59}">
  <dimension ref="A1:N68"/>
  <sheetViews>
    <sheetView zoomScaleNormal="100" workbookViewId="0">
      <selection activeCell="O14" sqref="O14"/>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65" t="s">
        <v>3402</v>
      </c>
      <c r="B1" s="3465"/>
      <c r="C1" s="3465"/>
      <c r="D1" s="3465"/>
      <c r="E1" s="3465"/>
      <c r="F1" s="3465"/>
      <c r="G1" s="3465"/>
      <c r="H1" s="3465"/>
      <c r="I1" s="3465"/>
      <c r="J1" s="3465"/>
      <c r="K1" s="3465"/>
      <c r="L1" s="3465"/>
      <c r="M1" s="3465"/>
      <c r="N1" s="3465"/>
    </row>
    <row r="2" spans="1:14">
      <c r="A2" s="886"/>
      <c r="B2" s="886"/>
    </row>
    <row r="3" spans="1:14">
      <c r="A3" s="3466" t="s">
        <v>3403</v>
      </c>
      <c r="B3" s="3466"/>
      <c r="C3" s="3466"/>
      <c r="D3" s="3466"/>
      <c r="E3" s="3466"/>
      <c r="F3" s="3466"/>
      <c r="G3" s="3466"/>
      <c r="H3" s="3466"/>
      <c r="I3" s="3466"/>
      <c r="J3" s="3466"/>
      <c r="K3" s="3466"/>
      <c r="L3" s="3466"/>
      <c r="M3" s="3466"/>
      <c r="N3" s="3466"/>
    </row>
    <row r="4" spans="1:14">
      <c r="A4" s="886"/>
      <c r="B4" s="886"/>
    </row>
    <row r="5" spans="1:14">
      <c r="I5" s="887" t="s">
        <v>3322</v>
      </c>
      <c r="J5" s="2140"/>
      <c r="K5" s="2140"/>
      <c r="L5" s="2140"/>
      <c r="M5" s="2140"/>
      <c r="N5" s="2140"/>
    </row>
    <row r="6" spans="1:14">
      <c r="F6" s="888"/>
      <c r="G6" s="888"/>
      <c r="H6" s="888"/>
      <c r="I6" s="889" t="s">
        <v>3323</v>
      </c>
      <c r="J6" s="3467"/>
      <c r="K6" s="3467"/>
      <c r="L6" s="3467"/>
      <c r="M6" s="3467"/>
      <c r="N6" s="3467"/>
    </row>
    <row r="7" spans="1:14">
      <c r="F7" s="888"/>
      <c r="G7" s="888"/>
      <c r="H7" s="888"/>
      <c r="I7" s="889" t="s">
        <v>3324</v>
      </c>
      <c r="J7" s="3269" t="s">
        <v>3325</v>
      </c>
      <c r="K7" s="3269"/>
      <c r="L7" s="3269"/>
      <c r="M7" s="3269"/>
      <c r="N7" s="3269"/>
    </row>
    <row r="8" spans="1:14">
      <c r="A8" s="886"/>
      <c r="B8" s="886"/>
    </row>
    <row r="9" spans="1:14">
      <c r="A9" s="3465" t="s">
        <v>3326</v>
      </c>
      <c r="B9" s="3465"/>
      <c r="C9" s="3465"/>
      <c r="D9" s="3465"/>
      <c r="E9" s="3465"/>
      <c r="F9" s="3465"/>
      <c r="G9" s="3465"/>
      <c r="H9" s="3465"/>
      <c r="I9" s="3465"/>
      <c r="J9" s="3465"/>
      <c r="K9" s="3465"/>
      <c r="L9" s="3465"/>
      <c r="M9" s="3465"/>
      <c r="N9" s="3465"/>
    </row>
    <row r="10" spans="1:14">
      <c r="A10" s="3465" t="s">
        <v>3327</v>
      </c>
      <c r="B10" s="3465"/>
      <c r="C10" s="3465"/>
      <c r="D10" s="3465"/>
      <c r="E10" s="3465"/>
      <c r="F10" s="3465"/>
      <c r="G10" s="3465"/>
      <c r="H10" s="3465"/>
      <c r="I10" s="3465"/>
      <c r="J10" s="3465"/>
      <c r="K10" s="3465"/>
      <c r="L10" s="3465"/>
      <c r="M10" s="3465"/>
      <c r="N10" s="3465"/>
    </row>
    <row r="11" spans="1:14" ht="18.75" customHeight="1">
      <c r="A11" s="3457" t="s">
        <v>3328</v>
      </c>
      <c r="B11" s="3458"/>
      <c r="C11" s="3472" t="s">
        <v>3331</v>
      </c>
      <c r="D11" s="2077"/>
      <c r="E11" s="2077"/>
      <c r="F11" s="2077"/>
      <c r="G11" s="2077"/>
      <c r="H11" s="2077"/>
      <c r="I11" s="2077"/>
      <c r="J11" s="2078"/>
      <c r="K11" s="890" t="s">
        <v>496</v>
      </c>
      <c r="L11" s="890"/>
      <c r="M11" s="890" t="s">
        <v>835</v>
      </c>
      <c r="N11" s="891" t="s">
        <v>476</v>
      </c>
    </row>
    <row r="12" spans="1:14" ht="18.75" customHeight="1">
      <c r="A12" s="3459"/>
      <c r="B12" s="3460"/>
      <c r="C12" s="3426" t="s">
        <v>3330</v>
      </c>
      <c r="D12" s="2074"/>
      <c r="E12" s="2074"/>
      <c r="F12" s="2074"/>
      <c r="G12" s="2074"/>
      <c r="H12" s="2074"/>
      <c r="I12" s="2074"/>
      <c r="J12" s="2106"/>
      <c r="K12" s="654" t="s">
        <v>496</v>
      </c>
      <c r="M12" s="654" t="s">
        <v>835</v>
      </c>
      <c r="N12" s="48" t="s">
        <v>476</v>
      </c>
    </row>
    <row r="13" spans="1:14" ht="18.75" customHeight="1">
      <c r="A13" s="3459"/>
      <c r="B13" s="3460"/>
      <c r="C13" s="3426" t="s">
        <v>3329</v>
      </c>
      <c r="D13" s="2074"/>
      <c r="E13" s="2074"/>
      <c r="F13" s="2074"/>
      <c r="G13" s="2074"/>
      <c r="H13" s="2074"/>
      <c r="I13" s="2074"/>
      <c r="J13" s="2106"/>
      <c r="K13" s="654" t="s">
        <v>496</v>
      </c>
      <c r="M13" s="654" t="s">
        <v>835</v>
      </c>
      <c r="N13" s="48" t="s">
        <v>476</v>
      </c>
    </row>
    <row r="14" spans="1:14" ht="18.75" customHeight="1">
      <c r="A14" s="3459"/>
      <c r="B14" s="3460"/>
      <c r="C14" s="3426" t="s">
        <v>3330</v>
      </c>
      <c r="D14" s="2074"/>
      <c r="E14" s="2074"/>
      <c r="F14" s="2074"/>
      <c r="G14" s="2074"/>
      <c r="H14" s="2074"/>
      <c r="I14" s="2074"/>
      <c r="J14" s="2106"/>
      <c r="K14" s="654" t="s">
        <v>496</v>
      </c>
      <c r="M14" s="654" t="s">
        <v>835</v>
      </c>
      <c r="N14" s="48" t="s">
        <v>476</v>
      </c>
    </row>
    <row r="15" spans="1:14" ht="18.75" customHeight="1">
      <c r="A15" s="3459"/>
      <c r="B15" s="3460"/>
      <c r="C15" s="3426" t="s">
        <v>3332</v>
      </c>
      <c r="D15" s="2074"/>
      <c r="E15" s="2074"/>
      <c r="F15" s="2074"/>
      <c r="G15" s="2074"/>
      <c r="H15" s="2074"/>
      <c r="I15" s="2074"/>
      <c r="J15" s="2106"/>
      <c r="K15" s="654" t="s">
        <v>496</v>
      </c>
      <c r="M15" s="654" t="s">
        <v>835</v>
      </c>
      <c r="N15" s="48" t="s">
        <v>476</v>
      </c>
    </row>
    <row r="16" spans="1:14" ht="18.75" customHeight="1">
      <c r="A16" s="3459"/>
      <c r="B16" s="3460"/>
      <c r="C16" s="3426" t="s">
        <v>3334</v>
      </c>
      <c r="D16" s="2074"/>
      <c r="E16" s="2074"/>
      <c r="F16" s="2074"/>
      <c r="G16" s="2074"/>
      <c r="H16" s="2074"/>
      <c r="I16" s="2074"/>
      <c r="J16" s="2106"/>
      <c r="K16" s="654" t="s">
        <v>496</v>
      </c>
      <c r="M16" s="654" t="s">
        <v>835</v>
      </c>
      <c r="N16" s="48" t="s">
        <v>476</v>
      </c>
    </row>
    <row r="17" spans="1:14" ht="19.5" customHeight="1">
      <c r="A17" s="3461"/>
      <c r="B17" s="3462"/>
      <c r="C17" s="3473" t="s">
        <v>3335</v>
      </c>
      <c r="D17" s="2080"/>
      <c r="E17" s="2080"/>
      <c r="F17" s="2080"/>
      <c r="G17" s="2080"/>
      <c r="H17" s="2080"/>
      <c r="I17" s="2080"/>
      <c r="J17" s="2081"/>
      <c r="K17" s="892" t="s">
        <v>496</v>
      </c>
      <c r="L17" s="892"/>
      <c r="M17" s="892" t="s">
        <v>835</v>
      </c>
      <c r="N17" s="893" t="s">
        <v>476</v>
      </c>
    </row>
    <row r="18" spans="1:14">
      <c r="A18" s="894"/>
      <c r="B18" s="894"/>
    </row>
    <row r="19" spans="1:14">
      <c r="A19" s="894"/>
      <c r="B19" s="894"/>
    </row>
    <row r="20" spans="1:14" ht="18.75" customHeight="1">
      <c r="A20" s="3457" t="s">
        <v>3336</v>
      </c>
      <c r="B20" s="3458"/>
      <c r="C20" s="3432" t="s">
        <v>3337</v>
      </c>
      <c r="D20" s="3432"/>
      <c r="E20" s="3432"/>
      <c r="F20" s="3463" t="s">
        <v>3338</v>
      </c>
      <c r="G20" s="3464"/>
      <c r="H20" s="3464"/>
      <c r="I20" s="3464"/>
      <c r="J20" s="3464"/>
      <c r="K20" s="895" t="s">
        <v>3339</v>
      </c>
      <c r="L20" s="895"/>
      <c r="M20" s="3422" t="s">
        <v>3340</v>
      </c>
      <c r="N20" s="3468"/>
    </row>
    <row r="21" spans="1:14">
      <c r="A21" s="3459"/>
      <c r="B21" s="3460"/>
      <c r="C21" s="3469" t="s">
        <v>3404</v>
      </c>
      <c r="D21" s="3470"/>
      <c r="E21" s="3471"/>
      <c r="F21" s="905" t="s">
        <v>496</v>
      </c>
      <c r="G21" s="3474"/>
      <c r="H21" s="2077"/>
      <c r="I21" s="890" t="s">
        <v>835</v>
      </c>
      <c r="J21" s="890" t="s">
        <v>502</v>
      </c>
      <c r="K21" s="890"/>
      <c r="L21" s="890"/>
      <c r="M21" s="890"/>
      <c r="N21" s="891"/>
    </row>
    <row r="22" spans="1:14">
      <c r="A22" s="3461"/>
      <c r="B22" s="3462"/>
      <c r="C22" s="3453" t="s">
        <v>3405</v>
      </c>
      <c r="D22" s="3454"/>
      <c r="E22" s="3455"/>
      <c r="F22" s="896" t="s">
        <v>496</v>
      </c>
      <c r="G22" s="3456"/>
      <c r="H22" s="2080"/>
      <c r="I22" s="892" t="s">
        <v>835</v>
      </c>
      <c r="J22" s="892" t="s">
        <v>502</v>
      </c>
      <c r="K22" s="892"/>
      <c r="L22" s="892"/>
      <c r="M22" s="892"/>
      <c r="N22" s="893"/>
    </row>
    <row r="23" spans="1:14">
      <c r="A23" s="894"/>
      <c r="B23" s="894"/>
    </row>
    <row r="24" spans="1:14">
      <c r="A24" s="894"/>
      <c r="B24" s="894"/>
    </row>
    <row r="25" spans="1:14" ht="21" customHeight="1">
      <c r="A25" s="3457" t="s">
        <v>3406</v>
      </c>
      <c r="B25" s="3458"/>
      <c r="C25" s="3421" t="s">
        <v>3353</v>
      </c>
      <c r="D25" s="3422"/>
      <c r="E25" s="3422"/>
      <c r="F25" s="3422"/>
      <c r="G25" s="3422"/>
      <c r="H25" s="3422"/>
      <c r="I25" s="3422"/>
      <c r="J25" s="3422"/>
      <c r="K25" s="3422"/>
      <c r="L25" s="3422"/>
      <c r="M25" s="3422"/>
      <c r="N25" s="3423"/>
    </row>
    <row r="26" spans="1:14" ht="22.5" customHeight="1">
      <c r="A26" s="3459"/>
      <c r="B26" s="3460"/>
      <c r="C26" s="3428" t="s">
        <v>1141</v>
      </c>
      <c r="D26" s="3448" t="s">
        <v>3354</v>
      </c>
      <c r="E26" s="3448"/>
      <c r="F26" s="3448"/>
      <c r="G26" s="3448"/>
      <c r="H26" s="3448"/>
      <c r="I26" s="3448"/>
      <c r="J26" s="3448"/>
      <c r="K26" s="3448"/>
      <c r="L26" s="897"/>
      <c r="M26" s="3439" t="s">
        <v>3349</v>
      </c>
      <c r="N26" s="3440"/>
    </row>
    <row r="27" spans="1:14" ht="22.5" customHeight="1">
      <c r="A27" s="3459"/>
      <c r="B27" s="3460"/>
      <c r="C27" s="3428"/>
      <c r="D27" s="3448"/>
      <c r="E27" s="3448"/>
      <c r="F27" s="3448"/>
      <c r="G27" s="3448"/>
      <c r="H27" s="3448"/>
      <c r="I27" s="3448"/>
      <c r="J27" s="3448"/>
      <c r="K27" s="3448"/>
      <c r="L27" s="898"/>
      <c r="M27" s="2140" t="s">
        <v>3350</v>
      </c>
      <c r="N27" s="3441"/>
    </row>
    <row r="28" spans="1:14" ht="22.5" customHeight="1">
      <c r="A28" s="3459"/>
      <c r="B28" s="3460"/>
      <c r="C28" s="3428" t="s">
        <v>1142</v>
      </c>
      <c r="D28" s="3448" t="s">
        <v>3355</v>
      </c>
      <c r="E28" s="3448"/>
      <c r="F28" s="3448"/>
      <c r="G28" s="3448"/>
      <c r="H28" s="3448"/>
      <c r="I28" s="3448"/>
      <c r="J28" s="3448"/>
      <c r="K28" s="3448"/>
      <c r="L28" s="897"/>
      <c r="M28" s="3439" t="s">
        <v>3349</v>
      </c>
      <c r="N28" s="3440"/>
    </row>
    <row r="29" spans="1:14" ht="22.5" customHeight="1">
      <c r="A29" s="3459"/>
      <c r="B29" s="3460"/>
      <c r="C29" s="3428"/>
      <c r="D29" s="3448"/>
      <c r="E29" s="3448"/>
      <c r="F29" s="3448"/>
      <c r="G29" s="3448"/>
      <c r="H29" s="3448"/>
      <c r="I29" s="3448"/>
      <c r="J29" s="3448"/>
      <c r="K29" s="3448"/>
      <c r="L29" s="898"/>
      <c r="M29" s="2140" t="s">
        <v>3350</v>
      </c>
      <c r="N29" s="3441"/>
    </row>
    <row r="30" spans="1:14" ht="22.5" customHeight="1">
      <c r="A30" s="3459"/>
      <c r="B30" s="3460"/>
      <c r="C30" s="3428" t="s">
        <v>1145</v>
      </c>
      <c r="D30" s="3448" t="s">
        <v>3356</v>
      </c>
      <c r="E30" s="3448"/>
      <c r="F30" s="3448"/>
      <c r="G30" s="3448"/>
      <c r="H30" s="3448"/>
      <c r="I30" s="3448"/>
      <c r="J30" s="3448"/>
      <c r="K30" s="3448"/>
      <c r="L30" s="897"/>
      <c r="M30" s="3439" t="s">
        <v>3349</v>
      </c>
      <c r="N30" s="3440"/>
    </row>
    <row r="31" spans="1:14" ht="22.5" customHeight="1">
      <c r="A31" s="3459"/>
      <c r="B31" s="3460"/>
      <c r="C31" s="3428"/>
      <c r="D31" s="3448"/>
      <c r="E31" s="3448"/>
      <c r="F31" s="3448"/>
      <c r="G31" s="3448"/>
      <c r="H31" s="3448"/>
      <c r="I31" s="3448"/>
      <c r="J31" s="3448"/>
      <c r="K31" s="3448"/>
      <c r="L31" s="898"/>
      <c r="M31" s="2140" t="s">
        <v>3350</v>
      </c>
      <c r="N31" s="3441"/>
    </row>
    <row r="32" spans="1:14" ht="24.75" customHeight="1">
      <c r="A32" s="3459"/>
      <c r="B32" s="3460"/>
      <c r="C32" s="3428" t="s">
        <v>1148</v>
      </c>
      <c r="D32" s="3448" t="s">
        <v>3357</v>
      </c>
      <c r="E32" s="3448"/>
      <c r="F32" s="3448"/>
      <c r="G32" s="3448"/>
      <c r="H32" s="3448"/>
      <c r="I32" s="3448"/>
      <c r="J32" s="3448"/>
      <c r="K32" s="3448"/>
      <c r="L32" s="897"/>
      <c r="M32" s="3439" t="s">
        <v>3349</v>
      </c>
      <c r="N32" s="3440"/>
    </row>
    <row r="33" spans="1:14" ht="24.75" customHeight="1">
      <c r="A33" s="3459"/>
      <c r="B33" s="3460"/>
      <c r="C33" s="3428"/>
      <c r="D33" s="3448"/>
      <c r="E33" s="3448"/>
      <c r="F33" s="3448"/>
      <c r="G33" s="3448"/>
      <c r="H33" s="3448"/>
      <c r="I33" s="3448"/>
      <c r="J33" s="3448"/>
      <c r="K33" s="3448"/>
      <c r="L33" s="898"/>
      <c r="M33" s="2140" t="s">
        <v>3350</v>
      </c>
      <c r="N33" s="3441"/>
    </row>
    <row r="34" spans="1:14" ht="24.75" customHeight="1">
      <c r="A34" s="3459"/>
      <c r="B34" s="3460"/>
      <c r="C34" s="3428" t="s">
        <v>1221</v>
      </c>
      <c r="D34" s="3448" t="s">
        <v>3407</v>
      </c>
      <c r="E34" s="3448"/>
      <c r="F34" s="3448"/>
      <c r="G34" s="3448"/>
      <c r="H34" s="3448"/>
      <c r="I34" s="3448"/>
      <c r="J34" s="3448"/>
      <c r="K34" s="3448"/>
      <c r="L34" s="897"/>
      <c r="M34" s="3439" t="s">
        <v>3349</v>
      </c>
      <c r="N34" s="3440"/>
    </row>
    <row r="35" spans="1:14" ht="24.75" customHeight="1">
      <c r="A35" s="3459"/>
      <c r="B35" s="3460"/>
      <c r="C35" s="3428"/>
      <c r="D35" s="3448"/>
      <c r="E35" s="3448"/>
      <c r="F35" s="3448"/>
      <c r="G35" s="3448"/>
      <c r="H35" s="3448"/>
      <c r="I35" s="3448"/>
      <c r="J35" s="3448"/>
      <c r="K35" s="3448"/>
      <c r="L35" s="898"/>
      <c r="M35" s="2140" t="s">
        <v>3350</v>
      </c>
      <c r="N35" s="3441"/>
    </row>
    <row r="36" spans="1:14" ht="41.25" customHeight="1">
      <c r="A36" s="3459"/>
      <c r="B36" s="3460"/>
      <c r="C36" s="3436" t="s">
        <v>3360</v>
      </c>
      <c r="D36" s="3437"/>
      <c r="E36" s="3437"/>
      <c r="F36" s="3437"/>
      <c r="G36" s="3437"/>
      <c r="H36" s="3437"/>
      <c r="I36" s="3437"/>
      <c r="J36" s="3437"/>
      <c r="K36" s="3438"/>
      <c r="L36" s="897"/>
      <c r="M36" s="3439" t="s">
        <v>3349</v>
      </c>
      <c r="N36" s="3440"/>
    </row>
    <row r="37" spans="1:14" ht="41.25" customHeight="1">
      <c r="A37" s="3459"/>
      <c r="B37" s="3460"/>
      <c r="C37" s="3436"/>
      <c r="D37" s="3437"/>
      <c r="E37" s="3437"/>
      <c r="F37" s="3437"/>
      <c r="G37" s="3437"/>
      <c r="H37" s="3437"/>
      <c r="I37" s="3437"/>
      <c r="J37" s="3437"/>
      <c r="K37" s="3438"/>
      <c r="L37" s="898"/>
      <c r="M37" s="2140" t="s">
        <v>3350</v>
      </c>
      <c r="N37" s="3441"/>
    </row>
    <row r="38" spans="1:14" ht="19.5" customHeight="1">
      <c r="A38" s="3459"/>
      <c r="B38" s="3460"/>
      <c r="C38" s="3436" t="s">
        <v>3361</v>
      </c>
      <c r="D38" s="3437"/>
      <c r="E38" s="3437"/>
      <c r="F38" s="3437"/>
      <c r="G38" s="3437"/>
      <c r="H38" s="3437"/>
      <c r="I38" s="3437"/>
      <c r="J38" s="3437"/>
      <c r="K38" s="3438"/>
      <c r="L38" s="897"/>
      <c r="M38" s="3439" t="s">
        <v>3349</v>
      </c>
      <c r="N38" s="3440"/>
    </row>
    <row r="39" spans="1:14" ht="19.5" customHeight="1">
      <c r="A39" s="3459"/>
      <c r="B39" s="3460"/>
      <c r="C39" s="3436"/>
      <c r="D39" s="3437"/>
      <c r="E39" s="3437"/>
      <c r="F39" s="3437"/>
      <c r="G39" s="3437"/>
      <c r="H39" s="3437"/>
      <c r="I39" s="3437"/>
      <c r="J39" s="3437"/>
      <c r="K39" s="3438"/>
      <c r="L39" s="898"/>
      <c r="M39" s="2140" t="s">
        <v>3350</v>
      </c>
      <c r="N39" s="3441"/>
    </row>
    <row r="40" spans="1:14" ht="18.75" customHeight="1">
      <c r="A40" s="3459"/>
      <c r="B40" s="3460"/>
      <c r="C40" s="3436" t="s">
        <v>3362</v>
      </c>
      <c r="D40" s="3437"/>
      <c r="E40" s="3437"/>
      <c r="F40" s="3437"/>
      <c r="G40" s="3437"/>
      <c r="H40" s="3437"/>
      <c r="I40" s="3437"/>
      <c r="J40" s="3437"/>
      <c r="K40" s="3438"/>
      <c r="L40" s="897"/>
      <c r="M40" s="3439" t="s">
        <v>3349</v>
      </c>
      <c r="N40" s="3440"/>
    </row>
    <row r="41" spans="1:14">
      <c r="A41" s="3459"/>
      <c r="B41" s="3460"/>
      <c r="C41" s="3436"/>
      <c r="D41" s="3437"/>
      <c r="E41" s="3437"/>
      <c r="F41" s="3437"/>
      <c r="G41" s="3437"/>
      <c r="H41" s="3437"/>
      <c r="I41" s="3437"/>
      <c r="J41" s="3437"/>
      <c r="K41" s="3438"/>
      <c r="L41" s="898"/>
      <c r="M41" s="2140" t="s">
        <v>3350</v>
      </c>
      <c r="N41" s="3441"/>
    </row>
    <row r="42" spans="1:14" ht="18.75" customHeight="1">
      <c r="A42" s="3459"/>
      <c r="B42" s="3460"/>
      <c r="C42" s="3436" t="s">
        <v>3408</v>
      </c>
      <c r="D42" s="3437"/>
      <c r="E42" s="3437"/>
      <c r="F42" s="3437"/>
      <c r="G42" s="3437"/>
      <c r="H42" s="3437"/>
      <c r="I42" s="3437"/>
      <c r="J42" s="3437"/>
      <c r="K42" s="3438"/>
      <c r="L42" s="897"/>
      <c r="M42" s="3439" t="s">
        <v>3349</v>
      </c>
      <c r="N42" s="3440"/>
    </row>
    <row r="43" spans="1:14">
      <c r="A43" s="3459"/>
      <c r="B43" s="3460"/>
      <c r="C43" s="3436"/>
      <c r="D43" s="3437"/>
      <c r="E43" s="3437"/>
      <c r="F43" s="3437"/>
      <c r="G43" s="3437"/>
      <c r="H43" s="3437"/>
      <c r="I43" s="3437"/>
      <c r="J43" s="3437"/>
      <c r="K43" s="3438"/>
      <c r="L43" s="898"/>
      <c r="M43" s="2140" t="s">
        <v>3350</v>
      </c>
      <c r="N43" s="3441"/>
    </row>
    <row r="44" spans="1:14" ht="18.75" customHeight="1">
      <c r="A44" s="3459"/>
      <c r="B44" s="3460"/>
      <c r="C44" s="3436" t="s">
        <v>3363</v>
      </c>
      <c r="D44" s="3437"/>
      <c r="E44" s="3437"/>
      <c r="F44" s="3437"/>
      <c r="G44" s="3437"/>
      <c r="H44" s="3437"/>
      <c r="I44" s="3437"/>
      <c r="J44" s="3437"/>
      <c r="K44" s="3438"/>
      <c r="L44" s="897"/>
      <c r="M44" s="3439" t="s">
        <v>3349</v>
      </c>
      <c r="N44" s="3440"/>
    </row>
    <row r="45" spans="1:14">
      <c r="A45" s="3461"/>
      <c r="B45" s="3462"/>
      <c r="C45" s="3436"/>
      <c r="D45" s="3437"/>
      <c r="E45" s="3437"/>
      <c r="F45" s="3437"/>
      <c r="G45" s="3437"/>
      <c r="H45" s="3437"/>
      <c r="I45" s="3437"/>
      <c r="J45" s="3437"/>
      <c r="K45" s="3438"/>
      <c r="L45" s="898"/>
      <c r="M45" s="2140" t="s">
        <v>3350</v>
      </c>
      <c r="N45" s="3441"/>
    </row>
    <row r="46" spans="1:14">
      <c r="A46" s="899"/>
      <c r="B46" s="899"/>
    </row>
    <row r="47" spans="1:14">
      <c r="A47" s="899"/>
      <c r="B47" s="899"/>
    </row>
    <row r="48" spans="1:14">
      <c r="A48" s="3431" t="s">
        <v>3409</v>
      </c>
      <c r="B48" s="3431"/>
      <c r="C48" s="3431"/>
      <c r="D48" s="3431"/>
      <c r="E48" s="3431"/>
      <c r="F48" s="3431"/>
      <c r="G48" s="3431"/>
      <c r="H48" s="3431"/>
      <c r="I48" s="3431"/>
      <c r="J48" s="3431"/>
      <c r="K48" s="3431"/>
      <c r="L48" s="3431"/>
      <c r="M48" s="3431"/>
      <c r="N48" s="3431"/>
    </row>
    <row r="49" spans="1:14" ht="23.25" customHeight="1">
      <c r="A49" s="3421" t="s">
        <v>3410</v>
      </c>
      <c r="B49" s="3422"/>
      <c r="C49" s="3422"/>
      <c r="D49" s="3422"/>
      <c r="E49" s="3422"/>
      <c r="F49" s="3422"/>
      <c r="G49" s="3422"/>
      <c r="H49" s="3422"/>
      <c r="I49" s="3422"/>
      <c r="J49" s="3422"/>
      <c r="K49" s="3422"/>
      <c r="L49" s="3422"/>
      <c r="M49" s="3422"/>
      <c r="N49" s="3423"/>
    </row>
    <row r="50" spans="1:14">
      <c r="A50" s="3425" t="s">
        <v>3411</v>
      </c>
      <c r="B50" s="2959"/>
      <c r="C50" s="2959"/>
      <c r="D50" s="2959"/>
      <c r="E50" s="2959"/>
      <c r="F50" s="2959"/>
      <c r="G50" s="2959"/>
      <c r="H50" s="2959"/>
      <c r="I50" s="2959"/>
      <c r="J50" s="2959"/>
      <c r="K50" s="2959"/>
      <c r="L50" s="2959"/>
      <c r="M50" s="2959"/>
      <c r="N50" s="2960"/>
    </row>
    <row r="51" spans="1:14">
      <c r="A51" s="294"/>
      <c r="B51" s="3419" t="s">
        <v>3412</v>
      </c>
      <c r="C51" s="3420"/>
      <c r="D51" s="3420"/>
      <c r="E51" s="3420"/>
      <c r="F51" s="654" t="s">
        <v>496</v>
      </c>
      <c r="G51" s="1824"/>
      <c r="H51" s="1824"/>
      <c r="I51" s="654" t="s">
        <v>835</v>
      </c>
      <c r="J51" s="654" t="s">
        <v>476</v>
      </c>
      <c r="N51" s="48"/>
    </row>
    <row r="52" spans="1:14" ht="18.75" customHeight="1">
      <c r="A52" s="294"/>
      <c r="B52" s="3419" t="s">
        <v>3413</v>
      </c>
      <c r="C52" s="3420"/>
      <c r="D52" s="3420"/>
      <c r="E52" s="3420"/>
      <c r="F52" s="654" t="s">
        <v>496</v>
      </c>
      <c r="G52" s="1824"/>
      <c r="H52" s="1824"/>
      <c r="I52" s="654" t="s">
        <v>835</v>
      </c>
      <c r="J52" s="654" t="s">
        <v>476</v>
      </c>
      <c r="N52" s="48"/>
    </row>
    <row r="53" spans="1:14" ht="18.75" customHeight="1">
      <c r="A53" s="294"/>
      <c r="B53" s="3419" t="s">
        <v>3414</v>
      </c>
      <c r="C53" s="3420"/>
      <c r="D53" s="3420"/>
      <c r="E53" s="3420"/>
      <c r="F53" s="654" t="s">
        <v>496</v>
      </c>
      <c r="G53" s="1824"/>
      <c r="H53" s="1824"/>
      <c r="I53" s="654" t="s">
        <v>835</v>
      </c>
      <c r="J53" s="654" t="s">
        <v>476</v>
      </c>
      <c r="N53" s="48"/>
    </row>
    <row r="54" spans="1:14" ht="18.75" customHeight="1">
      <c r="A54" s="294"/>
      <c r="B54" s="3419" t="s">
        <v>3414</v>
      </c>
      <c r="C54" s="3420"/>
      <c r="D54" s="3420"/>
      <c r="E54" s="3420"/>
      <c r="F54" s="654" t="s">
        <v>496</v>
      </c>
      <c r="G54" s="1824"/>
      <c r="H54" s="1824"/>
      <c r="I54" s="654" t="s">
        <v>835</v>
      </c>
      <c r="J54" s="654" t="s">
        <v>476</v>
      </c>
      <c r="N54" s="48"/>
    </row>
    <row r="55" spans="1:14" ht="18.75" customHeight="1">
      <c r="A55" s="294"/>
      <c r="B55" s="3419" t="s">
        <v>3415</v>
      </c>
      <c r="C55" s="3420"/>
      <c r="D55" s="3420"/>
      <c r="E55" s="3420"/>
      <c r="F55" s="654" t="s">
        <v>496</v>
      </c>
      <c r="G55" s="1824"/>
      <c r="H55" s="1824"/>
      <c r="I55" s="654" t="s">
        <v>835</v>
      </c>
      <c r="J55" s="654" t="s">
        <v>476</v>
      </c>
      <c r="N55" s="48"/>
    </row>
    <row r="56" spans="1:14" ht="18.75" customHeight="1">
      <c r="A56" s="294"/>
      <c r="B56" s="3419" t="s">
        <v>3416</v>
      </c>
      <c r="C56" s="3420"/>
      <c r="D56" s="3420"/>
      <c r="E56" s="3420"/>
      <c r="F56" s="654" t="s">
        <v>496</v>
      </c>
      <c r="G56" s="1824"/>
      <c r="H56" s="1824"/>
      <c r="I56" s="654" t="s">
        <v>835</v>
      </c>
      <c r="J56" s="654" t="s">
        <v>476</v>
      </c>
      <c r="N56" s="48"/>
    </row>
    <row r="57" spans="1:14">
      <c r="A57" s="898"/>
      <c r="B57" s="904"/>
      <c r="C57" s="892"/>
      <c r="D57" s="892"/>
      <c r="E57" s="892"/>
      <c r="F57" s="892"/>
      <c r="G57" s="892"/>
      <c r="H57" s="892"/>
      <c r="I57" s="892"/>
      <c r="J57" s="892"/>
      <c r="K57" s="892"/>
      <c r="L57" s="892"/>
      <c r="M57" s="892"/>
      <c r="N57" s="893"/>
    </row>
    <row r="58" spans="1:14">
      <c r="A58" s="899"/>
      <c r="B58" s="899"/>
    </row>
    <row r="59" spans="1:14">
      <c r="A59" s="899"/>
      <c r="B59" s="899"/>
    </row>
    <row r="60" spans="1:14">
      <c r="A60" s="2961"/>
      <c r="B60" s="2961"/>
      <c r="C60" s="2961"/>
      <c r="D60" s="2961"/>
      <c r="E60" s="2961"/>
      <c r="F60" s="2961"/>
      <c r="G60" s="2961"/>
      <c r="H60" s="2961"/>
      <c r="I60" s="2961"/>
      <c r="J60" s="2961"/>
      <c r="K60" s="2961"/>
      <c r="L60" s="2961"/>
      <c r="M60" s="2961"/>
      <c r="N60" s="2961"/>
    </row>
    <row r="61" spans="1:14">
      <c r="A61" s="2961" t="s">
        <v>1219</v>
      </c>
      <c r="B61" s="2961"/>
      <c r="C61" s="2961"/>
      <c r="D61" s="2961"/>
      <c r="E61" s="2961"/>
      <c r="F61" s="2961"/>
      <c r="G61" s="2961"/>
      <c r="H61" s="2961"/>
      <c r="I61" s="2961"/>
      <c r="J61" s="2961"/>
      <c r="K61" s="2961"/>
      <c r="L61" s="2961"/>
      <c r="M61" s="2961"/>
      <c r="N61" s="2961"/>
    </row>
    <row r="62" spans="1:14">
      <c r="A62" s="2961" t="s">
        <v>3397</v>
      </c>
      <c r="B62" s="2961"/>
      <c r="C62" s="2961"/>
      <c r="D62" s="2961"/>
      <c r="E62" s="2961"/>
      <c r="F62" s="2961"/>
      <c r="G62" s="2961"/>
      <c r="H62" s="2961"/>
      <c r="I62" s="2961"/>
      <c r="J62" s="2961"/>
      <c r="K62" s="2961"/>
      <c r="L62" s="2961"/>
      <c r="M62" s="2961"/>
      <c r="N62" s="2961"/>
    </row>
    <row r="63" spans="1:14" ht="56.25" customHeight="1">
      <c r="A63" s="2961" t="s">
        <v>3398</v>
      </c>
      <c r="B63" s="2961"/>
      <c r="C63" s="2961"/>
      <c r="D63" s="2961"/>
      <c r="E63" s="2961"/>
      <c r="F63" s="2961"/>
      <c r="G63" s="2961"/>
      <c r="H63" s="2961"/>
      <c r="I63" s="2961"/>
      <c r="J63" s="2961"/>
      <c r="K63" s="2961"/>
      <c r="L63" s="2961"/>
      <c r="M63" s="2961"/>
      <c r="N63" s="2961"/>
    </row>
    <row r="64" spans="1:14" ht="62.25" customHeight="1">
      <c r="A64" s="2961" t="s">
        <v>3417</v>
      </c>
      <c r="B64" s="2961"/>
      <c r="C64" s="2961"/>
      <c r="D64" s="2961"/>
      <c r="E64" s="2961"/>
      <c r="F64" s="2961"/>
      <c r="G64" s="2961"/>
      <c r="H64" s="2961"/>
      <c r="I64" s="2961"/>
      <c r="J64" s="2961"/>
      <c r="K64" s="2961"/>
      <c r="L64" s="2961"/>
      <c r="M64" s="2961"/>
      <c r="N64" s="2961"/>
    </row>
    <row r="65" spans="1:14" ht="55.5" customHeight="1">
      <c r="A65" s="2961" t="s">
        <v>3418</v>
      </c>
      <c r="B65" s="2961"/>
      <c r="C65" s="2961"/>
      <c r="D65" s="2961"/>
      <c r="E65" s="2961"/>
      <c r="F65" s="2961"/>
      <c r="G65" s="2961"/>
      <c r="H65" s="2961"/>
      <c r="I65" s="2961"/>
      <c r="J65" s="2961"/>
      <c r="K65" s="2961"/>
      <c r="L65" s="2961"/>
      <c r="M65" s="2961"/>
      <c r="N65" s="2961"/>
    </row>
    <row r="66" spans="1:14" ht="35.25" customHeight="1">
      <c r="A66" s="2961"/>
      <c r="B66" s="2961"/>
      <c r="C66" s="2961"/>
      <c r="D66" s="2961"/>
      <c r="E66" s="2961"/>
      <c r="F66" s="2961"/>
      <c r="G66" s="2961"/>
      <c r="H66" s="2961"/>
      <c r="I66" s="2961"/>
      <c r="J66" s="2961"/>
      <c r="K66" s="2961"/>
      <c r="L66" s="2961"/>
      <c r="M66" s="2961"/>
      <c r="N66" s="2961"/>
    </row>
    <row r="67" spans="1:14">
      <c r="A67" s="894"/>
      <c r="B67" s="894"/>
    </row>
    <row r="68" spans="1:14">
      <c r="A68" s="894"/>
      <c r="B68" s="894"/>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7"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47A6-BCBA-4B0E-8F22-7272E82BDF83}">
  <sheetPr>
    <tabColor rgb="FF7030A0"/>
  </sheetPr>
  <dimension ref="A1:O45"/>
  <sheetViews>
    <sheetView view="pageBreakPreview" topLeftCell="D1" zoomScale="90" zoomScaleNormal="90" zoomScaleSheetLayoutView="90" workbookViewId="0">
      <selection activeCell="C1" sqref="C1"/>
    </sheetView>
  </sheetViews>
  <sheetFormatPr defaultColWidth="9" defaultRowHeight="13.5"/>
  <cols>
    <col min="1" max="1" width="12.625" style="765" customWidth="1"/>
    <col min="2" max="15" width="9.625" style="765" customWidth="1"/>
    <col min="16" max="16384" width="9" style="765"/>
  </cols>
  <sheetData>
    <row r="1" spans="1:15" ht="15.75" customHeight="1">
      <c r="A1" s="765" t="s">
        <v>1618</v>
      </c>
    </row>
    <row r="2" spans="1:15" ht="20.100000000000001" customHeight="1">
      <c r="A2" s="3508" t="s">
        <v>3268</v>
      </c>
      <c r="B2" s="3508"/>
      <c r="C2" s="3508"/>
      <c r="D2" s="3508"/>
      <c r="E2" s="3508"/>
      <c r="F2" s="3508"/>
      <c r="G2" s="3508"/>
      <c r="H2" s="3508"/>
      <c r="I2" s="3508"/>
      <c r="J2" s="3508"/>
      <c r="K2" s="3508"/>
      <c r="L2" s="3508"/>
      <c r="M2" s="3508"/>
      <c r="N2" s="3508"/>
      <c r="O2" s="3508"/>
    </row>
    <row r="3" spans="1:15" ht="20.100000000000001" customHeight="1">
      <c r="A3" s="3506" t="s">
        <v>426</v>
      </c>
      <c r="B3" s="3506"/>
      <c r="C3" s="3507"/>
      <c r="D3" s="3507"/>
      <c r="F3" s="766"/>
      <c r="G3" s="766"/>
      <c r="H3" s="3506" t="s">
        <v>1619</v>
      </c>
      <c r="I3" s="3506"/>
      <c r="J3" s="3509"/>
      <c r="K3" s="3509"/>
      <c r="L3" s="3509"/>
      <c r="M3" s="3509"/>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506" t="s">
        <v>1356</v>
      </c>
      <c r="B5" s="3506"/>
      <c r="C5" s="3507"/>
      <c r="D5" s="3507"/>
      <c r="E5" s="3507"/>
      <c r="F5" s="3507"/>
      <c r="G5" s="766"/>
      <c r="H5" s="767" t="s">
        <v>1620</v>
      </c>
      <c r="I5" s="766"/>
      <c r="J5" s="768"/>
      <c r="K5" s="766"/>
      <c r="L5" s="766"/>
      <c r="M5" s="766"/>
      <c r="N5" s="766"/>
      <c r="O5" s="766"/>
    </row>
    <row r="6" spans="1:15" ht="5.0999999999999996" customHeight="1">
      <c r="A6" s="769"/>
      <c r="B6" s="769"/>
      <c r="C6" s="769"/>
      <c r="D6" s="769"/>
      <c r="E6" s="769"/>
    </row>
    <row r="7" spans="1:15" ht="26.1" customHeight="1">
      <c r="A7" s="770"/>
      <c r="B7" s="3500" t="s">
        <v>1621</v>
      </c>
      <c r="C7" s="3501"/>
      <c r="D7" s="3500" t="s">
        <v>1622</v>
      </c>
      <c r="E7" s="3501"/>
      <c r="F7" s="3500" t="s">
        <v>1623</v>
      </c>
      <c r="G7" s="3501"/>
      <c r="H7" s="3498" t="s">
        <v>1624</v>
      </c>
      <c r="I7" s="3499"/>
      <c r="J7" s="3498" t="s">
        <v>1625</v>
      </c>
      <c r="K7" s="3499"/>
      <c r="L7" s="3500" t="s">
        <v>1626</v>
      </c>
      <c r="M7" s="3501"/>
      <c r="N7" s="3500" t="s">
        <v>1627</v>
      </c>
      <c r="O7" s="3501"/>
    </row>
    <row r="8" spans="1:15" ht="26.1" customHeight="1">
      <c r="A8" s="771" t="s">
        <v>1628</v>
      </c>
      <c r="B8" s="3500" t="s">
        <v>1629</v>
      </c>
      <c r="C8" s="3501"/>
      <c r="D8" s="3498" t="s">
        <v>1630</v>
      </c>
      <c r="E8" s="3499"/>
      <c r="F8" s="3500" t="s">
        <v>1631</v>
      </c>
      <c r="G8" s="3501"/>
      <c r="H8" s="3500" t="s">
        <v>1632</v>
      </c>
      <c r="I8" s="3501"/>
      <c r="J8" s="3498" t="s">
        <v>1633</v>
      </c>
      <c r="K8" s="3499"/>
      <c r="L8" s="3500" t="s">
        <v>1634</v>
      </c>
      <c r="M8" s="3501"/>
      <c r="N8" s="3498" t="s">
        <v>1635</v>
      </c>
      <c r="O8" s="3499"/>
    </row>
    <row r="9" spans="1:15" ht="26.1" customHeight="1">
      <c r="A9" s="772" t="s">
        <v>1636</v>
      </c>
      <c r="B9" s="3504" t="s">
        <v>1637</v>
      </c>
      <c r="C9" s="3505"/>
      <c r="D9" s="3498" t="s">
        <v>1638</v>
      </c>
      <c r="E9" s="3499"/>
      <c r="F9" s="3498" t="s">
        <v>1639</v>
      </c>
      <c r="G9" s="3501"/>
      <c r="H9" s="3498" t="s">
        <v>1640</v>
      </c>
      <c r="I9" s="3499"/>
      <c r="J9" s="3498" t="s">
        <v>1641</v>
      </c>
      <c r="K9" s="3499"/>
      <c r="L9" s="3500" t="s">
        <v>1642</v>
      </c>
      <c r="M9" s="3501"/>
      <c r="N9" s="3498" t="s">
        <v>1643</v>
      </c>
      <c r="O9" s="3499"/>
    </row>
    <row r="10" spans="1:15" ht="26.1" customHeight="1">
      <c r="A10" s="773"/>
      <c r="B10" s="3500" t="s">
        <v>1644</v>
      </c>
      <c r="C10" s="3501"/>
      <c r="D10" s="3500" t="s">
        <v>1645</v>
      </c>
      <c r="E10" s="3501"/>
      <c r="F10" s="3500" t="s">
        <v>1646</v>
      </c>
      <c r="G10" s="3501"/>
      <c r="H10" s="3500" t="s">
        <v>1647</v>
      </c>
      <c r="I10" s="3501"/>
      <c r="J10" s="3502"/>
      <c r="K10" s="3503"/>
      <c r="L10" s="3502"/>
      <c r="M10" s="3503"/>
      <c r="N10" s="3502"/>
      <c r="O10" s="3503"/>
    </row>
    <row r="11" spans="1:15" ht="9.9499999999999993" customHeight="1">
      <c r="A11" s="774"/>
      <c r="B11" s="774"/>
      <c r="C11" s="774"/>
      <c r="D11" s="774"/>
      <c r="E11" s="774"/>
      <c r="F11" s="774"/>
      <c r="G11" s="774"/>
      <c r="H11" s="774"/>
      <c r="I11" s="774"/>
      <c r="J11" s="774"/>
      <c r="K11" s="774"/>
      <c r="L11" s="774"/>
      <c r="M11" s="774"/>
      <c r="N11" s="774"/>
      <c r="O11" s="774"/>
    </row>
    <row r="12" spans="1:15" ht="26.1" customHeight="1">
      <c r="A12" s="3480" t="s">
        <v>1648</v>
      </c>
      <c r="B12" s="3483" t="s">
        <v>1649</v>
      </c>
      <c r="C12" s="3484"/>
      <c r="D12" s="3484"/>
      <c r="E12" s="3484"/>
      <c r="F12" s="3484"/>
      <c r="G12" s="3484"/>
      <c r="H12" s="3484"/>
      <c r="I12" s="3484"/>
      <c r="J12" s="3484"/>
      <c r="K12" s="3484"/>
      <c r="L12" s="3484"/>
      <c r="M12" s="3484"/>
      <c r="N12" s="3485"/>
      <c r="O12" s="3493" t="s">
        <v>1650</v>
      </c>
    </row>
    <row r="13" spans="1:15" ht="17.100000000000001" customHeight="1">
      <c r="A13" s="3481"/>
      <c r="B13" s="775" t="s">
        <v>1651</v>
      </c>
      <c r="C13" s="776" t="s">
        <v>1652</v>
      </c>
      <c r="D13" s="776" t="s">
        <v>1653</v>
      </c>
      <c r="E13" s="776" t="s">
        <v>1654</v>
      </c>
      <c r="F13" s="776" t="s">
        <v>1655</v>
      </c>
      <c r="G13" s="776" t="s">
        <v>1656</v>
      </c>
      <c r="H13" s="776" t="s">
        <v>1657</v>
      </c>
      <c r="I13" s="776" t="s">
        <v>1658</v>
      </c>
      <c r="J13" s="776" t="s">
        <v>1659</v>
      </c>
      <c r="K13" s="776" t="s">
        <v>1660</v>
      </c>
      <c r="L13" s="776" t="s">
        <v>1661</v>
      </c>
      <c r="M13" s="777" t="s">
        <v>1662</v>
      </c>
      <c r="N13" s="3496" t="s">
        <v>1663</v>
      </c>
      <c r="O13" s="3494"/>
    </row>
    <row r="14" spans="1:15" ht="12" customHeight="1">
      <c r="A14" s="3481"/>
      <c r="B14" s="778"/>
      <c r="C14" s="776" t="s">
        <v>1664</v>
      </c>
      <c r="D14" s="776" t="s">
        <v>1664</v>
      </c>
      <c r="E14" s="776" t="s">
        <v>1664</v>
      </c>
      <c r="F14" s="776" t="s">
        <v>1664</v>
      </c>
      <c r="G14" s="776" t="s">
        <v>1664</v>
      </c>
      <c r="H14" s="776" t="s">
        <v>1664</v>
      </c>
      <c r="I14" s="776" t="s">
        <v>1664</v>
      </c>
      <c r="J14" s="776" t="s">
        <v>1664</v>
      </c>
      <c r="K14" s="776" t="s">
        <v>1664</v>
      </c>
      <c r="L14" s="776" t="s">
        <v>1664</v>
      </c>
      <c r="M14" s="779"/>
      <c r="N14" s="3496"/>
      <c r="O14" s="3494"/>
    </row>
    <row r="15" spans="1:15" ht="17.100000000000001" customHeight="1">
      <c r="A15" s="3482"/>
      <c r="B15" s="780" t="s">
        <v>1665</v>
      </c>
      <c r="C15" s="781" t="s">
        <v>1666</v>
      </c>
      <c r="D15" s="781" t="s">
        <v>1667</v>
      </c>
      <c r="E15" s="781" t="s">
        <v>1668</v>
      </c>
      <c r="F15" s="781" t="s">
        <v>1669</v>
      </c>
      <c r="G15" s="781" t="s">
        <v>1670</v>
      </c>
      <c r="H15" s="781" t="s">
        <v>1671</v>
      </c>
      <c r="I15" s="781" t="s">
        <v>1672</v>
      </c>
      <c r="J15" s="781" t="s">
        <v>1673</v>
      </c>
      <c r="K15" s="781" t="s">
        <v>1674</v>
      </c>
      <c r="L15" s="782" t="s">
        <v>1675</v>
      </c>
      <c r="M15" s="783" t="s">
        <v>1676</v>
      </c>
      <c r="N15" s="3497"/>
      <c r="O15" s="3495"/>
    </row>
    <row r="16" spans="1:15" ht="12" customHeight="1">
      <c r="A16" s="3475" t="s">
        <v>1677</v>
      </c>
      <c r="B16" s="784" t="s">
        <v>1678</v>
      </c>
      <c r="C16" s="785" t="s">
        <v>1678</v>
      </c>
      <c r="D16" s="785" t="s">
        <v>1678</v>
      </c>
      <c r="E16" s="785" t="s">
        <v>1678</v>
      </c>
      <c r="F16" s="785" t="s">
        <v>1678</v>
      </c>
      <c r="G16" s="785" t="s">
        <v>1678</v>
      </c>
      <c r="H16" s="785" t="s">
        <v>1678</v>
      </c>
      <c r="I16" s="785" t="s">
        <v>1678</v>
      </c>
      <c r="J16" s="785" t="s">
        <v>1678</v>
      </c>
      <c r="K16" s="785" t="s">
        <v>1678</v>
      </c>
      <c r="L16" s="785" t="s">
        <v>1678</v>
      </c>
      <c r="M16" s="786" t="s">
        <v>1678</v>
      </c>
      <c r="N16" s="787" t="s">
        <v>1679</v>
      </c>
      <c r="O16" s="788" t="s">
        <v>1680</v>
      </c>
    </row>
    <row r="17" spans="1:15" ht="15" customHeight="1">
      <c r="A17" s="3477"/>
      <c r="B17" s="789"/>
      <c r="C17" s="789"/>
      <c r="D17" s="789"/>
      <c r="E17" s="789"/>
      <c r="F17" s="789"/>
      <c r="G17" s="789"/>
      <c r="H17" s="789"/>
      <c r="I17" s="789"/>
      <c r="J17" s="789"/>
      <c r="K17" s="789"/>
      <c r="L17" s="789"/>
      <c r="M17" s="790"/>
      <c r="N17" s="791"/>
      <c r="O17" s="792"/>
    </row>
    <row r="18" spans="1:15" ht="12" customHeight="1">
      <c r="A18" s="3475" t="s">
        <v>1681</v>
      </c>
      <c r="B18" s="784" t="s">
        <v>1678</v>
      </c>
      <c r="C18" s="785" t="s">
        <v>1678</v>
      </c>
      <c r="D18" s="785" t="s">
        <v>1678</v>
      </c>
      <c r="E18" s="785" t="s">
        <v>1678</v>
      </c>
      <c r="F18" s="785" t="s">
        <v>1678</v>
      </c>
      <c r="G18" s="785" t="s">
        <v>1678</v>
      </c>
      <c r="H18" s="785" t="s">
        <v>1678</v>
      </c>
      <c r="I18" s="785" t="s">
        <v>1678</v>
      </c>
      <c r="J18" s="785" t="s">
        <v>1678</v>
      </c>
      <c r="K18" s="785" t="s">
        <v>1678</v>
      </c>
      <c r="L18" s="785" t="s">
        <v>1678</v>
      </c>
      <c r="M18" s="786" t="s">
        <v>1678</v>
      </c>
      <c r="N18" s="787" t="s">
        <v>1682</v>
      </c>
      <c r="O18" s="788" t="s">
        <v>1683</v>
      </c>
    </row>
    <row r="19" spans="1:15" ht="15" customHeight="1">
      <c r="A19" s="3477"/>
      <c r="B19" s="789"/>
      <c r="C19" s="789"/>
      <c r="D19" s="789"/>
      <c r="E19" s="789"/>
      <c r="F19" s="789"/>
      <c r="G19" s="789"/>
      <c r="H19" s="789"/>
      <c r="I19" s="789"/>
      <c r="J19" s="789"/>
      <c r="K19" s="789"/>
      <c r="L19" s="789"/>
      <c r="M19" s="790"/>
      <c r="N19" s="791"/>
      <c r="O19" s="792"/>
    </row>
    <row r="20" spans="1:15" ht="12" customHeight="1">
      <c r="A20" s="3475" t="s">
        <v>1684</v>
      </c>
      <c r="B20" s="784" t="s">
        <v>1678</v>
      </c>
      <c r="C20" s="785" t="s">
        <v>1678</v>
      </c>
      <c r="D20" s="785" t="s">
        <v>1678</v>
      </c>
      <c r="E20" s="785" t="s">
        <v>1678</v>
      </c>
      <c r="F20" s="785" t="s">
        <v>1678</v>
      </c>
      <c r="G20" s="785" t="s">
        <v>1678</v>
      </c>
      <c r="H20" s="785" t="s">
        <v>1678</v>
      </c>
      <c r="I20" s="785" t="s">
        <v>1678</v>
      </c>
      <c r="J20" s="785" t="s">
        <v>1678</v>
      </c>
      <c r="K20" s="785" t="s">
        <v>1678</v>
      </c>
      <c r="L20" s="785" t="s">
        <v>1678</v>
      </c>
      <c r="M20" s="786" t="s">
        <v>1678</v>
      </c>
      <c r="N20" s="787" t="s">
        <v>1685</v>
      </c>
      <c r="O20" s="788" t="s">
        <v>1686</v>
      </c>
    </row>
    <row r="21" spans="1:15" ht="15" customHeight="1">
      <c r="A21" s="3477"/>
      <c r="B21" s="789"/>
      <c r="C21" s="789"/>
      <c r="D21" s="789"/>
      <c r="E21" s="789"/>
      <c r="F21" s="789"/>
      <c r="G21" s="789"/>
      <c r="H21" s="789"/>
      <c r="I21" s="789"/>
      <c r="J21" s="789"/>
      <c r="K21" s="789"/>
      <c r="L21" s="789"/>
      <c r="M21" s="790"/>
      <c r="N21" s="791"/>
      <c r="O21" s="792"/>
    </row>
    <row r="22" spans="1:15" ht="12" customHeight="1">
      <c r="A22" s="3475" t="s">
        <v>1687</v>
      </c>
      <c r="B22" s="784" t="s">
        <v>1678</v>
      </c>
      <c r="C22" s="785" t="s">
        <v>1678</v>
      </c>
      <c r="D22" s="785" t="s">
        <v>1678</v>
      </c>
      <c r="E22" s="785" t="s">
        <v>1678</v>
      </c>
      <c r="F22" s="785" t="s">
        <v>1678</v>
      </c>
      <c r="G22" s="785" t="s">
        <v>1678</v>
      </c>
      <c r="H22" s="785" t="s">
        <v>1678</v>
      </c>
      <c r="I22" s="785" t="s">
        <v>1678</v>
      </c>
      <c r="J22" s="785" t="s">
        <v>1678</v>
      </c>
      <c r="K22" s="785" t="s">
        <v>1678</v>
      </c>
      <c r="L22" s="785" t="s">
        <v>1678</v>
      </c>
      <c r="M22" s="786" t="s">
        <v>1678</v>
      </c>
      <c r="N22" s="787" t="s">
        <v>1688</v>
      </c>
      <c r="O22" s="788" t="s">
        <v>1689</v>
      </c>
    </row>
    <row r="23" spans="1:15" ht="15" customHeight="1">
      <c r="A23" s="3477"/>
      <c r="B23" s="789"/>
      <c r="C23" s="789"/>
      <c r="D23" s="789"/>
      <c r="E23" s="789"/>
      <c r="F23" s="789"/>
      <c r="G23" s="789"/>
      <c r="H23" s="789"/>
      <c r="I23" s="789"/>
      <c r="J23" s="789"/>
      <c r="K23" s="789"/>
      <c r="L23" s="789"/>
      <c r="M23" s="790"/>
      <c r="N23" s="791"/>
      <c r="O23" s="792"/>
    </row>
    <row r="24" spans="1:15" ht="12" customHeight="1">
      <c r="A24" s="3486" t="s">
        <v>1690</v>
      </c>
      <c r="B24" s="3487"/>
      <c r="C24" s="3488"/>
      <c r="D24" s="3488"/>
      <c r="E24" s="3488"/>
      <c r="F24" s="3488"/>
      <c r="G24" s="3488"/>
      <c r="H24" s="3488"/>
      <c r="I24" s="3488"/>
      <c r="J24" s="3488"/>
      <c r="K24" s="3488"/>
      <c r="L24" s="3488"/>
      <c r="M24" s="3488"/>
      <c r="N24" s="3488"/>
      <c r="O24" s="788" t="s">
        <v>1691</v>
      </c>
    </row>
    <row r="25" spans="1:15" ht="15" customHeight="1">
      <c r="A25" s="3475"/>
      <c r="B25" s="3489"/>
      <c r="C25" s="3490"/>
      <c r="D25" s="3490"/>
      <c r="E25" s="3490"/>
      <c r="F25" s="3490"/>
      <c r="G25" s="3490"/>
      <c r="H25" s="3490"/>
      <c r="I25" s="3490"/>
      <c r="J25" s="3490"/>
      <c r="K25" s="3490"/>
      <c r="L25" s="3490"/>
      <c r="M25" s="3490"/>
      <c r="N25" s="3490"/>
      <c r="O25" s="792"/>
    </row>
    <row r="26" spans="1:15" ht="12" customHeight="1">
      <c r="A26" s="3491" t="s">
        <v>1692</v>
      </c>
      <c r="B26" s="3491"/>
      <c r="C26" s="3491"/>
      <c r="D26" s="3491"/>
      <c r="E26" s="3491"/>
      <c r="F26" s="3491"/>
      <c r="G26" s="3491"/>
      <c r="H26" s="3491"/>
      <c r="I26" s="3491"/>
      <c r="J26" s="3491"/>
      <c r="K26" s="3491"/>
      <c r="L26" s="3491"/>
      <c r="M26" s="3492"/>
      <c r="N26" s="793" t="s">
        <v>1693</v>
      </c>
      <c r="O26" s="794" t="s">
        <v>1694</v>
      </c>
    </row>
    <row r="27" spans="1:15" ht="15" customHeight="1">
      <c r="A27" s="3491"/>
      <c r="B27" s="3491"/>
      <c r="C27" s="3491"/>
      <c r="D27" s="3491"/>
      <c r="E27" s="3491"/>
      <c r="F27" s="3491"/>
      <c r="G27" s="3491"/>
      <c r="H27" s="3491"/>
      <c r="I27" s="3491"/>
      <c r="J27" s="3491"/>
      <c r="K27" s="3491"/>
      <c r="L27" s="3491"/>
      <c r="M27" s="3492"/>
      <c r="N27" s="795"/>
      <c r="O27" s="796"/>
    </row>
    <row r="28" spans="1:15" ht="9.9499999999999993" customHeight="1">
      <c r="A28" s="774"/>
      <c r="B28" s="774"/>
      <c r="C28" s="774"/>
      <c r="D28" s="774"/>
      <c r="E28" s="774"/>
      <c r="F28" s="774"/>
      <c r="G28" s="774"/>
      <c r="H28" s="774"/>
      <c r="I28" s="774"/>
      <c r="J28" s="774"/>
      <c r="K28" s="774"/>
      <c r="L28" s="774"/>
      <c r="M28" s="774"/>
      <c r="O28" s="797"/>
    </row>
    <row r="29" spans="1:15" ht="18.75" customHeight="1">
      <c r="A29" s="3475" t="s">
        <v>1695</v>
      </c>
      <c r="B29" s="798" t="s">
        <v>1696</v>
      </c>
      <c r="C29" s="797"/>
      <c r="D29" s="797"/>
      <c r="E29" s="797"/>
      <c r="F29" s="797"/>
      <c r="G29" s="797"/>
      <c r="H29" s="797"/>
      <c r="I29" s="3478"/>
      <c r="J29" s="3478"/>
      <c r="K29" s="799" t="s">
        <v>1697</v>
      </c>
      <c r="L29" s="769"/>
      <c r="M29" s="800"/>
      <c r="N29" s="801"/>
    </row>
    <row r="30" spans="1:15" ht="3" customHeight="1">
      <c r="A30" s="3476"/>
      <c r="B30" s="801"/>
      <c r="M30" s="802"/>
      <c r="N30" s="801"/>
    </row>
    <row r="31" spans="1:15" ht="18.75" customHeight="1">
      <c r="A31" s="3476"/>
      <c r="B31" s="803" t="s">
        <v>1698</v>
      </c>
      <c r="D31" s="804"/>
      <c r="I31" s="3479"/>
      <c r="J31" s="3479"/>
      <c r="K31" s="799" t="s">
        <v>1697</v>
      </c>
      <c r="L31" s="769"/>
      <c r="M31" s="802"/>
      <c r="N31" s="801"/>
    </row>
    <row r="32" spans="1:15" ht="3" customHeight="1">
      <c r="A32" s="3477"/>
      <c r="B32" s="769"/>
      <c r="C32" s="769"/>
      <c r="D32" s="769"/>
      <c r="E32" s="769"/>
      <c r="F32" s="769"/>
      <c r="G32" s="769"/>
      <c r="H32" s="769"/>
      <c r="I32" s="769"/>
      <c r="J32" s="769"/>
      <c r="K32" s="769"/>
      <c r="L32" s="769"/>
      <c r="M32" s="805"/>
    </row>
    <row r="33" spans="1:1" ht="5.25" customHeight="1"/>
    <row r="34" spans="1:1" ht="15" customHeight="1">
      <c r="A34" s="765" t="s">
        <v>1699</v>
      </c>
    </row>
    <row r="35" spans="1:1" ht="15" customHeight="1">
      <c r="A35" s="765" t="s">
        <v>1700</v>
      </c>
    </row>
    <row r="36" spans="1:1" ht="15" customHeight="1">
      <c r="A36" s="765" t="s">
        <v>1701</v>
      </c>
    </row>
    <row r="37" spans="1:1" ht="15" customHeight="1">
      <c r="A37" s="765" t="s">
        <v>1702</v>
      </c>
    </row>
    <row r="38" spans="1:1" ht="15" customHeight="1">
      <c r="A38" s="765" t="s">
        <v>1703</v>
      </c>
    </row>
    <row r="39" spans="1:1" ht="15" customHeight="1">
      <c r="A39" s="765" t="s">
        <v>1704</v>
      </c>
    </row>
    <row r="40" spans="1:1" ht="15" customHeight="1">
      <c r="A40" s="765" t="s">
        <v>1705</v>
      </c>
    </row>
    <row r="41" spans="1:1" ht="15" customHeight="1">
      <c r="A41" s="765" t="s">
        <v>3269</v>
      </c>
    </row>
    <row r="42" spans="1:1" ht="15" customHeight="1">
      <c r="A42" s="765" t="s">
        <v>1706</v>
      </c>
    </row>
    <row r="43" spans="1:1" ht="15" customHeight="1">
      <c r="A43" s="765" t="s">
        <v>3270</v>
      </c>
    </row>
    <row r="44" spans="1:1" ht="15" customHeight="1">
      <c r="A44" s="765" t="s">
        <v>1707</v>
      </c>
    </row>
    <row r="45" spans="1:1">
      <c r="A45" s="765" t="s">
        <v>1708</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5EB5-41FD-444D-AB34-546ABA35AE3C}">
  <sheetPr>
    <tabColor rgb="FF7030A0"/>
  </sheetPr>
  <dimension ref="A1:O36"/>
  <sheetViews>
    <sheetView view="pageBreakPreview" topLeftCell="D1" zoomScale="90" zoomScaleNormal="90" zoomScaleSheetLayoutView="90" workbookViewId="0">
      <selection activeCell="L11" sqref="L11"/>
    </sheetView>
  </sheetViews>
  <sheetFormatPr defaultColWidth="9" defaultRowHeight="13.5"/>
  <cols>
    <col min="1" max="1" width="12.625" style="765" customWidth="1"/>
    <col min="2" max="15" width="9.625" style="765" customWidth="1"/>
    <col min="16" max="16384" width="9" style="765"/>
  </cols>
  <sheetData>
    <row r="1" spans="1:15" ht="20.100000000000001" customHeight="1">
      <c r="A1" s="765" t="s">
        <v>1709</v>
      </c>
    </row>
    <row r="2" spans="1:15" ht="20.100000000000001" customHeight="1">
      <c r="A2" s="3508" t="s">
        <v>3271</v>
      </c>
      <c r="B2" s="3508"/>
      <c r="C2" s="3508"/>
      <c r="D2" s="3508"/>
      <c r="E2" s="3508"/>
      <c r="F2" s="3508"/>
      <c r="G2" s="3508"/>
      <c r="H2" s="3508"/>
      <c r="I2" s="3508"/>
      <c r="J2" s="3508"/>
      <c r="K2" s="3508"/>
      <c r="L2" s="3508"/>
      <c r="M2" s="3508"/>
      <c r="N2" s="3508"/>
      <c r="O2" s="3508"/>
    </row>
    <row r="3" spans="1:15" ht="20.100000000000001" customHeight="1">
      <c r="A3" s="3506" t="s">
        <v>426</v>
      </c>
      <c r="B3" s="3506"/>
      <c r="C3" s="3507"/>
      <c r="D3" s="3507"/>
      <c r="F3" s="766"/>
      <c r="G3" s="766"/>
      <c r="H3" s="3506" t="s">
        <v>1619</v>
      </c>
      <c r="I3" s="3506"/>
      <c r="J3" s="3509"/>
      <c r="K3" s="3509"/>
      <c r="L3" s="3509"/>
      <c r="M3" s="3509"/>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506" t="s">
        <v>1356</v>
      </c>
      <c r="B5" s="3506"/>
      <c r="C5" s="3507"/>
      <c r="D5" s="3507"/>
      <c r="E5" s="3507"/>
      <c r="F5" s="3507"/>
      <c r="G5" s="766"/>
      <c r="H5" s="767" t="s">
        <v>1620</v>
      </c>
      <c r="I5" s="766"/>
      <c r="J5" s="768"/>
      <c r="K5" s="766"/>
      <c r="L5" s="766"/>
      <c r="M5" s="766"/>
      <c r="N5" s="766"/>
      <c r="O5" s="766"/>
    </row>
    <row r="6" spans="1:15" ht="5.0999999999999996" customHeight="1">
      <c r="A6" s="769"/>
      <c r="B6" s="769"/>
      <c r="C6" s="769"/>
      <c r="D6" s="769"/>
      <c r="E6" s="769"/>
    </row>
    <row r="7" spans="1:15" ht="26.1" customHeight="1">
      <c r="A7" s="770"/>
      <c r="B7" s="3500" t="s">
        <v>1621</v>
      </c>
      <c r="C7" s="3501"/>
      <c r="D7" s="3500" t="s">
        <v>1622</v>
      </c>
      <c r="E7" s="3501"/>
      <c r="F7" s="3500" t="s">
        <v>1623</v>
      </c>
      <c r="G7" s="3501"/>
      <c r="H7" s="3498" t="s">
        <v>1624</v>
      </c>
      <c r="I7" s="3499"/>
      <c r="J7" s="3498" t="s">
        <v>1625</v>
      </c>
      <c r="K7" s="3499"/>
      <c r="L7" s="3500" t="s">
        <v>1626</v>
      </c>
      <c r="M7" s="3501"/>
      <c r="N7" s="3500" t="s">
        <v>1627</v>
      </c>
      <c r="O7" s="3501"/>
    </row>
    <row r="8" spans="1:15" ht="26.1" customHeight="1">
      <c r="A8" s="771" t="s">
        <v>1628</v>
      </c>
      <c r="B8" s="3500" t="s">
        <v>1629</v>
      </c>
      <c r="C8" s="3501"/>
      <c r="D8" s="3498" t="s">
        <v>1630</v>
      </c>
      <c r="E8" s="3499"/>
      <c r="F8" s="3500" t="s">
        <v>1631</v>
      </c>
      <c r="G8" s="3501"/>
      <c r="H8" s="3500" t="s">
        <v>1632</v>
      </c>
      <c r="I8" s="3501"/>
      <c r="J8" s="3498" t="s">
        <v>1633</v>
      </c>
      <c r="K8" s="3499"/>
      <c r="L8" s="3500" t="s">
        <v>1634</v>
      </c>
      <c r="M8" s="3501"/>
      <c r="N8" s="3498" t="s">
        <v>1635</v>
      </c>
      <c r="O8" s="3499"/>
    </row>
    <row r="9" spans="1:15" ht="26.1" customHeight="1">
      <c r="A9" s="772" t="s">
        <v>1636</v>
      </c>
      <c r="B9" s="3504" t="s">
        <v>1637</v>
      </c>
      <c r="C9" s="3505"/>
      <c r="D9" s="3498" t="s">
        <v>1638</v>
      </c>
      <c r="E9" s="3499"/>
      <c r="F9" s="3498" t="s">
        <v>1639</v>
      </c>
      <c r="G9" s="3501"/>
      <c r="H9" s="3498" t="s">
        <v>1640</v>
      </c>
      <c r="I9" s="3499"/>
      <c r="J9" s="3498" t="s">
        <v>1641</v>
      </c>
      <c r="K9" s="3499"/>
      <c r="L9" s="3500" t="s">
        <v>1642</v>
      </c>
      <c r="M9" s="3501"/>
      <c r="N9" s="3498" t="s">
        <v>1643</v>
      </c>
      <c r="O9" s="3499"/>
    </row>
    <row r="10" spans="1:15" ht="26.1" customHeight="1">
      <c r="A10" s="773"/>
      <c r="B10" s="3500" t="s">
        <v>1644</v>
      </c>
      <c r="C10" s="3501"/>
      <c r="D10" s="3500" t="s">
        <v>1645</v>
      </c>
      <c r="E10" s="3501"/>
      <c r="F10" s="3500" t="s">
        <v>1646</v>
      </c>
      <c r="G10" s="3501"/>
      <c r="H10" s="3500" t="s">
        <v>1647</v>
      </c>
      <c r="I10" s="3501"/>
      <c r="J10" s="3502"/>
      <c r="K10" s="3503"/>
      <c r="L10" s="3502"/>
      <c r="M10" s="3503"/>
      <c r="N10" s="3502"/>
      <c r="O10" s="3503"/>
    </row>
    <row r="11" spans="1:15" ht="26.1" customHeight="1">
      <c r="A11" s="806"/>
      <c r="B11" s="807"/>
      <c r="C11" s="807"/>
      <c r="D11" s="807"/>
      <c r="E11" s="807"/>
      <c r="F11" s="807"/>
      <c r="G11" s="807"/>
      <c r="H11" s="807"/>
      <c r="I11" s="807"/>
    </row>
    <row r="12" spans="1:15" ht="15" customHeight="1">
      <c r="A12" s="808"/>
      <c r="B12" s="807"/>
      <c r="C12" s="807"/>
      <c r="D12" s="807"/>
      <c r="E12" s="807"/>
      <c r="F12" s="807"/>
      <c r="G12" s="807"/>
      <c r="H12" s="807"/>
      <c r="I12" s="807"/>
    </row>
    <row r="13" spans="1:15" ht="9.9499999999999993" customHeight="1">
      <c r="B13" s="769"/>
      <c r="C13" s="769"/>
      <c r="D13" s="769"/>
      <c r="E13" s="769"/>
      <c r="F13" s="769"/>
      <c r="G13" s="769"/>
      <c r="H13" s="769"/>
      <c r="I13" s="769"/>
      <c r="J13" s="769"/>
      <c r="K13" s="769"/>
      <c r="L13" s="769"/>
      <c r="M13" s="769"/>
      <c r="N13" s="769"/>
    </row>
    <row r="14" spans="1:15" ht="26.1" customHeight="1">
      <c r="A14" s="802"/>
      <c r="B14" s="3483" t="s">
        <v>1710</v>
      </c>
      <c r="C14" s="3484"/>
      <c r="D14" s="3484"/>
      <c r="E14" s="3484"/>
      <c r="F14" s="3484"/>
      <c r="G14" s="3484"/>
      <c r="H14" s="3484"/>
      <c r="I14" s="3484"/>
      <c r="J14" s="3484"/>
      <c r="K14" s="3484"/>
      <c r="L14" s="3484"/>
      <c r="M14" s="3484"/>
      <c r="N14" s="3510"/>
      <c r="O14" s="3511"/>
    </row>
    <row r="15" spans="1:15" ht="17.100000000000001" customHeight="1">
      <c r="A15" s="802"/>
      <c r="B15" s="775" t="s">
        <v>1651</v>
      </c>
      <c r="C15" s="776" t="s">
        <v>1652</v>
      </c>
      <c r="D15" s="776" t="s">
        <v>1653</v>
      </c>
      <c r="E15" s="776" t="s">
        <v>1654</v>
      </c>
      <c r="F15" s="776" t="s">
        <v>1655</v>
      </c>
      <c r="G15" s="776" t="s">
        <v>1656</v>
      </c>
      <c r="H15" s="776" t="s">
        <v>1657</v>
      </c>
      <c r="I15" s="776" t="s">
        <v>1658</v>
      </c>
      <c r="J15" s="776" t="s">
        <v>1659</v>
      </c>
      <c r="K15" s="776" t="s">
        <v>1660</v>
      </c>
      <c r="L15" s="776" t="s">
        <v>1661</v>
      </c>
      <c r="M15" s="777" t="s">
        <v>1662</v>
      </c>
      <c r="N15" s="3512" t="s">
        <v>1711</v>
      </c>
      <c r="O15" s="3511"/>
    </row>
    <row r="16" spans="1:15" ht="12" customHeight="1">
      <c r="A16" s="802"/>
      <c r="B16" s="778"/>
      <c r="C16" s="776" t="s">
        <v>1664</v>
      </c>
      <c r="D16" s="776" t="s">
        <v>1664</v>
      </c>
      <c r="E16" s="776" t="s">
        <v>1664</v>
      </c>
      <c r="F16" s="776" t="s">
        <v>1664</v>
      </c>
      <c r="G16" s="776" t="s">
        <v>1664</v>
      </c>
      <c r="H16" s="776" t="s">
        <v>1664</v>
      </c>
      <c r="I16" s="776" t="s">
        <v>1664</v>
      </c>
      <c r="J16" s="776" t="s">
        <v>1664</v>
      </c>
      <c r="K16" s="776" t="s">
        <v>1664</v>
      </c>
      <c r="L16" s="776" t="s">
        <v>1664</v>
      </c>
      <c r="M16" s="779"/>
      <c r="N16" s="3512"/>
      <c r="O16" s="3511"/>
    </row>
    <row r="17" spans="1:15" ht="17.100000000000001" customHeight="1">
      <c r="A17" s="802"/>
      <c r="B17" s="780" t="s">
        <v>1665</v>
      </c>
      <c r="C17" s="781" t="s">
        <v>1666</v>
      </c>
      <c r="D17" s="781" t="s">
        <v>1667</v>
      </c>
      <c r="E17" s="781" t="s">
        <v>1668</v>
      </c>
      <c r="F17" s="781" t="s">
        <v>1669</v>
      </c>
      <c r="G17" s="781" t="s">
        <v>1670</v>
      </c>
      <c r="H17" s="781" t="s">
        <v>1671</v>
      </c>
      <c r="I17" s="781" t="s">
        <v>1672</v>
      </c>
      <c r="J17" s="781" t="s">
        <v>1673</v>
      </c>
      <c r="K17" s="781" t="s">
        <v>1674</v>
      </c>
      <c r="L17" s="782" t="s">
        <v>1675</v>
      </c>
      <c r="M17" s="783" t="s">
        <v>1676</v>
      </c>
      <c r="N17" s="3513"/>
      <c r="O17" s="3511"/>
    </row>
    <row r="18" spans="1:15" ht="12" customHeight="1">
      <c r="A18" s="3514"/>
      <c r="B18" s="784" t="s">
        <v>1712</v>
      </c>
      <c r="C18" s="785" t="s">
        <v>1712</v>
      </c>
      <c r="D18" s="785" t="s">
        <v>1712</v>
      </c>
      <c r="E18" s="785" t="s">
        <v>1712</v>
      </c>
      <c r="F18" s="785" t="s">
        <v>1712</v>
      </c>
      <c r="G18" s="785" t="s">
        <v>1712</v>
      </c>
      <c r="H18" s="785" t="s">
        <v>1712</v>
      </c>
      <c r="I18" s="785" t="s">
        <v>1712</v>
      </c>
      <c r="J18" s="785" t="s">
        <v>1712</v>
      </c>
      <c r="K18" s="785" t="s">
        <v>1712</v>
      </c>
      <c r="L18" s="785" t="s">
        <v>1712</v>
      </c>
      <c r="M18" s="786" t="s">
        <v>1712</v>
      </c>
      <c r="N18" s="809" t="s">
        <v>1713</v>
      </c>
      <c r="O18" s="810"/>
    </row>
    <row r="19" spans="1:15" ht="15" customHeight="1">
      <c r="A19" s="3514"/>
      <c r="B19" s="789"/>
      <c r="C19" s="811"/>
      <c r="D19" s="811"/>
      <c r="E19" s="811"/>
      <c r="F19" s="811"/>
      <c r="G19" s="811"/>
      <c r="H19" s="811"/>
      <c r="I19" s="811"/>
      <c r="J19" s="811"/>
      <c r="K19" s="811"/>
      <c r="L19" s="811"/>
      <c r="M19" s="790"/>
      <c r="N19" s="812"/>
      <c r="O19" s="813"/>
    </row>
    <row r="20" spans="1:15" ht="15" customHeight="1">
      <c r="A20" s="806"/>
      <c r="B20" s="814" t="s">
        <v>1714</v>
      </c>
      <c r="C20" s="813"/>
      <c r="D20" s="813"/>
      <c r="E20" s="813"/>
      <c r="F20" s="813"/>
      <c r="G20" s="813"/>
      <c r="H20" s="813"/>
      <c r="I20" s="813"/>
      <c r="J20" s="813"/>
      <c r="K20" s="813"/>
      <c r="L20" s="813"/>
      <c r="M20" s="813"/>
      <c r="N20" s="813"/>
      <c r="O20" s="813"/>
    </row>
    <row r="21" spans="1:15" ht="9.9499999999999993" customHeight="1">
      <c r="A21" s="769"/>
      <c r="B21" s="769"/>
      <c r="C21" s="769"/>
      <c r="D21" s="769"/>
      <c r="E21" s="769"/>
      <c r="F21" s="769"/>
      <c r="G21" s="769"/>
      <c r="H21" s="769"/>
      <c r="I21" s="769"/>
      <c r="J21" s="769"/>
      <c r="K21" s="769"/>
      <c r="L21" s="769"/>
      <c r="M21" s="769"/>
    </row>
    <row r="22" spans="1:15" ht="21.95" customHeight="1">
      <c r="A22" s="3475" t="s">
        <v>1695</v>
      </c>
      <c r="B22" s="798" t="s">
        <v>1696</v>
      </c>
      <c r="C22" s="797"/>
      <c r="D22" s="797"/>
      <c r="E22" s="797"/>
      <c r="F22" s="797"/>
      <c r="G22" s="797"/>
      <c r="H22" s="797"/>
      <c r="I22" s="3478"/>
      <c r="J22" s="3478"/>
      <c r="K22" s="799" t="s">
        <v>1697</v>
      </c>
      <c r="L22" s="769"/>
      <c r="M22" s="800"/>
      <c r="N22" s="801"/>
    </row>
    <row r="23" spans="1:15" ht="3" customHeight="1">
      <c r="A23" s="3476"/>
      <c r="B23" s="801"/>
      <c r="M23" s="802"/>
      <c r="N23" s="801"/>
    </row>
    <row r="24" spans="1:15" ht="21.95" customHeight="1">
      <c r="A24" s="3476"/>
      <c r="B24" s="803" t="s">
        <v>1698</v>
      </c>
      <c r="D24" s="804"/>
      <c r="I24" s="3479"/>
      <c r="J24" s="3479"/>
      <c r="K24" s="799" t="s">
        <v>1697</v>
      </c>
      <c r="L24" s="769"/>
      <c r="M24" s="802"/>
      <c r="N24" s="801"/>
    </row>
    <row r="25" spans="1:15" ht="3" customHeight="1">
      <c r="A25" s="3477"/>
      <c r="B25" s="769"/>
      <c r="C25" s="769"/>
      <c r="D25" s="769"/>
      <c r="E25" s="769"/>
      <c r="F25" s="769"/>
      <c r="G25" s="769"/>
      <c r="H25" s="769"/>
      <c r="I25" s="769"/>
      <c r="J25" s="769"/>
      <c r="K25" s="769"/>
      <c r="L25" s="769"/>
      <c r="M25" s="805"/>
    </row>
    <row r="26" spans="1:15" ht="9.75" customHeight="1"/>
    <row r="27" spans="1:15" ht="15" customHeight="1">
      <c r="A27" s="765" t="s">
        <v>1699</v>
      </c>
    </row>
    <row r="28" spans="1:15" ht="15" customHeight="1">
      <c r="A28" s="765" t="s">
        <v>1715</v>
      </c>
    </row>
    <row r="29" spans="1:15" ht="15" customHeight="1">
      <c r="A29" s="765" t="s">
        <v>1701</v>
      </c>
    </row>
    <row r="30" spans="1:15" ht="15" customHeight="1">
      <c r="A30" s="765" t="s">
        <v>1716</v>
      </c>
    </row>
    <row r="31" spans="1:15" ht="15" customHeight="1"/>
    <row r="32" spans="1:15" ht="15" customHeight="1"/>
    <row r="33" s="765" customFormat="1" ht="15" customHeight="1"/>
    <row r="34" s="765" customFormat="1" ht="15" customHeight="1"/>
    <row r="35" s="765" customFormat="1" ht="15" customHeight="1"/>
    <row r="36" s="765"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5B092-C5A0-42EF-AC8D-DE5655504DB8}">
  <sheetPr>
    <tabColor rgb="FF7030A0"/>
  </sheetPr>
  <dimension ref="A1:W32"/>
  <sheetViews>
    <sheetView view="pageBreakPreview" zoomScaleNormal="100" zoomScaleSheetLayoutView="100" workbookViewId="0">
      <selection activeCell="D1" sqref="D1"/>
    </sheetView>
  </sheetViews>
  <sheetFormatPr defaultColWidth="9" defaultRowHeight="13.5"/>
  <cols>
    <col min="1" max="1" width="3.625" style="1292" customWidth="1"/>
    <col min="2" max="2" width="29.25" style="1292" customWidth="1"/>
    <col min="3" max="3" width="1.75" style="1292" customWidth="1"/>
    <col min="4" max="4" width="15" style="1292" customWidth="1"/>
    <col min="5" max="5" width="14.5" style="1292" customWidth="1"/>
    <col min="6" max="7" width="6.625" style="1292" customWidth="1"/>
    <col min="8" max="8" width="13.125" style="1292" customWidth="1"/>
    <col min="9" max="10" width="6" style="1292" customWidth="1"/>
    <col min="11" max="11" width="6.25" style="1292" customWidth="1"/>
    <col min="12" max="16384" width="9" style="1292"/>
  </cols>
  <sheetData>
    <row r="1" spans="1:23" ht="20.100000000000001" customHeight="1">
      <c r="A1" s="1292" t="s">
        <v>3865</v>
      </c>
      <c r="B1" s="580"/>
      <c r="C1" s="580"/>
      <c r="D1" s="580"/>
      <c r="E1" s="580"/>
      <c r="F1" s="580"/>
      <c r="G1" s="580"/>
      <c r="H1" s="580"/>
      <c r="I1" s="580"/>
      <c r="J1" s="580"/>
    </row>
    <row r="2" spans="1:23" ht="20.100000000000001" customHeight="1">
      <c r="A2" s="580"/>
      <c r="B2" s="580"/>
      <c r="C2" s="580"/>
      <c r="D2" s="580"/>
      <c r="E2" s="580"/>
      <c r="F2" s="580"/>
      <c r="G2" s="580"/>
      <c r="H2" s="580"/>
      <c r="I2" s="580"/>
      <c r="J2" s="580"/>
    </row>
    <row r="3" spans="1:23" ht="20.100000000000001" customHeight="1">
      <c r="A3" s="3559" t="s">
        <v>1717</v>
      </c>
      <c r="B3" s="3559"/>
      <c r="C3" s="3559"/>
      <c r="D3" s="3559"/>
      <c r="E3" s="3559"/>
      <c r="F3" s="3559"/>
      <c r="G3" s="3559"/>
      <c r="H3" s="3559"/>
      <c r="I3" s="3559"/>
      <c r="J3" s="3559"/>
      <c r="K3" s="3559"/>
    </row>
    <row r="4" spans="1:23" ht="7.15" customHeight="1">
      <c r="A4" s="1293"/>
      <c r="B4" s="1293"/>
      <c r="C4" s="1293"/>
      <c r="D4" s="1293"/>
      <c r="E4" s="1293"/>
      <c r="F4" s="1293"/>
      <c r="G4" s="1293"/>
      <c r="H4" s="1293"/>
      <c r="I4" s="1293"/>
      <c r="J4" s="1293"/>
      <c r="K4" s="1293"/>
    </row>
    <row r="5" spans="1:23" ht="20.100000000000001" customHeight="1">
      <c r="A5" s="1293"/>
      <c r="B5" s="1294" t="s">
        <v>1718</v>
      </c>
      <c r="C5" s="1293"/>
    </row>
    <row r="6" spans="1:23" ht="20.100000000000001" customHeight="1">
      <c r="A6" s="580"/>
      <c r="B6" s="580"/>
      <c r="C6" s="580"/>
      <c r="D6" s="580"/>
      <c r="E6" s="580"/>
      <c r="F6" s="580"/>
      <c r="G6" s="580"/>
      <c r="H6" s="580"/>
      <c r="I6" s="581"/>
      <c r="J6" s="581"/>
      <c r="K6" s="581" t="s">
        <v>3245</v>
      </c>
    </row>
    <row r="7" spans="1:23" ht="20.100000000000001" customHeight="1">
      <c r="A7" s="580"/>
      <c r="B7" s="580"/>
      <c r="C7" s="580"/>
      <c r="D7" s="580"/>
      <c r="E7" s="580"/>
      <c r="F7" s="580"/>
      <c r="G7" s="580"/>
      <c r="H7" s="580"/>
      <c r="I7" s="580"/>
      <c r="J7" s="580"/>
    </row>
    <row r="8" spans="1:23" ht="39" customHeight="1">
      <c r="A8" s="580"/>
      <c r="B8" s="1295"/>
      <c r="C8" s="1295"/>
      <c r="D8" s="1295"/>
      <c r="E8" s="1295"/>
      <c r="F8" s="3560" t="s">
        <v>426</v>
      </c>
      <c r="G8" s="3560"/>
      <c r="H8" s="3555"/>
      <c r="I8" s="3555"/>
      <c r="J8" s="1296"/>
      <c r="K8" s="1297"/>
      <c r="O8" s="3561" t="s">
        <v>1719</v>
      </c>
      <c r="P8" s="3561"/>
      <c r="Q8" s="3561"/>
      <c r="R8" s="3561"/>
      <c r="S8" s="3561"/>
      <c r="T8" s="3561"/>
      <c r="U8" s="3561"/>
      <c r="V8" s="3561"/>
      <c r="W8" s="3561"/>
    </row>
    <row r="9" spans="1:23" ht="20.100000000000001" customHeight="1">
      <c r="A9" s="580" t="s">
        <v>1720</v>
      </c>
      <c r="B9" s="580"/>
      <c r="C9" s="580"/>
      <c r="D9" s="580"/>
      <c r="E9" s="580"/>
      <c r="F9" s="580"/>
      <c r="G9" s="580"/>
      <c r="H9" s="580"/>
      <c r="I9" s="580"/>
      <c r="J9" s="580"/>
    </row>
    <row r="10" spans="1:23" ht="60.75" customHeight="1">
      <c r="A10" s="3562" t="s">
        <v>448</v>
      </c>
      <c r="B10" s="3563"/>
      <c r="C10" s="3540"/>
      <c r="D10" s="3541"/>
      <c r="E10" s="3541"/>
      <c r="F10" s="3541"/>
      <c r="G10" s="3541"/>
      <c r="H10" s="3541"/>
      <c r="I10" s="3541"/>
      <c r="J10" s="3556"/>
      <c r="K10" s="3564"/>
    </row>
    <row r="11" spans="1:23" ht="12" customHeight="1">
      <c r="A11" s="3530" t="s">
        <v>3866</v>
      </c>
      <c r="B11" s="3531"/>
      <c r="C11" s="3534" t="s">
        <v>1721</v>
      </c>
      <c r="D11" s="3535"/>
      <c r="E11" s="3536" t="s">
        <v>1722</v>
      </c>
      <c r="F11" s="3537"/>
      <c r="G11" s="3537"/>
      <c r="H11" s="3538"/>
      <c r="I11" s="3538"/>
      <c r="J11" s="3538"/>
      <c r="K11" s="3539"/>
    </row>
    <row r="12" spans="1:23" ht="63" customHeight="1">
      <c r="A12" s="3532"/>
      <c r="B12" s="3533"/>
      <c r="C12" s="1298"/>
      <c r="D12" s="1299"/>
      <c r="E12" s="3540"/>
      <c r="F12" s="3541"/>
      <c r="G12" s="3542"/>
      <c r="H12" s="3543"/>
      <c r="I12" s="3543"/>
      <c r="J12" s="3543"/>
      <c r="K12" s="3544"/>
    </row>
    <row r="13" spans="1:23" ht="35.25" customHeight="1">
      <c r="A13" s="3545" t="s">
        <v>3867</v>
      </c>
      <c r="B13" s="3546"/>
      <c r="C13" s="1300"/>
      <c r="D13" s="1295"/>
      <c r="E13" s="1295"/>
      <c r="F13" s="1295"/>
      <c r="G13" s="1295"/>
      <c r="H13" s="1293"/>
      <c r="I13" s="1301"/>
      <c r="J13" s="1301"/>
      <c r="K13" s="1302"/>
    </row>
    <row r="14" spans="1:23" ht="37.5" customHeight="1">
      <c r="A14" s="3547"/>
      <c r="B14" s="3548"/>
      <c r="C14" s="1303"/>
      <c r="D14" s="1304"/>
      <c r="E14" s="1304"/>
      <c r="F14" s="1304"/>
      <c r="G14" s="1304"/>
      <c r="H14" s="1305"/>
      <c r="I14" s="1306"/>
      <c r="J14" s="1301"/>
      <c r="K14" s="1307"/>
    </row>
    <row r="15" spans="1:23" ht="20.25" customHeight="1">
      <c r="A15" s="3545" t="s">
        <v>1723</v>
      </c>
      <c r="B15" s="3549"/>
      <c r="C15" s="1308"/>
      <c r="D15" s="3553"/>
      <c r="E15" s="3556" t="s">
        <v>3868</v>
      </c>
      <c r="F15" s="3527" t="s">
        <v>1724</v>
      </c>
      <c r="G15" s="3527"/>
      <c r="H15" s="3553"/>
      <c r="I15" s="3527" t="s">
        <v>1678</v>
      </c>
      <c r="J15" s="1309"/>
      <c r="K15" s="1302"/>
    </row>
    <row r="16" spans="1:23" ht="20.25" customHeight="1">
      <c r="A16" s="3550"/>
      <c r="B16" s="3551"/>
      <c r="C16" s="1300"/>
      <c r="D16" s="3554"/>
      <c r="E16" s="3557"/>
      <c r="F16" s="3528"/>
      <c r="G16" s="3528"/>
      <c r="H16" s="3554"/>
      <c r="I16" s="3528"/>
      <c r="J16" s="1310"/>
      <c r="K16" s="1307"/>
    </row>
    <row r="17" spans="1:11" ht="20.25" customHeight="1">
      <c r="A17" s="3550"/>
      <c r="B17" s="3551"/>
      <c r="C17" s="1300"/>
      <c r="D17" s="3554"/>
      <c r="E17" s="3557"/>
      <c r="F17" s="3528"/>
      <c r="G17" s="3528"/>
      <c r="H17" s="3554"/>
      <c r="I17" s="3528"/>
      <c r="J17" s="1310"/>
      <c r="K17" s="1307"/>
    </row>
    <row r="18" spans="1:11" ht="20.25" customHeight="1">
      <c r="A18" s="3550"/>
      <c r="B18" s="3551"/>
      <c r="C18" s="1300"/>
      <c r="D18" s="3554"/>
      <c r="E18" s="3557"/>
      <c r="F18" s="3528"/>
      <c r="G18" s="3528"/>
      <c r="H18" s="3554"/>
      <c r="I18" s="3528"/>
      <c r="J18" s="1310"/>
      <c r="K18" s="1307"/>
    </row>
    <row r="19" spans="1:11" ht="20.25" customHeight="1">
      <c r="A19" s="3550"/>
      <c r="B19" s="3552"/>
      <c r="C19" s="1311"/>
      <c r="D19" s="3555"/>
      <c r="E19" s="3558"/>
      <c r="F19" s="3529"/>
      <c r="G19" s="3529"/>
      <c r="H19" s="3555"/>
      <c r="I19" s="3529"/>
      <c r="J19" s="1312"/>
      <c r="K19" s="1313"/>
    </row>
    <row r="20" spans="1:11" ht="20.25" customHeight="1">
      <c r="A20" s="1314"/>
      <c r="B20" s="1315"/>
      <c r="C20" s="1316"/>
      <c r="D20" s="1317"/>
      <c r="E20" s="1318"/>
      <c r="F20" s="1310"/>
      <c r="G20" s="1310"/>
      <c r="H20" s="1319"/>
      <c r="I20" s="1310"/>
      <c r="J20" s="1310"/>
    </row>
    <row r="21" spans="1:11" ht="20.25" customHeight="1">
      <c r="A21" s="1320" t="s">
        <v>1725</v>
      </c>
      <c r="B21" s="1315"/>
      <c r="C21" s="1321"/>
      <c r="D21" s="1305"/>
      <c r="E21" s="1318"/>
      <c r="F21" s="1310"/>
      <c r="G21" s="1310"/>
      <c r="H21" s="1319"/>
      <c r="I21" s="1310"/>
      <c r="J21" s="1310"/>
    </row>
    <row r="22" spans="1:11" ht="24.75" customHeight="1">
      <c r="A22" s="3516" t="s">
        <v>3869</v>
      </c>
      <c r="B22" s="3517"/>
      <c r="C22" s="1322"/>
      <c r="D22" s="1323"/>
      <c r="E22" s="1322"/>
      <c r="F22" s="3521"/>
      <c r="G22" s="3521"/>
      <c r="H22" s="1322"/>
      <c r="I22" s="1322"/>
      <c r="J22" s="1322"/>
      <c r="K22" s="1324"/>
    </row>
    <row r="23" spans="1:11" ht="24.75" customHeight="1">
      <c r="A23" s="3516"/>
      <c r="B23" s="3518"/>
      <c r="C23" s="1298"/>
      <c r="D23" s="1325"/>
      <c r="E23" s="1325" t="s">
        <v>1726</v>
      </c>
      <c r="F23" s="1325" t="s">
        <v>3870</v>
      </c>
      <c r="G23" s="1325"/>
      <c r="H23" s="1326"/>
      <c r="I23" s="3522" t="s">
        <v>1726</v>
      </c>
      <c r="J23" s="3522"/>
      <c r="K23" s="3523"/>
    </row>
    <row r="24" spans="1:11" ht="62.25" customHeight="1">
      <c r="A24" s="3519"/>
      <c r="B24" s="3520"/>
      <c r="C24" s="1299"/>
      <c r="D24" s="3524" t="s">
        <v>1727</v>
      </c>
      <c r="E24" s="3525"/>
      <c r="F24" s="3526"/>
      <c r="G24" s="3525"/>
      <c r="H24" s="3525"/>
      <c r="I24" s="3525"/>
      <c r="J24" s="3525"/>
      <c r="K24" s="1327"/>
    </row>
    <row r="25" spans="1:11" ht="24.95" customHeight="1">
      <c r="A25" s="3516" t="s">
        <v>3871</v>
      </c>
      <c r="B25" s="3518"/>
      <c r="C25" s="1322"/>
      <c r="D25" s="1323"/>
      <c r="E25" s="1322"/>
      <c r="F25" s="3521"/>
      <c r="G25" s="3521"/>
      <c r="H25" s="1322"/>
      <c r="I25" s="1322"/>
      <c r="J25" s="1322"/>
      <c r="K25" s="1324"/>
    </row>
    <row r="26" spans="1:11" ht="24.95" customHeight="1">
      <c r="A26" s="3516"/>
      <c r="B26" s="3518"/>
      <c r="C26" s="1298"/>
      <c r="D26" s="1325"/>
      <c r="E26" s="1325" t="s">
        <v>1726</v>
      </c>
      <c r="F26" s="1325" t="s">
        <v>3870</v>
      </c>
      <c r="G26" s="1325"/>
      <c r="H26" s="1326"/>
      <c r="I26" s="3522" t="s">
        <v>1726</v>
      </c>
      <c r="J26" s="3522"/>
      <c r="K26" s="3523"/>
    </row>
    <row r="27" spans="1:11" ht="61.5" customHeight="1">
      <c r="A27" s="3519"/>
      <c r="B27" s="3520"/>
      <c r="C27" s="1299"/>
      <c r="D27" s="3524" t="s">
        <v>1727</v>
      </c>
      <c r="E27" s="3525"/>
      <c r="F27" s="3526"/>
      <c r="G27" s="3525"/>
      <c r="H27" s="3525"/>
      <c r="I27" s="3525"/>
      <c r="J27" s="3525"/>
      <c r="K27" s="1327"/>
    </row>
    <row r="28" spans="1:11" ht="19.5" customHeight="1">
      <c r="K28" s="1328"/>
    </row>
    <row r="29" spans="1:11" ht="19.5" customHeight="1">
      <c r="A29" s="1292" t="s">
        <v>1728</v>
      </c>
    </row>
    <row r="30" spans="1:11" ht="19.5" customHeight="1">
      <c r="A30" s="3515" t="s">
        <v>1729</v>
      </c>
      <c r="B30" s="3515"/>
      <c r="C30" s="3515"/>
      <c r="D30" s="3515"/>
      <c r="E30" s="3515"/>
      <c r="F30" s="3515"/>
      <c r="G30" s="3515"/>
      <c r="H30" s="3515"/>
      <c r="I30" s="1329"/>
      <c r="J30" s="1329"/>
    </row>
    <row r="31" spans="1:11" ht="19.5" customHeight="1"/>
    <row r="32" spans="1:11" ht="19.5" customHeight="1"/>
  </sheetData>
  <mergeCells count="29">
    <mergeCell ref="A3:K3"/>
    <mergeCell ref="F8:G8"/>
    <mergeCell ref="H8:I8"/>
    <mergeCell ref="O8:W8"/>
    <mergeCell ref="A10:B10"/>
    <mergeCell ref="C10:K10"/>
    <mergeCell ref="I15:I19"/>
    <mergeCell ref="A11:B12"/>
    <mergeCell ref="C11:D11"/>
    <mergeCell ref="E11:K11"/>
    <mergeCell ref="E12:G12"/>
    <mergeCell ref="H12:K12"/>
    <mergeCell ref="A13:B14"/>
    <mergeCell ref="A15:B19"/>
    <mergeCell ref="D15:D19"/>
    <mergeCell ref="E15:E19"/>
    <mergeCell ref="F15:G19"/>
    <mergeCell ref="H15:H19"/>
    <mergeCell ref="A30:H30"/>
    <mergeCell ref="A22:B24"/>
    <mergeCell ref="F22:G22"/>
    <mergeCell ref="I23:K23"/>
    <mergeCell ref="D24:E24"/>
    <mergeCell ref="F24:J24"/>
    <mergeCell ref="A25:B27"/>
    <mergeCell ref="F25:G25"/>
    <mergeCell ref="I26:K26"/>
    <mergeCell ref="D27:E27"/>
    <mergeCell ref="F27:J27"/>
  </mergeCells>
  <phoneticPr fontId="1"/>
  <printOptions horizontalCentered="1"/>
  <pageMargins left="0.59055118110236227" right="0.59055118110236227" top="0.78740157480314965" bottom="0.78740157480314965" header="0.51181102362204722" footer="0.51181102362204722"/>
  <pageSetup paperSize="9" scale="70" orientation="portrait" r:id="rId1"/>
  <headerFooter alignWithMargins="0">
    <oddFooter>&amp;C&amp;P</oddFooter>
  </headerFooter>
  <rowBreaks count="2" manualBreakCount="2">
    <brk id="31" max="9" man="1"/>
    <brk id="10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3</xdr:col>
                    <xdr:colOff>9525</xdr:colOff>
                    <xdr:row>12</xdr:row>
                    <xdr:rowOff>38100</xdr:rowOff>
                  </from>
                  <to>
                    <xdr:col>7</xdr:col>
                    <xdr:colOff>476250</xdr:colOff>
                    <xdr:row>12</xdr:row>
                    <xdr:rowOff>400050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3</xdr:col>
                    <xdr:colOff>0</xdr:colOff>
                    <xdr:row>12</xdr:row>
                    <xdr:rowOff>276225</xdr:rowOff>
                  </from>
                  <to>
                    <xdr:col>3</xdr:col>
                    <xdr:colOff>638175</xdr:colOff>
                    <xdr:row>14</xdr:row>
                    <xdr:rowOff>142875</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3</xdr:col>
                    <xdr:colOff>47625</xdr:colOff>
                    <xdr:row>21</xdr:row>
                    <xdr:rowOff>9525</xdr:rowOff>
                  </from>
                  <to>
                    <xdr:col>4</xdr:col>
                    <xdr:colOff>314325</xdr:colOff>
                    <xdr:row>22</xdr:row>
                    <xdr:rowOff>57150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3</xdr:col>
                    <xdr:colOff>9525</xdr:colOff>
                    <xdr:row>11</xdr:row>
                    <xdr:rowOff>76200</xdr:rowOff>
                  </from>
                  <to>
                    <xdr:col>4</xdr:col>
                    <xdr:colOff>47625</xdr:colOff>
                    <xdr:row>11</xdr:row>
                    <xdr:rowOff>438150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3</xdr:col>
                    <xdr:colOff>9525</xdr:colOff>
                    <xdr:row>11</xdr:row>
                    <xdr:rowOff>371475</xdr:rowOff>
                  </from>
                  <to>
                    <xdr:col>4</xdr:col>
                    <xdr:colOff>209550</xdr:colOff>
                    <xdr:row>11</xdr:row>
                    <xdr:rowOff>733425</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3</xdr:col>
                    <xdr:colOff>66675</xdr:colOff>
                    <xdr:row>23</xdr:row>
                    <xdr:rowOff>771525</xdr:rowOff>
                  </from>
                  <to>
                    <xdr:col>4</xdr:col>
                    <xdr:colOff>333375</xdr:colOff>
                    <xdr:row>25</xdr:row>
                    <xdr:rowOff>28575</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6</xdr:col>
                    <xdr:colOff>171450</xdr:colOff>
                    <xdr:row>21</xdr:row>
                    <xdr:rowOff>0</xdr:rowOff>
                  </from>
                  <to>
                    <xdr:col>8</xdr:col>
                    <xdr:colOff>9525</xdr:colOff>
                    <xdr:row>22</xdr:row>
                    <xdr:rowOff>47625</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6</xdr:col>
                    <xdr:colOff>171450</xdr:colOff>
                    <xdr:row>24</xdr:row>
                    <xdr:rowOff>0</xdr:rowOff>
                  </from>
                  <to>
                    <xdr:col>8</xdr:col>
                    <xdr:colOff>9525</xdr:colOff>
                    <xdr:row>25</xdr:row>
                    <xdr:rowOff>47625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17C9-39DD-41F3-B4A2-DB624A5B2FCC}">
  <sheetPr>
    <tabColor rgb="FF7030A0"/>
    <pageSetUpPr fitToPage="1"/>
  </sheetPr>
  <dimension ref="A1:O58"/>
  <sheetViews>
    <sheetView view="pageBreakPreview" topLeftCell="C1" zoomScale="115" zoomScaleNormal="85" zoomScaleSheetLayoutView="115" workbookViewId="0">
      <selection activeCell="A13" sqref="A13:J13"/>
    </sheetView>
  </sheetViews>
  <sheetFormatPr defaultColWidth="9" defaultRowHeight="13.5"/>
  <cols>
    <col min="1" max="1" width="1.75" style="1331" customWidth="1"/>
    <col min="2" max="4" width="3.125" style="1331" customWidth="1"/>
    <col min="5" max="5" width="3.625" style="1332" customWidth="1"/>
    <col min="6" max="6" width="50.5" style="1331" customWidth="1"/>
    <col min="7" max="7" width="10.625" style="1331" customWidth="1"/>
    <col min="8" max="8" width="10.625" style="1333" customWidth="1"/>
    <col min="9" max="9" width="10.625" style="1331" customWidth="1"/>
    <col min="10" max="10" width="10.625" style="1333" customWidth="1"/>
    <col min="11" max="16384" width="9" style="1331"/>
  </cols>
  <sheetData>
    <row r="1" spans="1:14">
      <c r="A1" s="1330" t="s">
        <v>1730</v>
      </c>
    </row>
    <row r="2" spans="1:14" ht="20.100000000000001" customHeight="1">
      <c r="G2" s="3608" t="s">
        <v>449</v>
      </c>
      <c r="H2" s="3609"/>
    </row>
    <row r="3" spans="1:14" ht="20.100000000000001" customHeight="1">
      <c r="G3" s="3610" t="s">
        <v>1731</v>
      </c>
      <c r="H3" s="3611"/>
      <c r="I3" s="3612">
        <f>'★別紙様式６（１枚目）'!E12</f>
        <v>0</v>
      </c>
      <c r="J3" s="3609"/>
    </row>
    <row r="4" spans="1:14" ht="20.100000000000001" customHeight="1">
      <c r="A4" s="1334" t="s">
        <v>1732</v>
      </c>
      <c r="B4" s="1334"/>
      <c r="C4" s="1334"/>
      <c r="D4" s="1334"/>
      <c r="E4" s="1331"/>
      <c r="G4" s="3610" t="s">
        <v>1733</v>
      </c>
      <c r="H4" s="3611"/>
      <c r="I4" s="3613">
        <f>'★別紙様式６（１枚目）'!H12</f>
        <v>0</v>
      </c>
      <c r="J4" s="3613"/>
    </row>
    <row r="5" spans="1:14" ht="30" customHeight="1">
      <c r="A5" s="1335" t="s">
        <v>1734</v>
      </c>
      <c r="C5" s="1336"/>
      <c r="D5" s="1336"/>
      <c r="E5" s="1337"/>
      <c r="F5" s="1336"/>
      <c r="G5" s="1338"/>
      <c r="H5" s="1339"/>
      <c r="I5" s="1338"/>
      <c r="J5" s="1339"/>
      <c r="K5" s="1331" t="s">
        <v>1735</v>
      </c>
    </row>
    <row r="6" spans="1:14" ht="14.25">
      <c r="A6" s="1335"/>
      <c r="B6" s="3593"/>
      <c r="C6" s="3594"/>
      <c r="D6" s="3594"/>
      <c r="E6" s="3594"/>
      <c r="F6" s="3595"/>
      <c r="G6" s="3599" t="s">
        <v>1736</v>
      </c>
      <c r="H6" s="3599"/>
      <c r="I6" s="3599" t="s">
        <v>1737</v>
      </c>
      <c r="J6" s="3599"/>
      <c r="K6" s="3589" t="s">
        <v>1736</v>
      </c>
      <c r="L6" s="3590"/>
      <c r="M6" s="3589" t="s">
        <v>1737</v>
      </c>
      <c r="N6" s="3590"/>
    </row>
    <row r="7" spans="1:14" ht="14.25">
      <c r="A7" s="1335"/>
      <c r="B7" s="3596"/>
      <c r="C7" s="3597"/>
      <c r="D7" s="3597"/>
      <c r="E7" s="3597"/>
      <c r="F7" s="3598"/>
      <c r="G7" s="1340" t="s">
        <v>1738</v>
      </c>
      <c r="H7" s="1340" t="s">
        <v>1739</v>
      </c>
      <c r="I7" s="1340" t="s">
        <v>1738</v>
      </c>
      <c r="J7" s="1340" t="s">
        <v>1739</v>
      </c>
      <c r="K7" s="1340" t="s">
        <v>1738</v>
      </c>
      <c r="L7" s="1340" t="s">
        <v>1739</v>
      </c>
      <c r="M7" s="1340" t="s">
        <v>1738</v>
      </c>
      <c r="N7" s="1340" t="s">
        <v>1739</v>
      </c>
    </row>
    <row r="8" spans="1:14" s="1335" customFormat="1" ht="30" customHeight="1">
      <c r="B8" s="1341" t="s">
        <v>452</v>
      </c>
      <c r="C8" s="3591" t="s">
        <v>1740</v>
      </c>
      <c r="D8" s="3591"/>
      <c r="E8" s="3591"/>
      <c r="F8" s="3591"/>
      <c r="G8" s="1342"/>
      <c r="H8" s="1342"/>
      <c r="I8" s="1342"/>
      <c r="J8" s="1342"/>
    </row>
    <row r="9" spans="1:14" ht="30" customHeight="1">
      <c r="B9" s="1343"/>
      <c r="C9" s="1341" t="s">
        <v>453</v>
      </c>
      <c r="D9" s="3591" t="s">
        <v>1741</v>
      </c>
      <c r="E9" s="3591"/>
      <c r="F9" s="3591"/>
      <c r="G9" s="1342"/>
      <c r="H9" s="1342"/>
      <c r="I9" s="1342"/>
      <c r="J9" s="1342"/>
      <c r="K9" s="1344" t="b">
        <f>IF(G8&gt;=G9,TRUE,FALSE)</f>
        <v>1</v>
      </c>
      <c r="L9" s="1344" t="b">
        <f t="shared" ref="L9:N10" si="0">IF(H8&gt;=H9,TRUE,FALSE)</f>
        <v>1</v>
      </c>
      <c r="M9" s="1344" t="b">
        <f t="shared" si="0"/>
        <v>1</v>
      </c>
      <c r="N9" s="1344" t="b">
        <f t="shared" si="0"/>
        <v>1</v>
      </c>
    </row>
    <row r="10" spans="1:14" ht="30" customHeight="1">
      <c r="B10" s="1343"/>
      <c r="C10" s="1345"/>
      <c r="D10" s="1346" t="s">
        <v>454</v>
      </c>
      <c r="E10" s="3592" t="s">
        <v>1742</v>
      </c>
      <c r="F10" s="3592"/>
      <c r="G10" s="1342"/>
      <c r="H10" s="1342"/>
      <c r="I10" s="1342"/>
      <c r="J10" s="1342"/>
      <c r="K10" s="1344" t="b">
        <f>IF(G9&gt;=G10,TRUE,FALSE)</f>
        <v>1</v>
      </c>
      <c r="L10" s="1344" t="b">
        <f t="shared" si="0"/>
        <v>1</v>
      </c>
      <c r="M10" s="1344" t="b">
        <f t="shared" si="0"/>
        <v>1</v>
      </c>
      <c r="N10" s="1344" t="b">
        <f t="shared" si="0"/>
        <v>1</v>
      </c>
    </row>
    <row r="11" spans="1:14" ht="30" customHeight="1">
      <c r="B11" s="1343"/>
      <c r="C11" s="1345"/>
      <c r="D11" s="1346" t="s">
        <v>455</v>
      </c>
      <c r="E11" s="3592" t="s">
        <v>1743</v>
      </c>
      <c r="F11" s="3592"/>
      <c r="G11" s="1342" t="str">
        <f>IF(G9="","",G9-G10)</f>
        <v/>
      </c>
      <c r="H11" s="1342" t="str">
        <f t="shared" ref="H11:J11" si="1">IF(H9="","",H9-H10)</f>
        <v/>
      </c>
      <c r="I11" s="1342" t="str">
        <f t="shared" si="1"/>
        <v/>
      </c>
      <c r="J11" s="1342" t="str">
        <f t="shared" si="1"/>
        <v/>
      </c>
    </row>
    <row r="12" spans="1:14" ht="14.25" customHeight="1">
      <c r="C12" s="1336"/>
      <c r="D12" s="1336"/>
      <c r="E12" s="1337"/>
      <c r="F12" s="1336"/>
      <c r="G12" s="1338"/>
      <c r="H12" s="1339"/>
      <c r="I12" s="1338"/>
      <c r="J12" s="1339"/>
    </row>
    <row r="13" spans="1:14" ht="75" customHeight="1" thickBot="1">
      <c r="A13" s="3568" t="s">
        <v>3872</v>
      </c>
      <c r="B13" s="3568"/>
      <c r="C13" s="3568"/>
      <c r="D13" s="3568"/>
      <c r="E13" s="3568"/>
      <c r="F13" s="3568"/>
      <c r="G13" s="3568"/>
      <c r="H13" s="3568"/>
      <c r="I13" s="3568"/>
      <c r="J13" s="3568"/>
    </row>
    <row r="14" spans="1:14" ht="15" customHeight="1">
      <c r="A14" s="1335"/>
      <c r="B14" s="3600"/>
      <c r="C14" s="3601"/>
      <c r="D14" s="3601"/>
      <c r="E14" s="3601"/>
      <c r="F14" s="3602"/>
      <c r="G14" s="3606" t="s">
        <v>1736</v>
      </c>
      <c r="H14" s="3607"/>
      <c r="I14" s="3587" t="s">
        <v>1737</v>
      </c>
      <c r="J14" s="3588"/>
      <c r="K14" s="3606" t="s">
        <v>1736</v>
      </c>
      <c r="L14" s="3607"/>
      <c r="M14" s="3587" t="s">
        <v>1737</v>
      </c>
      <c r="N14" s="3588"/>
    </row>
    <row r="15" spans="1:14" ht="15" customHeight="1" thickBot="1">
      <c r="A15" s="1335"/>
      <c r="B15" s="3603"/>
      <c r="C15" s="3604"/>
      <c r="D15" s="3604"/>
      <c r="E15" s="3604"/>
      <c r="F15" s="3605"/>
      <c r="G15" s="1347" t="s">
        <v>1738</v>
      </c>
      <c r="H15" s="1347" t="s">
        <v>1739</v>
      </c>
      <c r="I15" s="1347" t="s">
        <v>1738</v>
      </c>
      <c r="J15" s="1348" t="s">
        <v>1739</v>
      </c>
      <c r="K15" s="1349" t="s">
        <v>1738</v>
      </c>
      <c r="L15" s="1342" t="s">
        <v>1739</v>
      </c>
      <c r="M15" s="1342" t="s">
        <v>1738</v>
      </c>
      <c r="N15" s="1342" t="s">
        <v>1739</v>
      </c>
    </row>
    <row r="16" spans="1:14" s="1343" customFormat="1" ht="24.95" customHeight="1" thickBot="1">
      <c r="B16" s="3571" t="s">
        <v>1744</v>
      </c>
      <c r="C16" s="3572"/>
      <c r="D16" s="3572"/>
      <c r="E16" s="3572"/>
      <c r="F16" s="3572"/>
      <c r="G16" s="1350"/>
      <c r="H16" s="1351"/>
      <c r="I16" s="1351"/>
      <c r="J16" s="1352"/>
      <c r="K16" s="1353" t="b">
        <f>IF(G16&gt;SUM(G17:G21),FALSE,TRUE)</f>
        <v>1</v>
      </c>
      <c r="L16" s="1353" t="b">
        <f t="shared" ref="L16:N16" si="2">IF(H16&gt;SUM(H17:H21),FALSE,TRUE)</f>
        <v>1</v>
      </c>
      <c r="M16" s="1353" t="b">
        <f t="shared" si="2"/>
        <v>1</v>
      </c>
      <c r="N16" s="1353" t="b">
        <f t="shared" si="2"/>
        <v>1</v>
      </c>
    </row>
    <row r="17" spans="2:14" s="1343" customFormat="1" ht="24.95" customHeight="1">
      <c r="B17" s="1354"/>
      <c r="C17" s="1355" t="s">
        <v>452</v>
      </c>
      <c r="D17" s="3578" t="s">
        <v>1745</v>
      </c>
      <c r="E17" s="3579"/>
      <c r="F17" s="3580"/>
      <c r="G17" s="1346"/>
      <c r="H17" s="1346"/>
      <c r="I17" s="1346"/>
      <c r="J17" s="1356"/>
    </row>
    <row r="18" spans="2:14" s="1343" customFormat="1" ht="24.95" customHeight="1">
      <c r="B18" s="1354"/>
      <c r="C18" s="1357" t="s">
        <v>453</v>
      </c>
      <c r="D18" s="3565" t="s">
        <v>1746</v>
      </c>
      <c r="E18" s="3566"/>
      <c r="F18" s="3567"/>
      <c r="G18" s="1342"/>
      <c r="H18" s="1342"/>
      <c r="I18" s="1342"/>
      <c r="J18" s="1358"/>
    </row>
    <row r="19" spans="2:14" s="1343" customFormat="1" ht="24.95" customHeight="1">
      <c r="B19" s="1354"/>
      <c r="C19" s="1357" t="s">
        <v>454</v>
      </c>
      <c r="D19" s="3565" t="s">
        <v>1747</v>
      </c>
      <c r="E19" s="3566"/>
      <c r="F19" s="3567"/>
      <c r="G19" s="1342"/>
      <c r="H19" s="1342"/>
      <c r="I19" s="1342"/>
      <c r="J19" s="1358"/>
    </row>
    <row r="20" spans="2:14" s="1343" customFormat="1" ht="24.95" customHeight="1">
      <c r="B20" s="1354"/>
      <c r="C20" s="1357" t="s">
        <v>455</v>
      </c>
      <c r="D20" s="3565" t="s">
        <v>1748</v>
      </c>
      <c r="E20" s="3566"/>
      <c r="F20" s="3567"/>
      <c r="G20" s="1342"/>
      <c r="H20" s="1342"/>
      <c r="I20" s="1342"/>
      <c r="J20" s="1358"/>
    </row>
    <row r="21" spans="2:14" s="1343" customFormat="1" ht="24.95" customHeight="1" thickBot="1">
      <c r="B21" s="1359"/>
      <c r="C21" s="1360" t="s">
        <v>456</v>
      </c>
      <c r="D21" s="3584" t="s">
        <v>1749</v>
      </c>
      <c r="E21" s="3585"/>
      <c r="F21" s="3586"/>
      <c r="G21" s="1347"/>
      <c r="H21" s="1347"/>
      <c r="I21" s="1347"/>
      <c r="J21" s="1348"/>
    </row>
    <row r="22" spans="2:14" s="1343" customFormat="1" ht="24.75" customHeight="1" thickBot="1">
      <c r="B22" s="3571" t="s">
        <v>1750</v>
      </c>
      <c r="C22" s="3572"/>
      <c r="D22" s="3572"/>
      <c r="E22" s="3572"/>
      <c r="F22" s="3572"/>
      <c r="G22" s="1350"/>
      <c r="H22" s="1351"/>
      <c r="I22" s="1351"/>
      <c r="J22" s="1352"/>
      <c r="K22" s="1353" t="b">
        <f>IF(G22&gt;SUM(G23:G32),FALSE,TRUE)</f>
        <v>1</v>
      </c>
      <c r="L22" s="1353" t="b">
        <f t="shared" ref="L22:N22" si="3">IF(H22&gt;SUM(H23:H32),FALSE,TRUE)</f>
        <v>1</v>
      </c>
      <c r="M22" s="1353" t="b">
        <f t="shared" si="3"/>
        <v>1</v>
      </c>
      <c r="N22" s="1353" t="b">
        <f t="shared" si="3"/>
        <v>1</v>
      </c>
    </row>
    <row r="23" spans="2:14" s="1343" customFormat="1" ht="24.95" customHeight="1">
      <c r="B23" s="1361"/>
      <c r="C23" s="1346" t="s">
        <v>452</v>
      </c>
      <c r="D23" s="3578" t="s">
        <v>1751</v>
      </c>
      <c r="E23" s="3579"/>
      <c r="F23" s="3580"/>
      <c r="G23" s="1346"/>
      <c r="H23" s="1346"/>
      <c r="I23" s="1346"/>
      <c r="J23" s="1356"/>
    </row>
    <row r="24" spans="2:14" s="1343" customFormat="1" ht="24.95" customHeight="1">
      <c r="B24" s="1361"/>
      <c r="C24" s="1342" t="s">
        <v>453</v>
      </c>
      <c r="D24" s="3565" t="s">
        <v>1752</v>
      </c>
      <c r="E24" s="3566"/>
      <c r="F24" s="3567"/>
      <c r="G24" s="1342"/>
      <c r="H24" s="1342"/>
      <c r="I24" s="1342"/>
      <c r="J24" s="1358"/>
    </row>
    <row r="25" spans="2:14" s="1343" customFormat="1" ht="27.75" customHeight="1">
      <c r="B25" s="1361"/>
      <c r="C25" s="1342" t="s">
        <v>454</v>
      </c>
      <c r="D25" s="3565" t="s">
        <v>1753</v>
      </c>
      <c r="E25" s="3566"/>
      <c r="F25" s="3567"/>
      <c r="G25" s="1342"/>
      <c r="H25" s="1342"/>
      <c r="I25" s="1342"/>
      <c r="J25" s="1358"/>
    </row>
    <row r="26" spans="2:14" s="1343" customFormat="1" ht="24.95" customHeight="1">
      <c r="B26" s="1361"/>
      <c r="C26" s="1341" t="s">
        <v>455</v>
      </c>
      <c r="D26" s="3565" t="s">
        <v>1754</v>
      </c>
      <c r="E26" s="3566"/>
      <c r="F26" s="3567"/>
      <c r="G26" s="1342"/>
      <c r="H26" s="1342"/>
      <c r="I26" s="1342"/>
      <c r="J26" s="1358"/>
    </row>
    <row r="27" spans="2:14" s="1343" customFormat="1" ht="24.95" customHeight="1">
      <c r="B27" s="1362"/>
      <c r="C27" s="1341" t="s">
        <v>456</v>
      </c>
      <c r="D27" s="3565" t="s">
        <v>1755</v>
      </c>
      <c r="E27" s="3566"/>
      <c r="F27" s="3567"/>
      <c r="G27" s="1342"/>
      <c r="H27" s="1342"/>
      <c r="I27" s="1342"/>
      <c r="J27" s="1358"/>
    </row>
    <row r="28" spans="2:14" s="1343" customFormat="1" ht="24.95" customHeight="1">
      <c r="B28" s="1362"/>
      <c r="C28" s="1342" t="s">
        <v>657</v>
      </c>
      <c r="D28" s="3565" t="s">
        <v>1756</v>
      </c>
      <c r="E28" s="3566"/>
      <c r="F28" s="3567"/>
      <c r="G28" s="1342"/>
      <c r="H28" s="1342"/>
      <c r="I28" s="1342"/>
      <c r="J28" s="1358"/>
    </row>
    <row r="29" spans="2:14" s="1343" customFormat="1" ht="24.95" customHeight="1">
      <c r="B29" s="1362"/>
      <c r="C29" s="1342" t="s">
        <v>459</v>
      </c>
      <c r="D29" s="3565" t="s">
        <v>1757</v>
      </c>
      <c r="E29" s="3566"/>
      <c r="F29" s="3567"/>
      <c r="G29" s="1342"/>
      <c r="H29" s="1342"/>
      <c r="I29" s="1342"/>
      <c r="J29" s="1358"/>
    </row>
    <row r="30" spans="2:14" s="1343" customFormat="1" ht="24.95" customHeight="1">
      <c r="B30" s="1362"/>
      <c r="C30" s="1342" t="s">
        <v>1758</v>
      </c>
      <c r="D30" s="3565" t="s">
        <v>1759</v>
      </c>
      <c r="E30" s="3566"/>
      <c r="F30" s="3567"/>
      <c r="G30" s="1342"/>
      <c r="H30" s="1342"/>
      <c r="I30" s="1342"/>
      <c r="J30" s="1358"/>
    </row>
    <row r="31" spans="2:14" s="1343" customFormat="1" ht="24.95" customHeight="1">
      <c r="B31" s="1362"/>
      <c r="C31" s="1342" t="s">
        <v>1760</v>
      </c>
      <c r="D31" s="3565" t="s">
        <v>1761</v>
      </c>
      <c r="E31" s="3566"/>
      <c r="F31" s="3567"/>
      <c r="G31" s="1342"/>
      <c r="H31" s="1342"/>
      <c r="I31" s="1342"/>
      <c r="J31" s="1358"/>
    </row>
    <row r="32" spans="2:14" s="1343" customFormat="1" ht="37.5" customHeight="1" thickBot="1">
      <c r="B32" s="1362"/>
      <c r="C32" s="1347" t="s">
        <v>1762</v>
      </c>
      <c r="D32" s="3583" t="s">
        <v>1763</v>
      </c>
      <c r="E32" s="3583"/>
      <c r="F32" s="3583"/>
      <c r="G32" s="1347"/>
      <c r="H32" s="1347"/>
      <c r="I32" s="1347"/>
      <c r="J32" s="1348"/>
      <c r="K32" s="3582" t="s">
        <v>1736</v>
      </c>
      <c r="L32" s="3570"/>
      <c r="M32" s="3570" t="s">
        <v>1737</v>
      </c>
      <c r="N32" s="3570"/>
    </row>
    <row r="33" spans="2:15" s="1343" customFormat="1" ht="35.450000000000003" customHeight="1" thickBot="1">
      <c r="B33" s="3571" t="s">
        <v>1764</v>
      </c>
      <c r="C33" s="3572"/>
      <c r="D33" s="3572"/>
      <c r="E33" s="3572"/>
      <c r="F33" s="3572"/>
      <c r="G33" s="1350"/>
      <c r="H33" s="1351"/>
      <c r="I33" s="1351"/>
      <c r="J33" s="1352"/>
      <c r="K33" s="1349" t="s">
        <v>1738</v>
      </c>
      <c r="L33" s="1342" t="s">
        <v>1739</v>
      </c>
      <c r="M33" s="1342" t="s">
        <v>1738</v>
      </c>
      <c r="N33" s="1342" t="s">
        <v>1739</v>
      </c>
    </row>
    <row r="34" spans="2:15" s="1343" customFormat="1" ht="22.5" customHeight="1" thickBot="1">
      <c r="B34" s="3573" t="s">
        <v>1711</v>
      </c>
      <c r="C34" s="3574"/>
      <c r="D34" s="3574"/>
      <c r="E34" s="3574"/>
      <c r="F34" s="3574"/>
      <c r="G34" s="1350">
        <f>SUM(G16,G22,G33)</f>
        <v>0</v>
      </c>
      <c r="H34" s="1351">
        <f t="shared" ref="H34:J34" si="4">SUM(H16,H22,H33)</f>
        <v>0</v>
      </c>
      <c r="I34" s="1351">
        <f t="shared" si="4"/>
        <v>0</v>
      </c>
      <c r="J34" s="1352">
        <f t="shared" si="4"/>
        <v>0</v>
      </c>
      <c r="K34" s="1353" t="b">
        <f>IF(G34&lt;=G11,TRUE,FALSE)</f>
        <v>1</v>
      </c>
      <c r="L34" s="1353" t="b">
        <f t="shared" ref="L34:N34" si="5">IF(H34&lt;=H11,TRUE,FALSE)</f>
        <v>1</v>
      </c>
      <c r="M34" s="1353" t="b">
        <f t="shared" si="5"/>
        <v>1</v>
      </c>
      <c r="N34" s="1353" t="b">
        <f t="shared" si="5"/>
        <v>1</v>
      </c>
      <c r="O34" s="1343" t="s">
        <v>3873</v>
      </c>
    </row>
    <row r="35" spans="2:15" s="1343" customFormat="1" ht="25.5" customHeight="1">
      <c r="B35" s="1339"/>
      <c r="C35" s="1339"/>
      <c r="D35" s="1339"/>
      <c r="E35" s="1339"/>
      <c r="F35" s="1339"/>
      <c r="K35" s="1363" t="b">
        <f>IF(G34=G11,TRUE,FALSE)</f>
        <v>0</v>
      </c>
      <c r="L35" s="1363" t="b">
        <f t="shared" ref="L35:N35" si="6">IF(H34=H11,TRUE,FALSE)</f>
        <v>0</v>
      </c>
      <c r="M35" s="1363" t="b">
        <f t="shared" si="6"/>
        <v>0</v>
      </c>
      <c r="N35" s="1363" t="b">
        <f t="shared" si="6"/>
        <v>0</v>
      </c>
      <c r="O35" s="1343" t="s">
        <v>3874</v>
      </c>
    </row>
    <row r="36" spans="2:15" s="1364" customFormat="1" ht="22.5" customHeight="1">
      <c r="B36" s="3575" t="s">
        <v>3875</v>
      </c>
      <c r="C36" s="3576"/>
      <c r="D36" s="3576"/>
      <c r="E36" s="3576"/>
      <c r="F36" s="3576"/>
      <c r="G36" s="3576"/>
      <c r="H36" s="3576"/>
      <c r="I36" s="3576"/>
      <c r="J36" s="3577"/>
    </row>
    <row r="37" spans="2:15" s="1364" customFormat="1" ht="22.5" customHeight="1">
      <c r="C37" s="1346">
        <v>1</v>
      </c>
      <c r="D37" s="3578"/>
      <c r="E37" s="3579"/>
      <c r="F37" s="3580"/>
      <c r="G37" s="1346"/>
      <c r="H37" s="1346"/>
      <c r="I37" s="1346"/>
      <c r="J37" s="1342"/>
      <c r="K37" s="3581"/>
      <c r="L37" s="3581"/>
      <c r="M37" s="3581"/>
      <c r="N37" s="3581"/>
    </row>
    <row r="38" spans="2:15" s="1364" customFormat="1" ht="22.5" customHeight="1">
      <c r="C38" s="1342">
        <v>2</v>
      </c>
      <c r="D38" s="3565"/>
      <c r="E38" s="3566"/>
      <c r="F38" s="3567"/>
      <c r="G38" s="1342"/>
      <c r="H38" s="1342"/>
      <c r="I38" s="1342"/>
      <c r="J38" s="1342"/>
      <c r="K38" s="1339"/>
      <c r="L38" s="1339"/>
      <c r="M38" s="1339"/>
      <c r="N38" s="1339"/>
    </row>
    <row r="39" spans="2:15" s="1364" customFormat="1" ht="22.5" customHeight="1">
      <c r="C39" s="1342">
        <v>3</v>
      </c>
      <c r="D39" s="3565"/>
      <c r="E39" s="3566"/>
      <c r="F39" s="3567"/>
      <c r="G39" s="1342"/>
      <c r="H39" s="1342"/>
      <c r="I39" s="1342"/>
      <c r="J39" s="1342"/>
      <c r="K39" s="1333"/>
      <c r="L39" s="1333"/>
      <c r="M39" s="1333"/>
      <c r="N39" s="1333"/>
    </row>
    <row r="40" spans="2:15" s="1365" customFormat="1" ht="8.25" customHeight="1">
      <c r="H40" s="1364"/>
      <c r="J40" s="1364"/>
    </row>
    <row r="41" spans="2:15" s="1330" customFormat="1" ht="15" customHeight="1">
      <c r="B41" s="1366" t="s">
        <v>1131</v>
      </c>
      <c r="C41" s="1366"/>
      <c r="D41" s="1366"/>
    </row>
    <row r="42" spans="2:15" s="1330" customFormat="1">
      <c r="B42" s="1366" t="s">
        <v>1765</v>
      </c>
      <c r="C42" s="1366"/>
      <c r="D42" s="1330" t="s">
        <v>3876</v>
      </c>
    </row>
    <row r="43" spans="2:15" s="1365" customFormat="1" ht="34.5" customHeight="1">
      <c r="B43" s="1366" t="s">
        <v>1766</v>
      </c>
      <c r="D43" s="3568" t="s">
        <v>3877</v>
      </c>
      <c r="E43" s="3569"/>
      <c r="F43" s="3569"/>
      <c r="G43" s="3569"/>
      <c r="H43" s="3569"/>
      <c r="I43" s="3569"/>
      <c r="J43" s="3569"/>
    </row>
    <row r="44" spans="2:15" s="1365" customFormat="1">
      <c r="B44" s="1367" t="s">
        <v>1767</v>
      </c>
      <c r="C44" s="1364"/>
      <c r="D44" s="1365" t="s">
        <v>1768</v>
      </c>
      <c r="F44" s="1368"/>
      <c r="H44" s="1364"/>
      <c r="J44" s="1364"/>
    </row>
    <row r="45" spans="2:15" s="1365" customFormat="1" ht="22.5" customHeight="1">
      <c r="H45" s="1364"/>
      <c r="J45" s="1364"/>
    </row>
    <row r="46" spans="2:15" s="1365" customFormat="1" ht="22.5" customHeight="1">
      <c r="H46" s="1364"/>
      <c r="J46" s="1364"/>
    </row>
    <row r="47" spans="2:15" s="1365" customFormat="1" ht="22.5" customHeight="1">
      <c r="H47" s="1364"/>
      <c r="J47" s="1364"/>
    </row>
    <row r="48" spans="2:15" s="1365" customFormat="1" ht="22.5" customHeight="1">
      <c r="H48" s="1364"/>
      <c r="J48" s="1364"/>
    </row>
    <row r="49" spans="8:10" s="1365" customFormat="1" ht="22.5" customHeight="1">
      <c r="H49" s="1364"/>
      <c r="J49" s="1364"/>
    </row>
    <row r="50" spans="8:10" s="1365" customFormat="1" ht="22.5" customHeight="1">
      <c r="H50" s="1364"/>
      <c r="J50" s="1364"/>
    </row>
    <row r="51" spans="8:10" s="1365" customFormat="1" ht="22.5" customHeight="1">
      <c r="H51" s="1364"/>
      <c r="J51" s="1364"/>
    </row>
    <row r="52" spans="8:10" s="1365" customFormat="1" ht="22.5" customHeight="1">
      <c r="H52" s="1364"/>
      <c r="J52" s="1364"/>
    </row>
    <row r="53" spans="8:10" s="1365" customFormat="1" ht="22.5" customHeight="1">
      <c r="H53" s="1364"/>
      <c r="J53" s="1364"/>
    </row>
    <row r="54" spans="8:10" s="1365" customFormat="1" ht="22.5" customHeight="1">
      <c r="H54" s="1364"/>
      <c r="J54" s="1364"/>
    </row>
    <row r="55" spans="8:10" ht="22.5" customHeight="1"/>
    <row r="56" spans="8:10" ht="22.5" customHeight="1"/>
    <row r="57" spans="8:10" ht="22.5" customHeight="1"/>
    <row r="58" spans="8:10" ht="22.5" customHeight="1"/>
  </sheetData>
  <mergeCells count="48">
    <mergeCell ref="G2:H2"/>
    <mergeCell ref="G3:H3"/>
    <mergeCell ref="I3:J3"/>
    <mergeCell ref="G4:H4"/>
    <mergeCell ref="I4:J4"/>
    <mergeCell ref="M14:N14"/>
    <mergeCell ref="K6:L6"/>
    <mergeCell ref="M6:N6"/>
    <mergeCell ref="C8:F8"/>
    <mergeCell ref="D9:F9"/>
    <mergeCell ref="E10:F10"/>
    <mergeCell ref="E11:F11"/>
    <mergeCell ref="B6:F7"/>
    <mergeCell ref="G6:H6"/>
    <mergeCell ref="I6:J6"/>
    <mergeCell ref="A13:J13"/>
    <mergeCell ref="B14:F15"/>
    <mergeCell ref="G14:H14"/>
    <mergeCell ref="I14:J14"/>
    <mergeCell ref="K14:L14"/>
    <mergeCell ref="D27:F27"/>
    <mergeCell ref="B16:F16"/>
    <mergeCell ref="D17:F17"/>
    <mergeCell ref="D18:F18"/>
    <mergeCell ref="D19:F19"/>
    <mergeCell ref="D20:F20"/>
    <mergeCell ref="D21:F21"/>
    <mergeCell ref="B22:F22"/>
    <mergeCell ref="D23:F23"/>
    <mergeCell ref="D24:F24"/>
    <mergeCell ref="D25:F25"/>
    <mergeCell ref="D26:F26"/>
    <mergeCell ref="D28:F28"/>
    <mergeCell ref="D29:F29"/>
    <mergeCell ref="D30:F30"/>
    <mergeCell ref="D31:F31"/>
    <mergeCell ref="D32:F32"/>
    <mergeCell ref="D38:F38"/>
    <mergeCell ref="D39:F39"/>
    <mergeCell ref="D43:J43"/>
    <mergeCell ref="M32:N32"/>
    <mergeCell ref="B33:F33"/>
    <mergeCell ref="B34:F34"/>
    <mergeCell ref="B36:J36"/>
    <mergeCell ref="D37:F37"/>
    <mergeCell ref="K37:L37"/>
    <mergeCell ref="M37:N37"/>
    <mergeCell ref="K32:L32"/>
  </mergeCells>
  <phoneticPr fontId="1"/>
  <conditionalFormatting sqref="I3:J3">
    <cfRule type="cellIs" dxfId="1" priority="2" operator="equal">
      <formula>0</formula>
    </cfRule>
  </conditionalFormatting>
  <conditionalFormatting sqref="I4:J4">
    <cfRule type="cellIs" dxfId="0" priority="1" operator="equal">
      <formula>0</formula>
    </cfRule>
  </conditionalFormatting>
  <printOptions horizontalCentered="1"/>
  <pageMargins left="0.51181102362204722" right="0.51181102362204722" top="0.55118110236220474" bottom="0.35433070866141736" header="0.31496062992125984" footer="0.31496062992125984"/>
  <pageSetup paperSize="9" scale="74" orientation="portrait" r:id="rId1"/>
  <headerFooter>
    <oddFooter>&amp;C２</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5435-1812-4685-AEDD-1670BB230C7F}">
  <sheetPr>
    <tabColor rgb="FF7030A0"/>
  </sheetPr>
  <dimension ref="A1:G27"/>
  <sheetViews>
    <sheetView view="pageBreakPreview" zoomScaleNormal="100" zoomScaleSheetLayoutView="100" workbookViewId="0">
      <selection activeCell="F7" sqref="F7:G7"/>
    </sheetView>
  </sheetViews>
  <sheetFormatPr defaultColWidth="9" defaultRowHeight="13.5"/>
  <cols>
    <col min="1" max="1" width="22.625" style="583" customWidth="1"/>
    <col min="2" max="2" width="6.25" style="583" customWidth="1"/>
    <col min="3" max="6" width="10.625" style="583" customWidth="1"/>
    <col min="7" max="7" width="24.625" style="583" customWidth="1"/>
    <col min="8" max="16384" width="9" style="583"/>
  </cols>
  <sheetData>
    <row r="1" spans="1:7" ht="20.100000000000001" customHeight="1">
      <c r="A1" s="582" t="s">
        <v>1769</v>
      </c>
      <c r="G1" s="584" t="s">
        <v>3864</v>
      </c>
    </row>
    <row r="2" spans="1:7" ht="20.100000000000001" customHeight="1">
      <c r="G2" s="584"/>
    </row>
    <row r="3" spans="1:7" ht="20.100000000000001" customHeight="1">
      <c r="A3" s="3616" t="s">
        <v>1770</v>
      </c>
      <c r="B3" s="3616"/>
      <c r="C3" s="3616"/>
      <c r="D3" s="3616"/>
      <c r="E3" s="3616"/>
      <c r="F3" s="3616"/>
      <c r="G3" s="3616"/>
    </row>
    <row r="4" spans="1:7" ht="20.100000000000001" customHeight="1">
      <c r="G4" s="584"/>
    </row>
    <row r="5" spans="1:7" ht="20.100000000000001" customHeight="1">
      <c r="C5" s="714"/>
      <c r="D5" s="3614" t="s">
        <v>412</v>
      </c>
      <c r="E5" s="3614"/>
      <c r="F5" s="3615"/>
      <c r="G5" s="3615"/>
    </row>
    <row r="6" spans="1:7" ht="20.100000000000001" customHeight="1">
      <c r="C6" s="714"/>
      <c r="D6" s="723"/>
      <c r="E6" s="723"/>
      <c r="F6" s="714"/>
    </row>
    <row r="7" spans="1:7" ht="20.100000000000001" customHeight="1">
      <c r="C7" s="714"/>
      <c r="D7" s="3614" t="s">
        <v>413</v>
      </c>
      <c r="E7" s="3614"/>
      <c r="F7" s="3617"/>
      <c r="G7" s="3617"/>
    </row>
    <row r="8" spans="1:7" ht="20.100000000000001" customHeight="1">
      <c r="C8" s="585"/>
      <c r="D8" s="586" t="s">
        <v>414</v>
      </c>
      <c r="E8" s="586"/>
    </row>
    <row r="9" spans="1:7" ht="20.100000000000001" customHeight="1">
      <c r="C9" s="714"/>
      <c r="D9" s="3614" t="s">
        <v>415</v>
      </c>
      <c r="E9" s="3614"/>
      <c r="F9" s="3615"/>
      <c r="G9" s="3615"/>
    </row>
    <row r="10" spans="1:7" ht="20.100000000000001" customHeight="1" thickBot="1">
      <c r="C10" s="714"/>
      <c r="D10" s="587"/>
      <c r="E10" s="587"/>
      <c r="F10" s="588"/>
      <c r="G10" s="589"/>
    </row>
    <row r="11" spans="1:7" ht="17.100000000000001" customHeight="1">
      <c r="A11" s="590" t="s">
        <v>1771</v>
      </c>
      <c r="B11" s="3618" t="s">
        <v>1772</v>
      </c>
      <c r="C11" s="3620" t="s">
        <v>1773</v>
      </c>
      <c r="D11" s="3621"/>
      <c r="E11" s="3624" t="s">
        <v>1774</v>
      </c>
      <c r="F11" s="3621"/>
      <c r="G11" s="3626" t="s">
        <v>1775</v>
      </c>
    </row>
    <row r="12" spans="1:7" ht="17.100000000000001" customHeight="1" thickBot="1">
      <c r="A12" s="591" t="s">
        <v>1776</v>
      </c>
      <c r="B12" s="3619"/>
      <c r="C12" s="3622"/>
      <c r="D12" s="3623"/>
      <c r="E12" s="3625"/>
      <c r="F12" s="3623"/>
      <c r="G12" s="3627"/>
    </row>
    <row r="13" spans="1:7" s="582" customFormat="1" ht="84.95" customHeight="1">
      <c r="A13" s="592" t="s">
        <v>1777</v>
      </c>
      <c r="B13" s="1290"/>
      <c r="C13" s="3628">
        <v>0</v>
      </c>
      <c r="D13" s="3629"/>
      <c r="E13" s="3630">
        <v>0</v>
      </c>
      <c r="F13" s="3631"/>
      <c r="G13" s="1289">
        <v>0</v>
      </c>
    </row>
    <row r="14" spans="1:7" s="582" customFormat="1" ht="84.95" customHeight="1">
      <c r="A14" s="593" t="s">
        <v>1779</v>
      </c>
      <c r="B14" s="1288"/>
      <c r="C14" s="3634" t="s">
        <v>1778</v>
      </c>
      <c r="D14" s="3635"/>
      <c r="E14" s="3636" t="s">
        <v>1147</v>
      </c>
      <c r="F14" s="3637"/>
      <c r="G14" s="1287">
        <v>0</v>
      </c>
    </row>
    <row r="15" spans="1:7" s="582" customFormat="1" ht="84.95" customHeight="1" thickBot="1">
      <c r="A15" s="594" t="s">
        <v>1780</v>
      </c>
      <c r="B15" s="1286"/>
      <c r="C15" s="3638" t="s">
        <v>1778</v>
      </c>
      <c r="D15" s="3639"/>
      <c r="E15" s="3640" t="s">
        <v>1147</v>
      </c>
      <c r="F15" s="3641"/>
      <c r="G15" s="1285">
        <v>0</v>
      </c>
    </row>
    <row r="16" spans="1:7" ht="24.95" customHeight="1">
      <c r="A16" s="597" t="s">
        <v>1699</v>
      </c>
    </row>
    <row r="17" spans="1:7" ht="117" customHeight="1">
      <c r="A17" s="3642" t="s">
        <v>3862</v>
      </c>
      <c r="B17" s="3642"/>
      <c r="C17" s="3642"/>
      <c r="D17" s="3642"/>
      <c r="E17" s="3642"/>
      <c r="F17" s="3642"/>
      <c r="G17" s="3642"/>
    </row>
    <row r="18" spans="1:7" ht="9" customHeight="1">
      <c r="A18" s="1284"/>
      <c r="B18" s="595"/>
      <c r="C18" s="595"/>
      <c r="D18" s="595"/>
      <c r="E18" s="595"/>
      <c r="F18" s="595"/>
      <c r="G18" s="595"/>
    </row>
    <row r="19" spans="1:7" ht="27" customHeight="1">
      <c r="A19" s="3643" t="s">
        <v>1781</v>
      </c>
      <c r="B19" s="3643"/>
      <c r="C19" s="3643"/>
      <c r="D19" s="3643"/>
      <c r="E19" s="3643"/>
      <c r="F19" s="3643"/>
      <c r="G19" s="3643"/>
    </row>
    <row r="20" spans="1:7" ht="18" customHeight="1">
      <c r="A20" s="597" t="s">
        <v>1782</v>
      </c>
      <c r="B20" s="1245"/>
      <c r="C20" s="1245"/>
      <c r="D20" s="1245"/>
      <c r="E20" s="1245"/>
      <c r="F20" s="1245"/>
      <c r="G20" s="1245"/>
    </row>
    <row r="21" spans="1:7" ht="25.5" customHeight="1">
      <c r="A21" s="1283" t="s">
        <v>1783</v>
      </c>
      <c r="B21" s="596" t="s">
        <v>1784</v>
      </c>
      <c r="C21" s="3632" t="s">
        <v>1785</v>
      </c>
      <c r="D21" s="3633"/>
      <c r="E21" s="3632" t="s">
        <v>1786</v>
      </c>
      <c r="F21" s="3633"/>
      <c r="G21" s="596" t="s">
        <v>1787</v>
      </c>
    </row>
    <row r="22" spans="1:7" ht="25.5" customHeight="1">
      <c r="A22" s="750"/>
      <c r="B22" s="596" t="s">
        <v>1788</v>
      </c>
      <c r="C22" s="3632" t="s">
        <v>1789</v>
      </c>
      <c r="D22" s="3633"/>
      <c r="E22" s="3632" t="s">
        <v>1790</v>
      </c>
      <c r="F22" s="3633"/>
      <c r="G22" s="596" t="s">
        <v>1791</v>
      </c>
    </row>
    <row r="23" spans="1:7" ht="9.75" customHeight="1">
      <c r="A23" s="750"/>
      <c r="B23" s="1283"/>
      <c r="C23" s="1283"/>
      <c r="D23" s="1283"/>
      <c r="E23" s="1283"/>
      <c r="F23" s="1283"/>
      <c r="G23" s="1283"/>
    </row>
    <row r="24" spans="1:7" ht="18" customHeight="1">
      <c r="A24" s="597" t="s">
        <v>1792</v>
      </c>
      <c r="B24" s="598"/>
      <c r="C24" s="597"/>
      <c r="D24" s="597"/>
      <c r="E24" s="597"/>
      <c r="F24" s="598"/>
      <c r="G24" s="598"/>
    </row>
    <row r="25" spans="1:7">
      <c r="A25" s="598" t="s">
        <v>1793</v>
      </c>
      <c r="B25" s="598"/>
      <c r="C25" s="598"/>
      <c r="D25" s="598"/>
      <c r="E25" s="598"/>
      <c r="F25" s="598"/>
      <c r="G25" s="598"/>
    </row>
    <row r="27" spans="1:7">
      <c r="A27" s="598" t="s">
        <v>1794</v>
      </c>
    </row>
  </sheetData>
  <mergeCells count="23">
    <mergeCell ref="C21:D21"/>
    <mergeCell ref="E21:F21"/>
    <mergeCell ref="C22:D22"/>
    <mergeCell ref="E22:F22"/>
    <mergeCell ref="C14:D14"/>
    <mergeCell ref="E14:F14"/>
    <mergeCell ref="C15:D15"/>
    <mergeCell ref="E15:F15"/>
    <mergeCell ref="A17:G17"/>
    <mergeCell ref="A19:G19"/>
    <mergeCell ref="B11:B12"/>
    <mergeCell ref="C11:D12"/>
    <mergeCell ref="E11:F12"/>
    <mergeCell ref="G11:G12"/>
    <mergeCell ref="C13:D13"/>
    <mergeCell ref="E13:F13"/>
    <mergeCell ref="D9:E9"/>
    <mergeCell ref="F9:G9"/>
    <mergeCell ref="A3:G3"/>
    <mergeCell ref="D5:E5"/>
    <mergeCell ref="F5:G5"/>
    <mergeCell ref="D7:E7"/>
    <mergeCell ref="F7:G7"/>
  </mergeCells>
  <phoneticPr fontId="1"/>
  <printOptions horizontalCentered="1"/>
  <pageMargins left="0.39370078740157483" right="0.39370078740157483" top="0.78740157480314965" bottom="0.78740157480314965" header="0.51181102362204722" footer="0.51181102362204722"/>
  <pageSetup paperSize="9" scale="9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F5C-B316-4628-8E01-0E78FE7BA331}">
  <sheetPr>
    <tabColor rgb="FFC7A1E3"/>
  </sheetPr>
  <dimension ref="A1:WWE45"/>
  <sheetViews>
    <sheetView workbookViewId="0">
      <selection activeCell="Q13" sqref="Q13:S13"/>
    </sheetView>
  </sheetViews>
  <sheetFormatPr defaultRowHeight="18.75"/>
  <cols>
    <col min="1" max="1" width="1.25" style="654"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4" max="269" width="9" style="654"/>
    <col min="270" max="270" width="1.25" style="654" customWidth="1"/>
    <col min="271" max="271" width="24.375" style="654" customWidth="1"/>
    <col min="272" max="273" width="11.375" style="654" customWidth="1"/>
    <col min="274" max="274" width="5.75" style="654" customWidth="1"/>
    <col min="275" max="275" width="29" style="654" customWidth="1"/>
    <col min="276" max="276" width="1.25" style="654" customWidth="1"/>
    <col min="277" max="277" width="12.625" style="654" customWidth="1"/>
    <col min="278" max="278" width="3.125" style="654" customWidth="1"/>
    <col min="279" max="279" width="12.625" style="654" customWidth="1"/>
    <col min="280" max="525" width="9" style="654"/>
    <col min="526" max="526" width="1.25" style="654" customWidth="1"/>
    <col min="527" max="527" width="24.375" style="654" customWidth="1"/>
    <col min="528" max="529" width="11.375" style="654" customWidth="1"/>
    <col min="530" max="530" width="5.75" style="654" customWidth="1"/>
    <col min="531" max="531" width="29" style="654" customWidth="1"/>
    <col min="532" max="532" width="1.25" style="654" customWidth="1"/>
    <col min="533" max="533" width="12.625" style="654" customWidth="1"/>
    <col min="534" max="534" width="3.125" style="654" customWidth="1"/>
    <col min="535" max="535" width="12.625" style="654" customWidth="1"/>
    <col min="536" max="781" width="9" style="654"/>
    <col min="782" max="782" width="1.25" style="654" customWidth="1"/>
    <col min="783" max="783" width="24.375" style="654" customWidth="1"/>
    <col min="784" max="785" width="11.375" style="654" customWidth="1"/>
    <col min="786" max="786" width="5.75" style="654" customWidth="1"/>
    <col min="787" max="787" width="29" style="654" customWidth="1"/>
    <col min="788" max="788" width="1.25" style="654" customWidth="1"/>
    <col min="789" max="789" width="12.625" style="654" customWidth="1"/>
    <col min="790" max="790" width="3.125" style="654" customWidth="1"/>
    <col min="791" max="791" width="12.625" style="654" customWidth="1"/>
    <col min="792" max="1037" width="9" style="654"/>
    <col min="1038" max="1038" width="1.25" style="654" customWidth="1"/>
    <col min="1039" max="1039" width="24.375" style="654" customWidth="1"/>
    <col min="1040" max="1041" width="11.375" style="654" customWidth="1"/>
    <col min="1042" max="1042" width="5.75" style="654" customWidth="1"/>
    <col min="1043" max="1043" width="29" style="654" customWidth="1"/>
    <col min="1044" max="1044" width="1.25" style="654" customWidth="1"/>
    <col min="1045" max="1045" width="12.625" style="654" customWidth="1"/>
    <col min="1046" max="1046" width="3.125" style="654" customWidth="1"/>
    <col min="1047" max="1047" width="12.625" style="654" customWidth="1"/>
    <col min="1048" max="1293" width="9" style="654"/>
    <col min="1294" max="1294" width="1.25" style="654" customWidth="1"/>
    <col min="1295" max="1295" width="24.375" style="654" customWidth="1"/>
    <col min="1296" max="1297" width="11.375" style="654" customWidth="1"/>
    <col min="1298" max="1298" width="5.75" style="654" customWidth="1"/>
    <col min="1299" max="1299" width="29" style="654" customWidth="1"/>
    <col min="1300" max="1300" width="1.25" style="654" customWidth="1"/>
    <col min="1301" max="1301" width="12.625" style="654" customWidth="1"/>
    <col min="1302" max="1302" width="3.125" style="654" customWidth="1"/>
    <col min="1303" max="1303" width="12.625" style="654" customWidth="1"/>
    <col min="1304" max="1549" width="9" style="654"/>
    <col min="1550" max="1550" width="1.25" style="654" customWidth="1"/>
    <col min="1551" max="1551" width="24.375" style="654" customWidth="1"/>
    <col min="1552" max="1553" width="11.375" style="654" customWidth="1"/>
    <col min="1554" max="1554" width="5.75" style="654" customWidth="1"/>
    <col min="1555" max="1555" width="29" style="654" customWidth="1"/>
    <col min="1556" max="1556" width="1.25" style="654" customWidth="1"/>
    <col min="1557" max="1557" width="12.625" style="654" customWidth="1"/>
    <col min="1558" max="1558" width="3.125" style="654" customWidth="1"/>
    <col min="1559" max="1559" width="12.625" style="654" customWidth="1"/>
    <col min="1560" max="1805" width="9" style="654"/>
    <col min="1806" max="1806" width="1.25" style="654" customWidth="1"/>
    <col min="1807" max="1807" width="24.375" style="654" customWidth="1"/>
    <col min="1808" max="1809" width="11.375" style="654" customWidth="1"/>
    <col min="1810" max="1810" width="5.75" style="654" customWidth="1"/>
    <col min="1811" max="1811" width="29" style="654" customWidth="1"/>
    <col min="1812" max="1812" width="1.25" style="654" customWidth="1"/>
    <col min="1813" max="1813" width="12.625" style="654" customWidth="1"/>
    <col min="1814" max="1814" width="3.125" style="654" customWidth="1"/>
    <col min="1815" max="1815" width="12.625" style="654" customWidth="1"/>
    <col min="1816" max="2061" width="9" style="654"/>
    <col min="2062" max="2062" width="1.25" style="654" customWidth="1"/>
    <col min="2063" max="2063" width="24.375" style="654" customWidth="1"/>
    <col min="2064" max="2065" width="11.375" style="654" customWidth="1"/>
    <col min="2066" max="2066" width="5.75" style="654" customWidth="1"/>
    <col min="2067" max="2067" width="29" style="654" customWidth="1"/>
    <col min="2068" max="2068" width="1.25" style="654" customWidth="1"/>
    <col min="2069" max="2069" width="12.625" style="654" customWidth="1"/>
    <col min="2070" max="2070" width="3.125" style="654" customWidth="1"/>
    <col min="2071" max="2071" width="12.625" style="654" customWidth="1"/>
    <col min="2072" max="2317" width="9" style="654"/>
    <col min="2318" max="2318" width="1.25" style="654" customWidth="1"/>
    <col min="2319" max="2319" width="24.375" style="654" customWidth="1"/>
    <col min="2320" max="2321" width="11.375" style="654" customWidth="1"/>
    <col min="2322" max="2322" width="5.75" style="654" customWidth="1"/>
    <col min="2323" max="2323" width="29" style="654" customWidth="1"/>
    <col min="2324" max="2324" width="1.25" style="654" customWidth="1"/>
    <col min="2325" max="2325" width="12.625" style="654" customWidth="1"/>
    <col min="2326" max="2326" width="3.125" style="654" customWidth="1"/>
    <col min="2327" max="2327" width="12.625" style="654" customWidth="1"/>
    <col min="2328" max="2573" width="9" style="654"/>
    <col min="2574" max="2574" width="1.25" style="654" customWidth="1"/>
    <col min="2575" max="2575" width="24.375" style="654" customWidth="1"/>
    <col min="2576" max="2577" width="11.375" style="654" customWidth="1"/>
    <col min="2578" max="2578" width="5.75" style="654" customWidth="1"/>
    <col min="2579" max="2579" width="29" style="654" customWidth="1"/>
    <col min="2580" max="2580" width="1.25" style="654" customWidth="1"/>
    <col min="2581" max="2581" width="12.625" style="654" customWidth="1"/>
    <col min="2582" max="2582" width="3.125" style="654" customWidth="1"/>
    <col min="2583" max="2583" width="12.625" style="654" customWidth="1"/>
    <col min="2584" max="2829" width="9" style="654"/>
    <col min="2830" max="2830" width="1.25" style="654" customWidth="1"/>
    <col min="2831" max="2831" width="24.375" style="654" customWidth="1"/>
    <col min="2832" max="2833" width="11.375" style="654" customWidth="1"/>
    <col min="2834" max="2834" width="5.75" style="654" customWidth="1"/>
    <col min="2835" max="2835" width="29" style="654" customWidth="1"/>
    <col min="2836" max="2836" width="1.25" style="654" customWidth="1"/>
    <col min="2837" max="2837" width="12.625" style="654" customWidth="1"/>
    <col min="2838" max="2838" width="3.125" style="654" customWidth="1"/>
    <col min="2839" max="2839" width="12.625" style="654" customWidth="1"/>
    <col min="2840" max="3085" width="9" style="654"/>
    <col min="3086" max="3086" width="1.25" style="654" customWidth="1"/>
    <col min="3087" max="3087" width="24.375" style="654" customWidth="1"/>
    <col min="3088" max="3089" width="11.375" style="654" customWidth="1"/>
    <col min="3090" max="3090" width="5.75" style="654" customWidth="1"/>
    <col min="3091" max="3091" width="29" style="654" customWidth="1"/>
    <col min="3092" max="3092" width="1.25" style="654" customWidth="1"/>
    <col min="3093" max="3093" width="12.625" style="654" customWidth="1"/>
    <col min="3094" max="3094" width="3.125" style="654" customWidth="1"/>
    <col min="3095" max="3095" width="12.625" style="654" customWidth="1"/>
    <col min="3096" max="3341" width="9" style="654"/>
    <col min="3342" max="3342" width="1.25" style="654" customWidth="1"/>
    <col min="3343" max="3343" width="24.375" style="654" customWidth="1"/>
    <col min="3344" max="3345" width="11.375" style="654" customWidth="1"/>
    <col min="3346" max="3346" width="5.75" style="654" customWidth="1"/>
    <col min="3347" max="3347" width="29" style="654" customWidth="1"/>
    <col min="3348" max="3348" width="1.25" style="654" customWidth="1"/>
    <col min="3349" max="3349" width="12.625" style="654" customWidth="1"/>
    <col min="3350" max="3350" width="3.125" style="654" customWidth="1"/>
    <col min="3351" max="3351" width="12.625" style="654" customWidth="1"/>
    <col min="3352" max="3597" width="9" style="654"/>
    <col min="3598" max="3598" width="1.25" style="654" customWidth="1"/>
    <col min="3599" max="3599" width="24.375" style="654" customWidth="1"/>
    <col min="3600" max="3601" width="11.375" style="654" customWidth="1"/>
    <col min="3602" max="3602" width="5.75" style="654" customWidth="1"/>
    <col min="3603" max="3603" width="29" style="654" customWidth="1"/>
    <col min="3604" max="3604" width="1.25" style="654" customWidth="1"/>
    <col min="3605" max="3605" width="12.625" style="654" customWidth="1"/>
    <col min="3606" max="3606" width="3.125" style="654" customWidth="1"/>
    <col min="3607" max="3607" width="12.625" style="654" customWidth="1"/>
    <col min="3608" max="3853" width="9" style="654"/>
    <col min="3854" max="3854" width="1.25" style="654" customWidth="1"/>
    <col min="3855" max="3855" width="24.375" style="654" customWidth="1"/>
    <col min="3856" max="3857" width="11.375" style="654" customWidth="1"/>
    <col min="3858" max="3858" width="5.75" style="654" customWidth="1"/>
    <col min="3859" max="3859" width="29" style="654" customWidth="1"/>
    <col min="3860" max="3860" width="1.25" style="654" customWidth="1"/>
    <col min="3861" max="3861" width="12.625" style="654" customWidth="1"/>
    <col min="3862" max="3862" width="3.125" style="654" customWidth="1"/>
    <col min="3863" max="3863" width="12.625" style="654" customWidth="1"/>
    <col min="3864" max="4109" width="9" style="654"/>
    <col min="4110" max="4110" width="1.25" style="654" customWidth="1"/>
    <col min="4111" max="4111" width="24.375" style="654" customWidth="1"/>
    <col min="4112" max="4113" width="11.375" style="654" customWidth="1"/>
    <col min="4114" max="4114" width="5.75" style="654" customWidth="1"/>
    <col min="4115" max="4115" width="29" style="654" customWidth="1"/>
    <col min="4116" max="4116" width="1.25" style="654" customWidth="1"/>
    <col min="4117" max="4117" width="12.625" style="654" customWidth="1"/>
    <col min="4118" max="4118" width="3.125" style="654" customWidth="1"/>
    <col min="4119" max="4119" width="12.625" style="654" customWidth="1"/>
    <col min="4120" max="4365" width="9" style="654"/>
    <col min="4366" max="4366" width="1.25" style="654" customWidth="1"/>
    <col min="4367" max="4367" width="24.375" style="654" customWidth="1"/>
    <col min="4368" max="4369" width="11.375" style="654" customWidth="1"/>
    <col min="4370" max="4370" width="5.75" style="654" customWidth="1"/>
    <col min="4371" max="4371" width="29" style="654" customWidth="1"/>
    <col min="4372" max="4372" width="1.25" style="654" customWidth="1"/>
    <col min="4373" max="4373" width="12.625" style="654" customWidth="1"/>
    <col min="4374" max="4374" width="3.125" style="654" customWidth="1"/>
    <col min="4375" max="4375" width="12.625" style="654" customWidth="1"/>
    <col min="4376" max="4621" width="9" style="654"/>
    <col min="4622" max="4622" width="1.25" style="654" customWidth="1"/>
    <col min="4623" max="4623" width="24.375" style="654" customWidth="1"/>
    <col min="4624" max="4625" width="11.375" style="654" customWidth="1"/>
    <col min="4626" max="4626" width="5.75" style="654" customWidth="1"/>
    <col min="4627" max="4627" width="29" style="654" customWidth="1"/>
    <col min="4628" max="4628" width="1.25" style="654" customWidth="1"/>
    <col min="4629" max="4629" width="12.625" style="654" customWidth="1"/>
    <col min="4630" max="4630" width="3.125" style="654" customWidth="1"/>
    <col min="4631" max="4631" width="12.625" style="654" customWidth="1"/>
    <col min="4632" max="4877" width="9" style="654"/>
    <col min="4878" max="4878" width="1.25" style="654" customWidth="1"/>
    <col min="4879" max="4879" width="24.375" style="654" customWidth="1"/>
    <col min="4880" max="4881" width="11.375" style="654" customWidth="1"/>
    <col min="4882" max="4882" width="5.75" style="654" customWidth="1"/>
    <col min="4883" max="4883" width="29" style="654" customWidth="1"/>
    <col min="4884" max="4884" width="1.25" style="654" customWidth="1"/>
    <col min="4885" max="4885" width="12.625" style="654" customWidth="1"/>
    <col min="4886" max="4886" width="3.125" style="654" customWidth="1"/>
    <col min="4887" max="4887" width="12.625" style="654" customWidth="1"/>
    <col min="4888" max="5133" width="9" style="654"/>
    <col min="5134" max="5134" width="1.25" style="654" customWidth="1"/>
    <col min="5135" max="5135" width="24.375" style="654" customWidth="1"/>
    <col min="5136" max="5137" width="11.375" style="654" customWidth="1"/>
    <col min="5138" max="5138" width="5.75" style="654" customWidth="1"/>
    <col min="5139" max="5139" width="29" style="654" customWidth="1"/>
    <col min="5140" max="5140" width="1.25" style="654" customWidth="1"/>
    <col min="5141" max="5141" width="12.625" style="654" customWidth="1"/>
    <col min="5142" max="5142" width="3.125" style="654" customWidth="1"/>
    <col min="5143" max="5143" width="12.625" style="654" customWidth="1"/>
    <col min="5144" max="5389" width="9" style="654"/>
    <col min="5390" max="5390" width="1.25" style="654" customWidth="1"/>
    <col min="5391" max="5391" width="24.375" style="654" customWidth="1"/>
    <col min="5392" max="5393" width="11.375" style="654" customWidth="1"/>
    <col min="5394" max="5394" width="5.75" style="654" customWidth="1"/>
    <col min="5395" max="5395" width="29" style="654" customWidth="1"/>
    <col min="5396" max="5396" width="1.25" style="654" customWidth="1"/>
    <col min="5397" max="5397" width="12.625" style="654" customWidth="1"/>
    <col min="5398" max="5398" width="3.125" style="654" customWidth="1"/>
    <col min="5399" max="5399" width="12.625" style="654" customWidth="1"/>
    <col min="5400" max="5645" width="9" style="654"/>
    <col min="5646" max="5646" width="1.25" style="654" customWidth="1"/>
    <col min="5647" max="5647" width="24.375" style="654" customWidth="1"/>
    <col min="5648" max="5649" width="11.375" style="654" customWidth="1"/>
    <col min="5650" max="5650" width="5.75" style="654" customWidth="1"/>
    <col min="5651" max="5651" width="29" style="654" customWidth="1"/>
    <col min="5652" max="5652" width="1.25" style="654" customWidth="1"/>
    <col min="5653" max="5653" width="12.625" style="654" customWidth="1"/>
    <col min="5654" max="5654" width="3.125" style="654" customWidth="1"/>
    <col min="5655" max="5655" width="12.625" style="654" customWidth="1"/>
    <col min="5656" max="5901" width="9" style="654"/>
    <col min="5902" max="5902" width="1.25" style="654" customWidth="1"/>
    <col min="5903" max="5903" width="24.375" style="654" customWidth="1"/>
    <col min="5904" max="5905" width="11.375" style="654" customWidth="1"/>
    <col min="5906" max="5906" width="5.75" style="654" customWidth="1"/>
    <col min="5907" max="5907" width="29" style="654" customWidth="1"/>
    <col min="5908" max="5908" width="1.25" style="654" customWidth="1"/>
    <col min="5909" max="5909" width="12.625" style="654" customWidth="1"/>
    <col min="5910" max="5910" width="3.125" style="654" customWidth="1"/>
    <col min="5911" max="5911" width="12.625" style="654" customWidth="1"/>
    <col min="5912" max="6157" width="9" style="654"/>
    <col min="6158" max="6158" width="1.25" style="654" customWidth="1"/>
    <col min="6159" max="6159" width="24.375" style="654" customWidth="1"/>
    <col min="6160" max="6161" width="11.375" style="654" customWidth="1"/>
    <col min="6162" max="6162" width="5.75" style="654" customWidth="1"/>
    <col min="6163" max="6163" width="29" style="654" customWidth="1"/>
    <col min="6164" max="6164" width="1.25" style="654" customWidth="1"/>
    <col min="6165" max="6165" width="12.625" style="654" customWidth="1"/>
    <col min="6166" max="6166" width="3.125" style="654" customWidth="1"/>
    <col min="6167" max="6167" width="12.625" style="654" customWidth="1"/>
    <col min="6168" max="6413" width="9" style="654"/>
    <col min="6414" max="6414" width="1.25" style="654" customWidth="1"/>
    <col min="6415" max="6415" width="24.375" style="654" customWidth="1"/>
    <col min="6416" max="6417" width="11.375" style="654" customWidth="1"/>
    <col min="6418" max="6418" width="5.75" style="654" customWidth="1"/>
    <col min="6419" max="6419" width="29" style="654" customWidth="1"/>
    <col min="6420" max="6420" width="1.25" style="654" customWidth="1"/>
    <col min="6421" max="6421" width="12.625" style="654" customWidth="1"/>
    <col min="6422" max="6422" width="3.125" style="654" customWidth="1"/>
    <col min="6423" max="6423" width="12.625" style="654" customWidth="1"/>
    <col min="6424" max="6669" width="9" style="654"/>
    <col min="6670" max="6670" width="1.25" style="654" customWidth="1"/>
    <col min="6671" max="6671" width="24.375" style="654" customWidth="1"/>
    <col min="6672" max="6673" width="11.375" style="654" customWidth="1"/>
    <col min="6674" max="6674" width="5.75" style="654" customWidth="1"/>
    <col min="6675" max="6675" width="29" style="654" customWidth="1"/>
    <col min="6676" max="6676" width="1.25" style="654" customWidth="1"/>
    <col min="6677" max="6677" width="12.625" style="654" customWidth="1"/>
    <col min="6678" max="6678" width="3.125" style="654" customWidth="1"/>
    <col min="6679" max="6679" width="12.625" style="654" customWidth="1"/>
    <col min="6680" max="6925" width="9" style="654"/>
    <col min="6926" max="6926" width="1.25" style="654" customWidth="1"/>
    <col min="6927" max="6927" width="24.375" style="654" customWidth="1"/>
    <col min="6928" max="6929" width="11.375" style="654" customWidth="1"/>
    <col min="6930" max="6930" width="5.75" style="654" customWidth="1"/>
    <col min="6931" max="6931" width="29" style="654" customWidth="1"/>
    <col min="6932" max="6932" width="1.25" style="654" customWidth="1"/>
    <col min="6933" max="6933" width="12.625" style="654" customWidth="1"/>
    <col min="6934" max="6934" width="3.125" style="654" customWidth="1"/>
    <col min="6935" max="6935" width="12.625" style="654" customWidth="1"/>
    <col min="6936" max="7181" width="9" style="654"/>
    <col min="7182" max="7182" width="1.25" style="654" customWidth="1"/>
    <col min="7183" max="7183" width="24.375" style="654" customWidth="1"/>
    <col min="7184" max="7185" width="11.375" style="654" customWidth="1"/>
    <col min="7186" max="7186" width="5.75" style="654" customWidth="1"/>
    <col min="7187" max="7187" width="29" style="654" customWidth="1"/>
    <col min="7188" max="7188" width="1.25" style="654" customWidth="1"/>
    <col min="7189" max="7189" width="12.625" style="654" customWidth="1"/>
    <col min="7190" max="7190" width="3.125" style="654" customWidth="1"/>
    <col min="7191" max="7191" width="12.625" style="654" customWidth="1"/>
    <col min="7192" max="7437" width="9" style="654"/>
    <col min="7438" max="7438" width="1.25" style="654" customWidth="1"/>
    <col min="7439" max="7439" width="24.375" style="654" customWidth="1"/>
    <col min="7440" max="7441" width="11.375" style="654" customWidth="1"/>
    <col min="7442" max="7442" width="5.75" style="654" customWidth="1"/>
    <col min="7443" max="7443" width="29" style="654" customWidth="1"/>
    <col min="7444" max="7444" width="1.25" style="654" customWidth="1"/>
    <col min="7445" max="7445" width="12.625" style="654" customWidth="1"/>
    <col min="7446" max="7446" width="3.125" style="654" customWidth="1"/>
    <col min="7447" max="7447" width="12.625" style="654" customWidth="1"/>
    <col min="7448" max="7693" width="9" style="654"/>
    <col min="7694" max="7694" width="1.25" style="654" customWidth="1"/>
    <col min="7695" max="7695" width="24.375" style="654" customWidth="1"/>
    <col min="7696" max="7697" width="11.375" style="654" customWidth="1"/>
    <col min="7698" max="7698" width="5.75" style="654" customWidth="1"/>
    <col min="7699" max="7699" width="29" style="654" customWidth="1"/>
    <col min="7700" max="7700" width="1.25" style="654" customWidth="1"/>
    <col min="7701" max="7701" width="12.625" style="654" customWidth="1"/>
    <col min="7702" max="7702" width="3.125" style="654" customWidth="1"/>
    <col min="7703" max="7703" width="12.625" style="654" customWidth="1"/>
    <col min="7704" max="7949" width="9" style="654"/>
    <col min="7950" max="7950" width="1.25" style="654" customWidth="1"/>
    <col min="7951" max="7951" width="24.375" style="654" customWidth="1"/>
    <col min="7952" max="7953" width="11.375" style="654" customWidth="1"/>
    <col min="7954" max="7954" width="5.75" style="654" customWidth="1"/>
    <col min="7955" max="7955" width="29" style="654" customWidth="1"/>
    <col min="7956" max="7956" width="1.25" style="654" customWidth="1"/>
    <col min="7957" max="7957" width="12.625" style="654" customWidth="1"/>
    <col min="7958" max="7958" width="3.125" style="654" customWidth="1"/>
    <col min="7959" max="7959" width="12.625" style="654" customWidth="1"/>
    <col min="7960" max="8205" width="9" style="654"/>
    <col min="8206" max="8206" width="1.25" style="654" customWidth="1"/>
    <col min="8207" max="8207" width="24.375" style="654" customWidth="1"/>
    <col min="8208" max="8209" width="11.375" style="654" customWidth="1"/>
    <col min="8210" max="8210" width="5.75" style="654" customWidth="1"/>
    <col min="8211" max="8211" width="29" style="654" customWidth="1"/>
    <col min="8212" max="8212" width="1.25" style="654" customWidth="1"/>
    <col min="8213" max="8213" width="12.625" style="654" customWidth="1"/>
    <col min="8214" max="8214" width="3.125" style="654" customWidth="1"/>
    <col min="8215" max="8215" width="12.625" style="654" customWidth="1"/>
    <col min="8216" max="8461" width="9" style="654"/>
    <col min="8462" max="8462" width="1.25" style="654" customWidth="1"/>
    <col min="8463" max="8463" width="24.375" style="654" customWidth="1"/>
    <col min="8464" max="8465" width="11.375" style="654" customWidth="1"/>
    <col min="8466" max="8466" width="5.75" style="654" customWidth="1"/>
    <col min="8467" max="8467" width="29" style="654" customWidth="1"/>
    <col min="8468" max="8468" width="1.25" style="654" customWidth="1"/>
    <col min="8469" max="8469" width="12.625" style="654" customWidth="1"/>
    <col min="8470" max="8470" width="3.125" style="654" customWidth="1"/>
    <col min="8471" max="8471" width="12.625" style="654" customWidth="1"/>
    <col min="8472" max="8717" width="9" style="654"/>
    <col min="8718" max="8718" width="1.25" style="654" customWidth="1"/>
    <col min="8719" max="8719" width="24.375" style="654" customWidth="1"/>
    <col min="8720" max="8721" width="11.375" style="654" customWidth="1"/>
    <col min="8722" max="8722" width="5.75" style="654" customWidth="1"/>
    <col min="8723" max="8723" width="29" style="654" customWidth="1"/>
    <col min="8724" max="8724" width="1.25" style="654" customWidth="1"/>
    <col min="8725" max="8725" width="12.625" style="654" customWidth="1"/>
    <col min="8726" max="8726" width="3.125" style="654" customWidth="1"/>
    <col min="8727" max="8727" width="12.625" style="654" customWidth="1"/>
    <col min="8728" max="8973" width="9" style="654"/>
    <col min="8974" max="8974" width="1.25" style="654" customWidth="1"/>
    <col min="8975" max="8975" width="24.375" style="654" customWidth="1"/>
    <col min="8976" max="8977" width="11.375" style="654" customWidth="1"/>
    <col min="8978" max="8978" width="5.75" style="654" customWidth="1"/>
    <col min="8979" max="8979" width="29" style="654" customWidth="1"/>
    <col min="8980" max="8980" width="1.25" style="654" customWidth="1"/>
    <col min="8981" max="8981" width="12.625" style="654" customWidth="1"/>
    <col min="8982" max="8982" width="3.125" style="654" customWidth="1"/>
    <col min="8983" max="8983" width="12.625" style="654" customWidth="1"/>
    <col min="8984" max="9229" width="9" style="654"/>
    <col min="9230" max="9230" width="1.25" style="654" customWidth="1"/>
    <col min="9231" max="9231" width="24.375" style="654" customWidth="1"/>
    <col min="9232" max="9233" width="11.375" style="654" customWidth="1"/>
    <col min="9234" max="9234" width="5.75" style="654" customWidth="1"/>
    <col min="9235" max="9235" width="29" style="654" customWidth="1"/>
    <col min="9236" max="9236" width="1.25" style="654" customWidth="1"/>
    <col min="9237" max="9237" width="12.625" style="654" customWidth="1"/>
    <col min="9238" max="9238" width="3.125" style="654" customWidth="1"/>
    <col min="9239" max="9239" width="12.625" style="654" customWidth="1"/>
    <col min="9240" max="9485" width="9" style="654"/>
    <col min="9486" max="9486" width="1.25" style="654" customWidth="1"/>
    <col min="9487" max="9487" width="24.375" style="654" customWidth="1"/>
    <col min="9488" max="9489" width="11.375" style="654" customWidth="1"/>
    <col min="9490" max="9490" width="5.75" style="654" customWidth="1"/>
    <col min="9491" max="9491" width="29" style="654" customWidth="1"/>
    <col min="9492" max="9492" width="1.25" style="654" customWidth="1"/>
    <col min="9493" max="9493" width="12.625" style="654" customWidth="1"/>
    <col min="9494" max="9494" width="3.125" style="654" customWidth="1"/>
    <col min="9495" max="9495" width="12.625" style="654" customWidth="1"/>
    <col min="9496" max="9741" width="9" style="654"/>
    <col min="9742" max="9742" width="1.25" style="654" customWidth="1"/>
    <col min="9743" max="9743" width="24.375" style="654" customWidth="1"/>
    <col min="9744" max="9745" width="11.375" style="654" customWidth="1"/>
    <col min="9746" max="9746" width="5.75" style="654" customWidth="1"/>
    <col min="9747" max="9747" width="29" style="654" customWidth="1"/>
    <col min="9748" max="9748" width="1.25" style="654" customWidth="1"/>
    <col min="9749" max="9749" width="12.625" style="654" customWidth="1"/>
    <col min="9750" max="9750" width="3.125" style="654" customWidth="1"/>
    <col min="9751" max="9751" width="12.625" style="654" customWidth="1"/>
    <col min="9752" max="9997" width="9" style="654"/>
    <col min="9998" max="9998" width="1.25" style="654" customWidth="1"/>
    <col min="9999" max="9999" width="24.375" style="654" customWidth="1"/>
    <col min="10000" max="10001" width="11.375" style="654" customWidth="1"/>
    <col min="10002" max="10002" width="5.75" style="654" customWidth="1"/>
    <col min="10003" max="10003" width="29" style="654" customWidth="1"/>
    <col min="10004" max="10004" width="1.25" style="654" customWidth="1"/>
    <col min="10005" max="10005" width="12.625" style="654" customWidth="1"/>
    <col min="10006" max="10006" width="3.125" style="654" customWidth="1"/>
    <col min="10007" max="10007" width="12.625" style="654" customWidth="1"/>
    <col min="10008" max="10253" width="9" style="654"/>
    <col min="10254" max="10254" width="1.25" style="654" customWidth="1"/>
    <col min="10255" max="10255" width="24.375" style="654" customWidth="1"/>
    <col min="10256" max="10257" width="11.375" style="654" customWidth="1"/>
    <col min="10258" max="10258" width="5.75" style="654" customWidth="1"/>
    <col min="10259" max="10259" width="29" style="654" customWidth="1"/>
    <col min="10260" max="10260" width="1.25" style="654" customWidth="1"/>
    <col min="10261" max="10261" width="12.625" style="654" customWidth="1"/>
    <col min="10262" max="10262" width="3.125" style="654" customWidth="1"/>
    <col min="10263" max="10263" width="12.625" style="654" customWidth="1"/>
    <col min="10264" max="10509" width="9" style="654"/>
    <col min="10510" max="10510" width="1.25" style="654" customWidth="1"/>
    <col min="10511" max="10511" width="24.375" style="654" customWidth="1"/>
    <col min="10512" max="10513" width="11.375" style="654" customWidth="1"/>
    <col min="10514" max="10514" width="5.75" style="654" customWidth="1"/>
    <col min="10515" max="10515" width="29" style="654" customWidth="1"/>
    <col min="10516" max="10516" width="1.25" style="654" customWidth="1"/>
    <col min="10517" max="10517" width="12.625" style="654" customWidth="1"/>
    <col min="10518" max="10518" width="3.125" style="654" customWidth="1"/>
    <col min="10519" max="10519" width="12.625" style="654" customWidth="1"/>
    <col min="10520" max="10765" width="9" style="654"/>
    <col min="10766" max="10766" width="1.25" style="654" customWidth="1"/>
    <col min="10767" max="10767" width="24.375" style="654" customWidth="1"/>
    <col min="10768" max="10769" width="11.375" style="654" customWidth="1"/>
    <col min="10770" max="10770" width="5.75" style="654" customWidth="1"/>
    <col min="10771" max="10771" width="29" style="654" customWidth="1"/>
    <col min="10772" max="10772" width="1.25" style="654" customWidth="1"/>
    <col min="10773" max="10773" width="12.625" style="654" customWidth="1"/>
    <col min="10774" max="10774" width="3.125" style="654" customWidth="1"/>
    <col min="10775" max="10775" width="12.625" style="654" customWidth="1"/>
    <col min="10776" max="11021" width="9" style="654"/>
    <col min="11022" max="11022" width="1.25" style="654" customWidth="1"/>
    <col min="11023" max="11023" width="24.375" style="654" customWidth="1"/>
    <col min="11024" max="11025" width="11.375" style="654" customWidth="1"/>
    <col min="11026" max="11026" width="5.75" style="654" customWidth="1"/>
    <col min="11027" max="11027" width="29" style="654" customWidth="1"/>
    <col min="11028" max="11028" width="1.25" style="654" customWidth="1"/>
    <col min="11029" max="11029" width="12.625" style="654" customWidth="1"/>
    <col min="11030" max="11030" width="3.125" style="654" customWidth="1"/>
    <col min="11031" max="11031" width="12.625" style="654" customWidth="1"/>
    <col min="11032" max="11277" width="9" style="654"/>
    <col min="11278" max="11278" width="1.25" style="654" customWidth="1"/>
    <col min="11279" max="11279" width="24.375" style="654" customWidth="1"/>
    <col min="11280" max="11281" width="11.375" style="654" customWidth="1"/>
    <col min="11282" max="11282" width="5.75" style="654" customWidth="1"/>
    <col min="11283" max="11283" width="29" style="654" customWidth="1"/>
    <col min="11284" max="11284" width="1.25" style="654" customWidth="1"/>
    <col min="11285" max="11285" width="12.625" style="654" customWidth="1"/>
    <col min="11286" max="11286" width="3.125" style="654" customWidth="1"/>
    <col min="11287" max="11287" width="12.625" style="654" customWidth="1"/>
    <col min="11288" max="11533" width="9" style="654"/>
    <col min="11534" max="11534" width="1.25" style="654" customWidth="1"/>
    <col min="11535" max="11535" width="24.375" style="654" customWidth="1"/>
    <col min="11536" max="11537" width="11.375" style="654" customWidth="1"/>
    <col min="11538" max="11538" width="5.75" style="654" customWidth="1"/>
    <col min="11539" max="11539" width="29" style="654" customWidth="1"/>
    <col min="11540" max="11540" width="1.25" style="654" customWidth="1"/>
    <col min="11541" max="11541" width="12.625" style="654" customWidth="1"/>
    <col min="11542" max="11542" width="3.125" style="654" customWidth="1"/>
    <col min="11543" max="11543" width="12.625" style="654" customWidth="1"/>
    <col min="11544" max="11789" width="9" style="654"/>
    <col min="11790" max="11790" width="1.25" style="654" customWidth="1"/>
    <col min="11791" max="11791" width="24.375" style="654" customWidth="1"/>
    <col min="11792" max="11793" width="11.375" style="654" customWidth="1"/>
    <col min="11794" max="11794" width="5.75" style="654" customWidth="1"/>
    <col min="11795" max="11795" width="29" style="654" customWidth="1"/>
    <col min="11796" max="11796" width="1.25" style="654" customWidth="1"/>
    <col min="11797" max="11797" width="12.625" style="654" customWidth="1"/>
    <col min="11798" max="11798" width="3.125" style="654" customWidth="1"/>
    <col min="11799" max="11799" width="12.625" style="654" customWidth="1"/>
    <col min="11800" max="12045" width="9" style="654"/>
    <col min="12046" max="12046" width="1.25" style="654" customWidth="1"/>
    <col min="12047" max="12047" width="24.375" style="654" customWidth="1"/>
    <col min="12048" max="12049" width="11.375" style="654" customWidth="1"/>
    <col min="12050" max="12050" width="5.75" style="654" customWidth="1"/>
    <col min="12051" max="12051" width="29" style="654" customWidth="1"/>
    <col min="12052" max="12052" width="1.25" style="654" customWidth="1"/>
    <col min="12053" max="12053" width="12.625" style="654" customWidth="1"/>
    <col min="12054" max="12054" width="3.125" style="654" customWidth="1"/>
    <col min="12055" max="12055" width="12.625" style="654" customWidth="1"/>
    <col min="12056" max="12301" width="9" style="654"/>
    <col min="12302" max="12302" width="1.25" style="654" customWidth="1"/>
    <col min="12303" max="12303" width="24.375" style="654" customWidth="1"/>
    <col min="12304" max="12305" width="11.375" style="654" customWidth="1"/>
    <col min="12306" max="12306" width="5.75" style="654" customWidth="1"/>
    <col min="12307" max="12307" width="29" style="654" customWidth="1"/>
    <col min="12308" max="12308" width="1.25" style="654" customWidth="1"/>
    <col min="12309" max="12309" width="12.625" style="654" customWidth="1"/>
    <col min="12310" max="12310" width="3.125" style="654" customWidth="1"/>
    <col min="12311" max="12311" width="12.625" style="654" customWidth="1"/>
    <col min="12312" max="12557" width="9" style="654"/>
    <col min="12558" max="12558" width="1.25" style="654" customWidth="1"/>
    <col min="12559" max="12559" width="24.375" style="654" customWidth="1"/>
    <col min="12560" max="12561" width="11.375" style="654" customWidth="1"/>
    <col min="12562" max="12562" width="5.75" style="654" customWidth="1"/>
    <col min="12563" max="12563" width="29" style="654" customWidth="1"/>
    <col min="12564" max="12564" width="1.25" style="654" customWidth="1"/>
    <col min="12565" max="12565" width="12.625" style="654" customWidth="1"/>
    <col min="12566" max="12566" width="3.125" style="654" customWidth="1"/>
    <col min="12567" max="12567" width="12.625" style="654" customWidth="1"/>
    <col min="12568" max="12813" width="9" style="654"/>
    <col min="12814" max="12814" width="1.25" style="654" customWidth="1"/>
    <col min="12815" max="12815" width="24.375" style="654" customWidth="1"/>
    <col min="12816" max="12817" width="11.375" style="654" customWidth="1"/>
    <col min="12818" max="12818" width="5.75" style="654" customWidth="1"/>
    <col min="12819" max="12819" width="29" style="654" customWidth="1"/>
    <col min="12820" max="12820" width="1.25" style="654" customWidth="1"/>
    <col min="12821" max="12821" width="12.625" style="654" customWidth="1"/>
    <col min="12822" max="12822" width="3.125" style="654" customWidth="1"/>
    <col min="12823" max="12823" width="12.625" style="654" customWidth="1"/>
    <col min="12824" max="13069" width="9" style="654"/>
    <col min="13070" max="13070" width="1.25" style="654" customWidth="1"/>
    <col min="13071" max="13071" width="24.375" style="654" customWidth="1"/>
    <col min="13072" max="13073" width="11.375" style="654" customWidth="1"/>
    <col min="13074" max="13074" width="5.75" style="654" customWidth="1"/>
    <col min="13075" max="13075" width="29" style="654" customWidth="1"/>
    <col min="13076" max="13076" width="1.25" style="654" customWidth="1"/>
    <col min="13077" max="13077" width="12.625" style="654" customWidth="1"/>
    <col min="13078" max="13078" width="3.125" style="654" customWidth="1"/>
    <col min="13079" max="13079" width="12.625" style="654" customWidth="1"/>
    <col min="13080" max="13325" width="9" style="654"/>
    <col min="13326" max="13326" width="1.25" style="654" customWidth="1"/>
    <col min="13327" max="13327" width="24.375" style="654" customWidth="1"/>
    <col min="13328" max="13329" width="11.375" style="654" customWidth="1"/>
    <col min="13330" max="13330" width="5.75" style="654" customWidth="1"/>
    <col min="13331" max="13331" width="29" style="654" customWidth="1"/>
    <col min="13332" max="13332" width="1.25" style="654" customWidth="1"/>
    <col min="13333" max="13333" width="12.625" style="654" customWidth="1"/>
    <col min="13334" max="13334" width="3.125" style="654" customWidth="1"/>
    <col min="13335" max="13335" width="12.625" style="654" customWidth="1"/>
    <col min="13336" max="13581" width="9" style="654"/>
    <col min="13582" max="13582" width="1.25" style="654" customWidth="1"/>
    <col min="13583" max="13583" width="24.375" style="654" customWidth="1"/>
    <col min="13584" max="13585" width="11.375" style="654" customWidth="1"/>
    <col min="13586" max="13586" width="5.75" style="654" customWidth="1"/>
    <col min="13587" max="13587" width="29" style="654" customWidth="1"/>
    <col min="13588" max="13588" width="1.25" style="654" customWidth="1"/>
    <col min="13589" max="13589" width="12.625" style="654" customWidth="1"/>
    <col min="13590" max="13590" width="3.125" style="654" customWidth="1"/>
    <col min="13591" max="13591" width="12.625" style="654" customWidth="1"/>
    <col min="13592" max="13837" width="9" style="654"/>
    <col min="13838" max="13838" width="1.25" style="654" customWidth="1"/>
    <col min="13839" max="13839" width="24.375" style="654" customWidth="1"/>
    <col min="13840" max="13841" width="11.375" style="654" customWidth="1"/>
    <col min="13842" max="13842" width="5.75" style="654" customWidth="1"/>
    <col min="13843" max="13843" width="29" style="654" customWidth="1"/>
    <col min="13844" max="13844" width="1.25" style="654" customWidth="1"/>
    <col min="13845" max="13845" width="12.625" style="654" customWidth="1"/>
    <col min="13846" max="13846" width="3.125" style="654" customWidth="1"/>
    <col min="13847" max="13847" width="12.625" style="654" customWidth="1"/>
    <col min="13848" max="14093" width="9" style="654"/>
    <col min="14094" max="14094" width="1.25" style="654" customWidth="1"/>
    <col min="14095" max="14095" width="24.375" style="654" customWidth="1"/>
    <col min="14096" max="14097" width="11.375" style="654" customWidth="1"/>
    <col min="14098" max="14098" width="5.75" style="654" customWidth="1"/>
    <col min="14099" max="14099" width="29" style="654" customWidth="1"/>
    <col min="14100" max="14100" width="1.25" style="654" customWidth="1"/>
    <col min="14101" max="14101" width="12.625" style="654" customWidth="1"/>
    <col min="14102" max="14102" width="3.125" style="654" customWidth="1"/>
    <col min="14103" max="14103" width="12.625" style="654" customWidth="1"/>
    <col min="14104" max="14349" width="9" style="654"/>
    <col min="14350" max="14350" width="1.25" style="654" customWidth="1"/>
    <col min="14351" max="14351" width="24.375" style="654" customWidth="1"/>
    <col min="14352" max="14353" width="11.375" style="654" customWidth="1"/>
    <col min="14354" max="14354" width="5.75" style="654" customWidth="1"/>
    <col min="14355" max="14355" width="29" style="654" customWidth="1"/>
    <col min="14356" max="14356" width="1.25" style="654" customWidth="1"/>
    <col min="14357" max="14357" width="12.625" style="654" customWidth="1"/>
    <col min="14358" max="14358" width="3.125" style="654" customWidth="1"/>
    <col min="14359" max="14359" width="12.625" style="654" customWidth="1"/>
    <col min="14360" max="14605" width="9" style="654"/>
    <col min="14606" max="14606" width="1.25" style="654" customWidth="1"/>
    <col min="14607" max="14607" width="24.375" style="654" customWidth="1"/>
    <col min="14608" max="14609" width="11.375" style="654" customWidth="1"/>
    <col min="14610" max="14610" width="5.75" style="654" customWidth="1"/>
    <col min="14611" max="14611" width="29" style="654" customWidth="1"/>
    <col min="14612" max="14612" width="1.25" style="654" customWidth="1"/>
    <col min="14613" max="14613" width="12.625" style="654" customWidth="1"/>
    <col min="14614" max="14614" width="3.125" style="654" customWidth="1"/>
    <col min="14615" max="14615" width="12.625" style="654" customWidth="1"/>
    <col min="14616" max="14861" width="9" style="654"/>
    <col min="14862" max="14862" width="1.25" style="654" customWidth="1"/>
    <col min="14863" max="14863" width="24.375" style="654" customWidth="1"/>
    <col min="14864" max="14865" width="11.375" style="654" customWidth="1"/>
    <col min="14866" max="14866" width="5.75" style="654" customWidth="1"/>
    <col min="14867" max="14867" width="29" style="654" customWidth="1"/>
    <col min="14868" max="14868" width="1.25" style="654" customWidth="1"/>
    <col min="14869" max="14869" width="12.625" style="654" customWidth="1"/>
    <col min="14870" max="14870" width="3.125" style="654" customWidth="1"/>
    <col min="14871" max="14871" width="12.625" style="654" customWidth="1"/>
    <col min="14872" max="15117" width="9" style="654"/>
    <col min="15118" max="15118" width="1.25" style="654" customWidth="1"/>
    <col min="15119" max="15119" width="24.375" style="654" customWidth="1"/>
    <col min="15120" max="15121" width="11.375" style="654" customWidth="1"/>
    <col min="15122" max="15122" width="5.75" style="654" customWidth="1"/>
    <col min="15123" max="15123" width="29" style="654" customWidth="1"/>
    <col min="15124" max="15124" width="1.25" style="654" customWidth="1"/>
    <col min="15125" max="15125" width="12.625" style="654" customWidth="1"/>
    <col min="15126" max="15126" width="3.125" style="654" customWidth="1"/>
    <col min="15127" max="15127" width="12.625" style="654" customWidth="1"/>
    <col min="15128" max="15373" width="9" style="654"/>
    <col min="15374" max="15374" width="1.25" style="654" customWidth="1"/>
    <col min="15375" max="15375" width="24.375" style="654" customWidth="1"/>
    <col min="15376" max="15377" width="11.375" style="654" customWidth="1"/>
    <col min="15378" max="15378" width="5.75" style="654" customWidth="1"/>
    <col min="15379" max="15379" width="29" style="654" customWidth="1"/>
    <col min="15380" max="15380" width="1.25" style="654" customWidth="1"/>
    <col min="15381" max="15381" width="12.625" style="654" customWidth="1"/>
    <col min="15382" max="15382" width="3.125" style="654" customWidth="1"/>
    <col min="15383" max="15383" width="12.625" style="654" customWidth="1"/>
    <col min="15384" max="15629" width="9" style="654"/>
    <col min="15630" max="15630" width="1.25" style="654" customWidth="1"/>
    <col min="15631" max="15631" width="24.375" style="654" customWidth="1"/>
    <col min="15632" max="15633" width="11.375" style="654" customWidth="1"/>
    <col min="15634" max="15634" width="5.75" style="654" customWidth="1"/>
    <col min="15635" max="15635" width="29" style="654" customWidth="1"/>
    <col min="15636" max="15636" width="1.25" style="654" customWidth="1"/>
    <col min="15637" max="15637" width="12.625" style="654" customWidth="1"/>
    <col min="15638" max="15638" width="3.125" style="654" customWidth="1"/>
    <col min="15639" max="15639" width="12.625" style="654" customWidth="1"/>
    <col min="15640" max="15885" width="9" style="654"/>
    <col min="15886" max="15886" width="1.25" style="654" customWidth="1"/>
    <col min="15887" max="15887" width="24.375" style="654" customWidth="1"/>
    <col min="15888" max="15889" width="11.375" style="654" customWidth="1"/>
    <col min="15890" max="15890" width="5.75" style="654" customWidth="1"/>
    <col min="15891" max="15891" width="29" style="654" customWidth="1"/>
    <col min="15892" max="15892" width="1.25" style="654" customWidth="1"/>
    <col min="15893" max="15893" width="12.625" style="654" customWidth="1"/>
    <col min="15894" max="15894" width="3.125" style="654" customWidth="1"/>
    <col min="15895" max="15895" width="12.625" style="654" customWidth="1"/>
    <col min="15896" max="16141" width="9" style="654"/>
    <col min="16142" max="16142" width="1.25" style="654" customWidth="1"/>
    <col min="16143" max="16143" width="24.375" style="654" customWidth="1"/>
    <col min="16144" max="16145" width="11.375" style="654" customWidth="1"/>
    <col min="16146" max="16146" width="5.75" style="654" customWidth="1"/>
    <col min="16147" max="16147" width="29" style="654" customWidth="1"/>
    <col min="16148" max="16148" width="1.25" style="654" customWidth="1"/>
    <col min="16149" max="16149" width="12.625" style="654" customWidth="1"/>
    <col min="16150" max="16150" width="3.125" style="654" customWidth="1"/>
    <col min="16151" max="16151" width="12.625" style="654" customWidth="1"/>
    <col min="16152" max="16384" width="9" style="5"/>
  </cols>
  <sheetData>
    <row r="1" spans="2:22" s="5" customFormat="1" ht="5.0999999999999996" customHeight="1"/>
    <row r="2" spans="2:22" s="5" customFormat="1" ht="16.5" customHeight="1">
      <c r="B2" s="3655" t="s">
        <v>3220</v>
      </c>
      <c r="C2" s="3655"/>
      <c r="D2" s="3655"/>
      <c r="E2" s="3655"/>
      <c r="F2" s="3655"/>
      <c r="G2" s="3655"/>
      <c r="H2" s="3655"/>
      <c r="I2" s="3655"/>
      <c r="J2" s="665"/>
      <c r="K2" s="665"/>
      <c r="L2" s="665"/>
      <c r="M2" s="665"/>
      <c r="N2" s="665"/>
      <c r="O2" s="665"/>
      <c r="P2" s="10"/>
      <c r="Q2" s="3656"/>
      <c r="R2" s="3656"/>
      <c r="S2" s="3656"/>
    </row>
    <row r="3" spans="2:22" s="5" customFormat="1" ht="13.5">
      <c r="B3" s="8"/>
      <c r="C3" s="8"/>
      <c r="D3" s="8"/>
      <c r="E3" s="8"/>
      <c r="F3" s="8"/>
      <c r="G3" s="8"/>
      <c r="H3" s="8"/>
      <c r="I3" s="8"/>
      <c r="J3" s="8"/>
      <c r="K3" s="8"/>
      <c r="L3" s="8"/>
      <c r="M3" s="8"/>
      <c r="N3" s="8"/>
      <c r="O3" s="8"/>
    </row>
    <row r="4" spans="2:22" s="5" customFormat="1" ht="37.5" customHeight="1">
      <c r="B4" s="3657" t="s">
        <v>3221</v>
      </c>
      <c r="C4" s="3657"/>
      <c r="D4" s="3657"/>
      <c r="E4" s="3657"/>
      <c r="F4" s="3657"/>
      <c r="G4" s="3657"/>
      <c r="H4" s="3657"/>
      <c r="I4" s="3657"/>
      <c r="J4" s="3657"/>
      <c r="K4" s="3657"/>
      <c r="L4" s="3657"/>
      <c r="M4" s="3657"/>
      <c r="N4" s="3657"/>
      <c r="O4" s="3657"/>
      <c r="P4" s="3657"/>
      <c r="Q4" s="3657"/>
      <c r="R4" s="3657"/>
      <c r="S4" s="3657"/>
    </row>
    <row r="5" spans="2:22" s="5" customFormat="1" ht="17.25" customHeight="1">
      <c r="B5" s="666"/>
      <c r="C5" s="666"/>
      <c r="D5" s="666"/>
      <c r="E5" s="666"/>
      <c r="F5" s="666"/>
      <c r="G5" s="666"/>
      <c r="H5" s="666"/>
      <c r="I5" s="666"/>
      <c r="J5" s="666"/>
      <c r="K5" s="666"/>
      <c r="L5" s="666"/>
      <c r="M5" s="666"/>
      <c r="N5" s="666"/>
      <c r="O5" s="666"/>
      <c r="P5" s="666"/>
      <c r="Q5" s="666"/>
      <c r="R5" s="666"/>
      <c r="S5" s="666"/>
    </row>
    <row r="6" spans="2:22" s="5" customFormat="1" ht="17.25" customHeight="1">
      <c r="B6" s="666"/>
      <c r="C6" s="666"/>
      <c r="D6" s="666"/>
      <c r="E6" s="666"/>
      <c r="F6" s="666"/>
      <c r="G6" s="666"/>
      <c r="H6" s="666"/>
      <c r="I6" s="666"/>
      <c r="J6" s="666"/>
      <c r="K6" s="666"/>
      <c r="L6" s="666"/>
      <c r="M6" s="666"/>
      <c r="N6" s="666"/>
      <c r="O6" s="666"/>
      <c r="P6" s="666"/>
      <c r="Q6" s="666"/>
      <c r="R6" s="666"/>
      <c r="S6" s="666"/>
    </row>
    <row r="7" spans="2:22" s="5" customFormat="1" ht="17.25" customHeight="1">
      <c r="B7" s="3658" t="s">
        <v>3222</v>
      </c>
      <c r="C7" s="3658"/>
      <c r="D7" s="3658"/>
      <c r="E7" s="3658"/>
      <c r="F7" s="3658"/>
      <c r="G7" s="3658"/>
      <c r="H7" s="3658"/>
      <c r="I7" s="3658"/>
      <c r="J7" s="8"/>
      <c r="K7" s="8"/>
      <c r="L7" s="8"/>
      <c r="M7" s="8"/>
      <c r="N7" s="8"/>
      <c r="O7" s="8"/>
      <c r="P7" s="666"/>
      <c r="Q7" s="666"/>
      <c r="R7" s="666"/>
      <c r="S7" s="666"/>
    </row>
    <row r="8" spans="2:22" s="5" customFormat="1" ht="17.25" customHeight="1">
      <c r="B8" s="3659" t="s">
        <v>3223</v>
      </c>
      <c r="C8" s="3659"/>
      <c r="D8" s="3659"/>
      <c r="E8" s="3659"/>
      <c r="F8" s="3659"/>
      <c r="G8" s="3659"/>
      <c r="H8" s="3659"/>
      <c r="I8" s="3659"/>
      <c r="J8" s="686"/>
      <c r="K8" s="686"/>
      <c r="L8" s="686"/>
      <c r="M8" s="686"/>
      <c r="N8" s="686"/>
      <c r="O8" s="686"/>
      <c r="P8" s="666"/>
      <c r="Q8" s="666"/>
      <c r="R8" s="666"/>
      <c r="S8" s="666"/>
    </row>
    <row r="9" spans="2:22" s="5" customFormat="1" ht="17.25" customHeight="1">
      <c r="B9" s="3654"/>
      <c r="C9" s="3654"/>
      <c r="D9" s="3654"/>
      <c r="E9" s="3654"/>
      <c r="F9" s="3654"/>
      <c r="G9" s="3654"/>
      <c r="H9" s="3654"/>
      <c r="I9" s="3654"/>
      <c r="J9" s="3654"/>
      <c r="K9" s="3654"/>
      <c r="L9" s="3654"/>
      <c r="M9" s="3654"/>
      <c r="N9" s="3654"/>
      <c r="O9" s="3654"/>
      <c r="P9" s="3654"/>
      <c r="Q9" s="3654"/>
      <c r="R9" s="3654"/>
      <c r="S9" s="3654"/>
      <c r="T9" s="9"/>
      <c r="U9" s="9"/>
      <c r="V9" s="9"/>
    </row>
    <row r="10" spans="2:22" s="5" customFormat="1" ht="21" customHeight="1">
      <c r="B10" s="656"/>
      <c r="C10" s="656"/>
      <c r="D10" s="656"/>
      <c r="E10" s="656"/>
      <c r="F10" s="656"/>
      <c r="G10" s="656"/>
      <c r="H10" s="656"/>
      <c r="I10" s="656"/>
      <c r="J10" s="656"/>
      <c r="K10" s="656"/>
      <c r="L10" s="656"/>
      <c r="M10" s="656"/>
      <c r="N10" s="656"/>
      <c r="O10" s="656"/>
      <c r="P10" s="3645" t="s">
        <v>3224</v>
      </c>
      <c r="Q10" s="3647"/>
      <c r="R10" s="3647"/>
      <c r="S10" s="3648"/>
      <c r="T10" s="9"/>
      <c r="U10" s="9"/>
      <c r="V10" s="9"/>
    </row>
    <row r="11" spans="2:22" s="5" customFormat="1" ht="21" customHeight="1">
      <c r="P11" s="3646"/>
      <c r="Q11" s="3647"/>
      <c r="R11" s="3647"/>
      <c r="S11" s="3648"/>
    </row>
    <row r="12" spans="2:22" s="5" customFormat="1" ht="21" customHeight="1">
      <c r="B12" s="687"/>
      <c r="C12" s="687"/>
      <c r="D12" s="687"/>
      <c r="E12" s="687"/>
      <c r="F12" s="687"/>
      <c r="G12" s="687"/>
      <c r="H12" s="687"/>
      <c r="I12" s="687"/>
      <c r="J12" s="687"/>
      <c r="K12" s="687"/>
      <c r="L12" s="687"/>
      <c r="M12" s="687"/>
      <c r="N12" s="687"/>
      <c r="O12" s="687"/>
      <c r="P12" s="688" t="s">
        <v>3225</v>
      </c>
      <c r="Q12" s="3647"/>
      <c r="R12" s="3647"/>
      <c r="S12" s="3648"/>
    </row>
    <row r="13" spans="2:22" s="5" customFormat="1" ht="21" customHeight="1">
      <c r="P13" s="655" t="s">
        <v>401</v>
      </c>
      <c r="Q13" s="3649"/>
      <c r="R13" s="3649"/>
      <c r="S13" s="3650"/>
    </row>
    <row r="14" spans="2:22" s="5" customFormat="1" ht="13.5">
      <c r="B14" s="8" t="s">
        <v>3226</v>
      </c>
      <c r="C14" s="8"/>
      <c r="D14" s="8"/>
      <c r="E14" s="8"/>
      <c r="F14" s="8"/>
      <c r="G14" s="8"/>
      <c r="H14" s="8"/>
      <c r="I14" s="8"/>
      <c r="J14" s="8"/>
      <c r="K14" s="8"/>
      <c r="L14" s="8"/>
      <c r="M14" s="8"/>
      <c r="N14" s="8"/>
      <c r="O14" s="8"/>
      <c r="P14" s="655"/>
      <c r="Q14" s="689"/>
      <c r="R14" s="689"/>
      <c r="S14" s="689"/>
    </row>
    <row r="15" spans="2:22" s="5" customFormat="1" ht="13.5">
      <c r="P15" s="690" t="s">
        <v>3227</v>
      </c>
      <c r="Q15" s="691" t="s">
        <v>3228</v>
      </c>
      <c r="R15" s="8" t="s">
        <v>835</v>
      </c>
    </row>
    <row r="16" spans="2:22" s="5" customFormat="1" ht="13.5">
      <c r="B16" s="8" t="s">
        <v>3229</v>
      </c>
      <c r="C16" s="8"/>
      <c r="P16" s="690"/>
      <c r="Q16" s="691"/>
      <c r="R16" s="8"/>
    </row>
    <row r="17" spans="2:23" s="5" customFormat="1" ht="13.5">
      <c r="P17" s="690"/>
      <c r="Q17" s="691"/>
      <c r="R17" s="8"/>
    </row>
    <row r="18" spans="2:23" s="5" customFormat="1" ht="18.75" customHeight="1">
      <c r="B18" s="28" t="s">
        <v>3230</v>
      </c>
      <c r="C18" s="28"/>
      <c r="D18" s="28"/>
      <c r="E18" s="28"/>
      <c r="F18" s="28"/>
      <c r="G18" s="28"/>
      <c r="H18" s="28"/>
      <c r="I18" s="28"/>
      <c r="J18" s="28"/>
      <c r="K18" s="28"/>
      <c r="L18" s="28"/>
      <c r="M18" s="28"/>
      <c r="N18" s="28"/>
      <c r="O18" s="28"/>
      <c r="S18" s="8"/>
      <c r="U18" s="28"/>
      <c r="V18" s="28"/>
      <c r="W18" s="28"/>
    </row>
    <row r="19" spans="2:23" s="5" customFormat="1" ht="70.5" customHeight="1">
      <c r="B19" s="3651" t="s">
        <v>3231</v>
      </c>
      <c r="C19" s="3651"/>
      <c r="D19" s="3651" t="s">
        <v>3232</v>
      </c>
      <c r="E19" s="3651"/>
      <c r="F19" s="3651"/>
      <c r="G19" s="3651"/>
      <c r="H19" s="3651"/>
      <c r="I19" s="3651"/>
      <c r="J19" s="3652" t="s">
        <v>3233</v>
      </c>
      <c r="K19" s="3651"/>
      <c r="L19" s="3651"/>
      <c r="M19" s="3651"/>
      <c r="N19" s="3651"/>
      <c r="O19" s="3651"/>
      <c r="P19" s="14" t="s">
        <v>3234</v>
      </c>
      <c r="Q19" s="14" t="s">
        <v>3235</v>
      </c>
      <c r="R19" s="3653" t="s">
        <v>3236</v>
      </c>
      <c r="S19" s="2243"/>
    </row>
    <row r="20" spans="2:23" s="5" customFormat="1" ht="12.75" customHeight="1">
      <c r="B20" s="661"/>
      <c r="C20" s="692"/>
      <c r="D20" s="661"/>
      <c r="E20" s="662"/>
      <c r="F20" s="662"/>
      <c r="G20" s="662"/>
      <c r="H20" s="662"/>
      <c r="I20" s="692"/>
      <c r="J20" s="661"/>
      <c r="K20" s="662"/>
      <c r="L20" s="662"/>
      <c r="M20" s="662"/>
      <c r="N20" s="662"/>
      <c r="O20" s="692"/>
      <c r="P20" s="693"/>
      <c r="Q20" s="694"/>
      <c r="R20" s="695"/>
      <c r="S20" s="696"/>
    </row>
    <row r="21" spans="2:23" s="5" customFormat="1" ht="23.25" customHeight="1">
      <c r="B21" s="697"/>
      <c r="C21" s="698" t="s">
        <v>3237</v>
      </c>
      <c r="D21" s="697" t="s">
        <v>496</v>
      </c>
      <c r="F21" s="5" t="s">
        <v>1614</v>
      </c>
      <c r="H21" s="5" t="s">
        <v>835</v>
      </c>
      <c r="I21" s="699" t="s">
        <v>3238</v>
      </c>
      <c r="J21" s="697" t="s">
        <v>496</v>
      </c>
      <c r="L21" s="5" t="s">
        <v>1614</v>
      </c>
      <c r="N21" s="5" t="s">
        <v>835</v>
      </c>
      <c r="O21" s="699" t="s">
        <v>3238</v>
      </c>
      <c r="P21" s="700"/>
      <c r="Q21" s="701"/>
      <c r="R21" s="702"/>
      <c r="S21" s="703"/>
    </row>
    <row r="22" spans="2:23" s="5" customFormat="1" ht="23.25" customHeight="1">
      <c r="B22" s="663"/>
      <c r="C22" s="704" t="s">
        <v>3239</v>
      </c>
      <c r="D22" s="663" t="s">
        <v>496</v>
      </c>
      <c r="E22" s="664"/>
      <c r="F22" s="664" t="s">
        <v>1614</v>
      </c>
      <c r="G22" s="664"/>
      <c r="H22" s="664" t="s">
        <v>835</v>
      </c>
      <c r="I22" s="705" t="s">
        <v>3238</v>
      </c>
      <c r="J22" s="663" t="s">
        <v>496</v>
      </c>
      <c r="K22" s="664"/>
      <c r="L22" s="664" t="s">
        <v>1614</v>
      </c>
      <c r="M22" s="664"/>
      <c r="N22" s="664" t="s">
        <v>835</v>
      </c>
      <c r="O22" s="705" t="s">
        <v>3238</v>
      </c>
      <c r="P22" s="706"/>
      <c r="Q22" s="707"/>
      <c r="R22" s="708"/>
      <c r="S22" s="709" t="s">
        <v>3240</v>
      </c>
    </row>
    <row r="23" spans="2:23" s="5" customFormat="1" ht="12.75" customHeight="1">
      <c r="B23" s="661"/>
      <c r="C23" s="692"/>
      <c r="D23" s="661"/>
      <c r="E23" s="662"/>
      <c r="F23" s="662"/>
      <c r="G23" s="662"/>
      <c r="H23" s="662"/>
      <c r="I23" s="692"/>
      <c r="J23" s="661"/>
      <c r="K23" s="662"/>
      <c r="L23" s="662"/>
      <c r="M23" s="662"/>
      <c r="N23" s="662"/>
      <c r="O23" s="692"/>
      <c r="P23" s="693"/>
      <c r="Q23" s="694"/>
      <c r="R23" s="695"/>
      <c r="S23" s="696"/>
    </row>
    <row r="24" spans="2:23" s="5" customFormat="1" ht="23.25" customHeight="1">
      <c r="B24" s="697"/>
      <c r="C24" s="698" t="s">
        <v>3237</v>
      </c>
      <c r="D24" s="697" t="s">
        <v>496</v>
      </c>
      <c r="F24" s="5" t="s">
        <v>1614</v>
      </c>
      <c r="H24" s="5" t="s">
        <v>835</v>
      </c>
      <c r="I24" s="699" t="s">
        <v>3238</v>
      </c>
      <c r="J24" s="697" t="s">
        <v>496</v>
      </c>
      <c r="L24" s="5" t="s">
        <v>1614</v>
      </c>
      <c r="N24" s="5" t="s">
        <v>835</v>
      </c>
      <c r="O24" s="699" t="s">
        <v>3238</v>
      </c>
      <c r="P24" s="700"/>
      <c r="Q24" s="701"/>
      <c r="R24" s="702"/>
      <c r="S24" s="703"/>
    </row>
    <row r="25" spans="2:23" s="5" customFormat="1" ht="23.25" customHeight="1">
      <c r="B25" s="663"/>
      <c r="C25" s="704" t="s">
        <v>3239</v>
      </c>
      <c r="D25" s="663" t="s">
        <v>496</v>
      </c>
      <c r="E25" s="664"/>
      <c r="F25" s="664" t="s">
        <v>1614</v>
      </c>
      <c r="G25" s="664"/>
      <c r="H25" s="664" t="s">
        <v>835</v>
      </c>
      <c r="I25" s="705" t="s">
        <v>3238</v>
      </c>
      <c r="J25" s="663" t="s">
        <v>496</v>
      </c>
      <c r="K25" s="664"/>
      <c r="L25" s="664" t="s">
        <v>1614</v>
      </c>
      <c r="M25" s="664"/>
      <c r="N25" s="664" t="s">
        <v>835</v>
      </c>
      <c r="O25" s="705" t="s">
        <v>3238</v>
      </c>
      <c r="P25" s="706"/>
      <c r="Q25" s="707"/>
      <c r="R25" s="708"/>
      <c r="S25" s="709" t="s">
        <v>3240</v>
      </c>
    </row>
    <row r="26" spans="2:23" s="5" customFormat="1" ht="12.75" customHeight="1">
      <c r="B26" s="661"/>
      <c r="C26" s="692"/>
      <c r="D26" s="661"/>
      <c r="E26" s="662"/>
      <c r="F26" s="662"/>
      <c r="G26" s="662"/>
      <c r="H26" s="662"/>
      <c r="I26" s="692"/>
      <c r="J26" s="661"/>
      <c r="K26" s="662"/>
      <c r="L26" s="662"/>
      <c r="M26" s="662"/>
      <c r="N26" s="662"/>
      <c r="O26" s="692"/>
      <c r="P26" s="693"/>
      <c r="Q26" s="694"/>
      <c r="R26" s="695"/>
      <c r="S26" s="696"/>
    </row>
    <row r="27" spans="2:23" s="5" customFormat="1" ht="23.25" customHeight="1">
      <c r="B27" s="697"/>
      <c r="C27" s="698" t="s">
        <v>3237</v>
      </c>
      <c r="D27" s="697" t="s">
        <v>496</v>
      </c>
      <c r="F27" s="5" t="s">
        <v>1614</v>
      </c>
      <c r="H27" s="5" t="s">
        <v>835</v>
      </c>
      <c r="I27" s="699" t="s">
        <v>3238</v>
      </c>
      <c r="J27" s="697" t="s">
        <v>496</v>
      </c>
      <c r="L27" s="5" t="s">
        <v>1614</v>
      </c>
      <c r="N27" s="5" t="s">
        <v>835</v>
      </c>
      <c r="O27" s="699" t="s">
        <v>3238</v>
      </c>
      <c r="P27" s="700"/>
      <c r="Q27" s="701"/>
      <c r="R27" s="702"/>
      <c r="S27" s="703"/>
    </row>
    <row r="28" spans="2:23" s="5" customFormat="1" ht="23.25" customHeight="1">
      <c r="B28" s="663"/>
      <c r="C28" s="704" t="s">
        <v>3239</v>
      </c>
      <c r="D28" s="663" t="s">
        <v>496</v>
      </c>
      <c r="E28" s="664"/>
      <c r="F28" s="664" t="s">
        <v>1614</v>
      </c>
      <c r="G28" s="664"/>
      <c r="H28" s="664" t="s">
        <v>835</v>
      </c>
      <c r="I28" s="705" t="s">
        <v>3238</v>
      </c>
      <c r="J28" s="663" t="s">
        <v>496</v>
      </c>
      <c r="K28" s="664"/>
      <c r="L28" s="664" t="s">
        <v>1614</v>
      </c>
      <c r="M28" s="664"/>
      <c r="N28" s="664" t="s">
        <v>835</v>
      </c>
      <c r="O28" s="705" t="s">
        <v>3238</v>
      </c>
      <c r="P28" s="706"/>
      <c r="Q28" s="707"/>
      <c r="R28" s="708"/>
      <c r="S28" s="709" t="s">
        <v>3240</v>
      </c>
    </row>
    <row r="29" spans="2:23" s="5" customFormat="1" ht="12.75" customHeight="1">
      <c r="B29" s="661"/>
      <c r="C29" s="692"/>
      <c r="D29" s="661"/>
      <c r="E29" s="662"/>
      <c r="F29" s="662"/>
      <c r="G29" s="662"/>
      <c r="H29" s="662"/>
      <c r="I29" s="692"/>
      <c r="J29" s="661"/>
      <c r="K29" s="662"/>
      <c r="L29" s="662"/>
      <c r="M29" s="662"/>
      <c r="N29" s="662"/>
      <c r="O29" s="692"/>
      <c r="P29" s="693"/>
      <c r="Q29" s="694"/>
      <c r="R29" s="695"/>
      <c r="S29" s="696"/>
    </row>
    <row r="30" spans="2:23" s="5" customFormat="1" ht="23.25" customHeight="1">
      <c r="B30" s="697"/>
      <c r="C30" s="698" t="s">
        <v>3237</v>
      </c>
      <c r="D30" s="697" t="s">
        <v>496</v>
      </c>
      <c r="F30" s="5" t="s">
        <v>1614</v>
      </c>
      <c r="H30" s="5" t="s">
        <v>835</v>
      </c>
      <c r="I30" s="699" t="s">
        <v>3238</v>
      </c>
      <c r="J30" s="697" t="s">
        <v>496</v>
      </c>
      <c r="L30" s="5" t="s">
        <v>1614</v>
      </c>
      <c r="N30" s="5" t="s">
        <v>835</v>
      </c>
      <c r="O30" s="699" t="s">
        <v>3238</v>
      </c>
      <c r="P30" s="700"/>
      <c r="Q30" s="701"/>
      <c r="R30" s="702"/>
      <c r="S30" s="703"/>
    </row>
    <row r="31" spans="2:23" s="5" customFormat="1" ht="23.25" customHeight="1">
      <c r="B31" s="663"/>
      <c r="C31" s="704" t="s">
        <v>3239</v>
      </c>
      <c r="D31" s="663" t="s">
        <v>496</v>
      </c>
      <c r="E31" s="664"/>
      <c r="F31" s="664" t="s">
        <v>1614</v>
      </c>
      <c r="G31" s="664"/>
      <c r="H31" s="664" t="s">
        <v>835</v>
      </c>
      <c r="I31" s="705" t="s">
        <v>3238</v>
      </c>
      <c r="J31" s="663" t="s">
        <v>496</v>
      </c>
      <c r="K31" s="664"/>
      <c r="L31" s="664" t="s">
        <v>1614</v>
      </c>
      <c r="M31" s="664"/>
      <c r="N31" s="664" t="s">
        <v>835</v>
      </c>
      <c r="O31" s="705" t="s">
        <v>3238</v>
      </c>
      <c r="P31" s="706"/>
      <c r="Q31" s="707"/>
      <c r="R31" s="708"/>
      <c r="S31" s="709" t="s">
        <v>3240</v>
      </c>
    </row>
    <row r="32" spans="2:23" s="5" customFormat="1" ht="12.75" customHeight="1">
      <c r="B32" s="661"/>
      <c r="C32" s="692"/>
      <c r="D32" s="661"/>
      <c r="E32" s="662"/>
      <c r="F32" s="662"/>
      <c r="G32" s="662"/>
      <c r="H32" s="662"/>
      <c r="I32" s="692"/>
      <c r="J32" s="661"/>
      <c r="K32" s="662"/>
      <c r="L32" s="662"/>
      <c r="M32" s="662"/>
      <c r="N32" s="662"/>
      <c r="O32" s="692"/>
      <c r="P32" s="693"/>
      <c r="Q32" s="694"/>
      <c r="R32" s="695"/>
      <c r="S32" s="696"/>
    </row>
    <row r="33" spans="2:19" s="5" customFormat="1" ht="23.25" customHeight="1">
      <c r="B33" s="697"/>
      <c r="C33" s="698" t="s">
        <v>3237</v>
      </c>
      <c r="D33" s="697" t="s">
        <v>496</v>
      </c>
      <c r="F33" s="5" t="s">
        <v>1614</v>
      </c>
      <c r="H33" s="5" t="s">
        <v>835</v>
      </c>
      <c r="I33" s="699" t="s">
        <v>3238</v>
      </c>
      <c r="J33" s="697" t="s">
        <v>496</v>
      </c>
      <c r="L33" s="5" t="s">
        <v>1614</v>
      </c>
      <c r="N33" s="5" t="s">
        <v>835</v>
      </c>
      <c r="O33" s="699" t="s">
        <v>3238</v>
      </c>
      <c r="P33" s="700"/>
      <c r="Q33" s="701"/>
      <c r="R33" s="702"/>
      <c r="S33" s="703"/>
    </row>
    <row r="34" spans="2:19" s="5" customFormat="1" ht="23.25" customHeight="1">
      <c r="B34" s="663"/>
      <c r="C34" s="704" t="s">
        <v>3239</v>
      </c>
      <c r="D34" s="663" t="s">
        <v>496</v>
      </c>
      <c r="E34" s="664"/>
      <c r="F34" s="664" t="s">
        <v>1614</v>
      </c>
      <c r="G34" s="664"/>
      <c r="H34" s="664" t="s">
        <v>835</v>
      </c>
      <c r="I34" s="705" t="s">
        <v>3238</v>
      </c>
      <c r="J34" s="663" t="s">
        <v>496</v>
      </c>
      <c r="K34" s="664"/>
      <c r="L34" s="664" t="s">
        <v>1614</v>
      </c>
      <c r="M34" s="664"/>
      <c r="N34" s="664" t="s">
        <v>835</v>
      </c>
      <c r="O34" s="705" t="s">
        <v>3238</v>
      </c>
      <c r="P34" s="706"/>
      <c r="Q34" s="707"/>
      <c r="R34" s="708"/>
      <c r="S34" s="709" t="s">
        <v>3240</v>
      </c>
    </row>
    <row r="35" spans="2:19" s="5" customFormat="1" ht="12.75" customHeight="1">
      <c r="B35" s="661"/>
      <c r="C35" s="692"/>
      <c r="D35" s="661"/>
      <c r="E35" s="662"/>
      <c r="F35" s="662"/>
      <c r="G35" s="662"/>
      <c r="H35" s="662"/>
      <c r="I35" s="692"/>
      <c r="J35" s="661"/>
      <c r="K35" s="662"/>
      <c r="L35" s="662"/>
      <c r="M35" s="662"/>
      <c r="N35" s="662"/>
      <c r="O35" s="692"/>
      <c r="P35" s="693"/>
      <c r="Q35" s="694"/>
      <c r="R35" s="695"/>
      <c r="S35" s="696"/>
    </row>
    <row r="36" spans="2:19" s="5" customFormat="1" ht="23.25" customHeight="1">
      <c r="B36" s="697"/>
      <c r="C36" s="698" t="s">
        <v>3237</v>
      </c>
      <c r="D36" s="697" t="s">
        <v>496</v>
      </c>
      <c r="F36" s="5" t="s">
        <v>1614</v>
      </c>
      <c r="H36" s="5" t="s">
        <v>835</v>
      </c>
      <c r="I36" s="699" t="s">
        <v>3238</v>
      </c>
      <c r="J36" s="697" t="s">
        <v>496</v>
      </c>
      <c r="L36" s="5" t="s">
        <v>1614</v>
      </c>
      <c r="N36" s="5" t="s">
        <v>835</v>
      </c>
      <c r="O36" s="699" t="s">
        <v>3238</v>
      </c>
      <c r="P36" s="700"/>
      <c r="Q36" s="701"/>
      <c r="R36" s="702"/>
      <c r="S36" s="703"/>
    </row>
    <row r="37" spans="2:19" s="5" customFormat="1" ht="23.25" customHeight="1">
      <c r="B37" s="663"/>
      <c r="C37" s="704" t="s">
        <v>3239</v>
      </c>
      <c r="D37" s="663" t="s">
        <v>496</v>
      </c>
      <c r="E37" s="664"/>
      <c r="F37" s="664" t="s">
        <v>1614</v>
      </c>
      <c r="G37" s="664"/>
      <c r="H37" s="664" t="s">
        <v>835</v>
      </c>
      <c r="I37" s="705" t="s">
        <v>3238</v>
      </c>
      <c r="J37" s="663" t="s">
        <v>496</v>
      </c>
      <c r="K37" s="664"/>
      <c r="L37" s="664" t="s">
        <v>1614</v>
      </c>
      <c r="M37" s="664"/>
      <c r="N37" s="664" t="s">
        <v>835</v>
      </c>
      <c r="O37" s="705" t="s">
        <v>3238</v>
      </c>
      <c r="P37" s="706"/>
      <c r="Q37" s="707"/>
      <c r="R37" s="708"/>
      <c r="S37" s="709" t="s">
        <v>3240</v>
      </c>
    </row>
    <row r="38" spans="2:19" s="5" customFormat="1" ht="12.75" customHeight="1">
      <c r="B38" s="661"/>
      <c r="C38" s="692"/>
      <c r="D38" s="661"/>
      <c r="E38" s="662"/>
      <c r="F38" s="662"/>
      <c r="G38" s="662"/>
      <c r="H38" s="662"/>
      <c r="I38" s="692"/>
      <c r="J38" s="661"/>
      <c r="K38" s="662"/>
      <c r="L38" s="662"/>
      <c r="M38" s="662"/>
      <c r="N38" s="662"/>
      <c r="O38" s="692"/>
      <c r="P38" s="693"/>
      <c r="Q38" s="694"/>
      <c r="R38" s="695"/>
      <c r="S38" s="696"/>
    </row>
    <row r="39" spans="2:19" s="5" customFormat="1" ht="23.25" customHeight="1">
      <c r="B39" s="697"/>
      <c r="C39" s="698" t="s">
        <v>3237</v>
      </c>
      <c r="D39" s="697" t="s">
        <v>496</v>
      </c>
      <c r="F39" s="5" t="s">
        <v>1614</v>
      </c>
      <c r="H39" s="5" t="s">
        <v>835</v>
      </c>
      <c r="I39" s="699" t="s">
        <v>3238</v>
      </c>
      <c r="J39" s="697" t="s">
        <v>496</v>
      </c>
      <c r="L39" s="5" t="s">
        <v>1614</v>
      </c>
      <c r="N39" s="5" t="s">
        <v>835</v>
      </c>
      <c r="O39" s="699" t="s">
        <v>3238</v>
      </c>
      <c r="P39" s="700"/>
      <c r="Q39" s="701"/>
      <c r="R39" s="702"/>
      <c r="S39" s="703"/>
    </row>
    <row r="40" spans="2:19" s="5" customFormat="1" ht="23.25" customHeight="1">
      <c r="B40" s="663"/>
      <c r="C40" s="704" t="s">
        <v>3239</v>
      </c>
      <c r="D40" s="663" t="s">
        <v>496</v>
      </c>
      <c r="E40" s="664"/>
      <c r="F40" s="664" t="s">
        <v>1614</v>
      </c>
      <c r="G40" s="664"/>
      <c r="H40" s="664" t="s">
        <v>835</v>
      </c>
      <c r="I40" s="705" t="s">
        <v>3238</v>
      </c>
      <c r="J40" s="663" t="s">
        <v>496</v>
      </c>
      <c r="K40" s="664"/>
      <c r="L40" s="664" t="s">
        <v>1614</v>
      </c>
      <c r="M40" s="664"/>
      <c r="N40" s="664" t="s">
        <v>835</v>
      </c>
      <c r="O40" s="705" t="s">
        <v>3238</v>
      </c>
      <c r="P40" s="706"/>
      <c r="Q40" s="707"/>
      <c r="R40" s="708"/>
      <c r="S40" s="709" t="s">
        <v>3240</v>
      </c>
    </row>
    <row r="41" spans="2:19" s="6" customFormat="1" ht="18" customHeight="1">
      <c r="B41" s="8" t="s">
        <v>3241</v>
      </c>
      <c r="C41" s="8"/>
    </row>
    <row r="42" spans="2:19" s="5" customFormat="1" ht="18" customHeight="1">
      <c r="B42" s="3644" t="s">
        <v>3242</v>
      </c>
      <c r="C42" s="3644"/>
      <c r="D42" s="3644"/>
      <c r="E42" s="3644"/>
      <c r="F42" s="3644"/>
      <c r="G42" s="3644"/>
      <c r="H42" s="3644"/>
      <c r="I42" s="3644"/>
      <c r="J42" s="3644"/>
      <c r="K42" s="3644"/>
      <c r="L42" s="3644"/>
      <c r="M42" s="3644"/>
      <c r="N42" s="3644"/>
      <c r="O42" s="3644"/>
      <c r="P42" s="3644"/>
      <c r="Q42" s="3644"/>
      <c r="R42" s="3644"/>
      <c r="S42" s="3644"/>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1FD2E2E-8A8E-4FC4-A6F5-ECF5CDDA2C2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6AD502FF-BEC9-4945-96CD-47790A49082E}"/>
  </dataValidations>
  <pageMargins left="0.7" right="0.7"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B2"/>
  <sheetViews>
    <sheetView workbookViewId="0">
      <selection activeCell="A4" sqref="A4"/>
    </sheetView>
  </sheetViews>
  <sheetFormatPr defaultRowHeight="18.75"/>
  <cols>
    <col min="7" max="7" width="17.25" bestFit="1" customWidth="1"/>
  </cols>
  <sheetData>
    <row r="1" spans="1:2">
      <c r="A1" t="s">
        <v>2717</v>
      </c>
      <c r="B1" s="2"/>
    </row>
    <row r="2" spans="1:2">
      <c r="A2" s="2"/>
    </row>
  </sheetData>
  <phoneticPr fontId="1"/>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40C3-8353-422E-A1E1-D1D2FECD290E}">
  <sheetPr>
    <tabColor rgb="FFC7A1E3"/>
  </sheetPr>
  <dimension ref="B2:I29"/>
  <sheetViews>
    <sheetView workbookViewId="0">
      <selection activeCell="L17" sqref="L17"/>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3655" t="s">
        <v>3243</v>
      </c>
      <c r="C2" s="3655"/>
      <c r="D2" s="10"/>
      <c r="E2" s="3656"/>
      <c r="F2" s="3656"/>
    </row>
    <row r="3" spans="2:9">
      <c r="B3" s="8"/>
    </row>
    <row r="4" spans="2:9" ht="37.5" customHeight="1">
      <c r="B4" s="3657" t="s">
        <v>3244</v>
      </c>
      <c r="C4" s="3657"/>
      <c r="D4" s="3657"/>
      <c r="E4" s="3657"/>
      <c r="F4" s="3657"/>
    </row>
    <row r="5" spans="2:9" ht="17.25" customHeight="1">
      <c r="B5" s="666"/>
      <c r="C5" s="666"/>
      <c r="D5" s="666"/>
      <c r="E5" s="666"/>
      <c r="F5" s="666"/>
    </row>
    <row r="6" spans="2:9" ht="17.25" customHeight="1">
      <c r="B6" s="666"/>
      <c r="C6" s="666"/>
      <c r="D6" s="666"/>
      <c r="E6" s="666"/>
      <c r="F6" s="666"/>
    </row>
    <row r="7" spans="2:9" ht="17.25" customHeight="1">
      <c r="B7" s="3658" t="s">
        <v>3222</v>
      </c>
      <c r="C7" s="3674"/>
      <c r="D7" s="666"/>
      <c r="E7" s="666"/>
      <c r="F7" s="666"/>
    </row>
    <row r="8" spans="2:9" ht="17.25" customHeight="1">
      <c r="B8" s="3659" t="s">
        <v>3223</v>
      </c>
      <c r="C8" s="3675"/>
      <c r="D8" s="666"/>
      <c r="E8" s="666"/>
      <c r="F8" s="666"/>
    </row>
    <row r="9" spans="2:9" ht="17.25" customHeight="1">
      <c r="B9" s="3654"/>
      <c r="C9" s="3654"/>
      <c r="D9" s="3654"/>
      <c r="E9" s="3654"/>
      <c r="F9" s="3654"/>
      <c r="G9" s="9"/>
      <c r="H9" s="9"/>
      <c r="I9" s="9"/>
    </row>
    <row r="10" spans="2:9" ht="21" customHeight="1">
      <c r="B10" s="656"/>
      <c r="C10" s="656"/>
      <c r="D10" s="3676" t="s">
        <v>3224</v>
      </c>
      <c r="E10" s="3647"/>
      <c r="F10" s="3648"/>
      <c r="G10" s="9"/>
      <c r="H10" s="9"/>
      <c r="I10" s="9"/>
    </row>
    <row r="11" spans="2:9" ht="21" customHeight="1">
      <c r="D11" s="3677"/>
      <c r="E11" s="3647"/>
      <c r="F11" s="3648"/>
    </row>
    <row r="12" spans="2:9" ht="21" customHeight="1">
      <c r="B12" s="687"/>
      <c r="D12" s="688" t="s">
        <v>3225</v>
      </c>
      <c r="E12" s="3647"/>
      <c r="F12" s="3648"/>
    </row>
    <row r="13" spans="2:9" ht="21" customHeight="1">
      <c r="D13" s="655" t="s">
        <v>401</v>
      </c>
      <c r="E13" s="3649"/>
      <c r="F13" s="3650"/>
    </row>
    <row r="14" spans="2:9">
      <c r="B14" s="5" t="s">
        <v>3226</v>
      </c>
      <c r="D14" s="655"/>
      <c r="E14" s="689"/>
      <c r="F14" s="689"/>
    </row>
    <row r="15" spans="2:9">
      <c r="D15" s="710" t="s">
        <v>3227</v>
      </c>
      <c r="E15" s="711" t="s">
        <v>3228</v>
      </c>
      <c r="F15" s="11" t="s">
        <v>835</v>
      </c>
    </row>
    <row r="16" spans="2:9" ht="22.5">
      <c r="B16" s="3670" t="s">
        <v>403</v>
      </c>
      <c r="C16" s="3671"/>
      <c r="D16" s="12" t="s">
        <v>404</v>
      </c>
      <c r="E16" s="3672" t="s">
        <v>405</v>
      </c>
      <c r="F16" s="3673"/>
    </row>
    <row r="17" spans="2:6" ht="19.5" customHeight="1">
      <c r="B17" s="3660"/>
      <c r="C17" s="3661"/>
      <c r="D17" s="712" t="s">
        <v>406</v>
      </c>
      <c r="E17" s="3664"/>
      <c r="F17" s="3666" t="s">
        <v>400</v>
      </c>
    </row>
    <row r="18" spans="2:6" ht="19.5" customHeight="1">
      <c r="B18" s="3662"/>
      <c r="C18" s="3663"/>
      <c r="D18" s="657" t="s">
        <v>407</v>
      </c>
      <c r="E18" s="3665"/>
      <c r="F18" s="3667"/>
    </row>
    <row r="19" spans="2:6" ht="19.5" customHeight="1">
      <c r="B19" s="3660"/>
      <c r="C19" s="3661"/>
      <c r="D19" s="712" t="s">
        <v>406</v>
      </c>
      <c r="E19" s="3664"/>
      <c r="F19" s="3666" t="s">
        <v>400</v>
      </c>
    </row>
    <row r="20" spans="2:6" ht="19.5" customHeight="1">
      <c r="B20" s="3662"/>
      <c r="C20" s="3663"/>
      <c r="D20" s="657" t="s">
        <v>407</v>
      </c>
      <c r="E20" s="3665"/>
      <c r="F20" s="3667"/>
    </row>
    <row r="21" spans="2:6" ht="19.5" customHeight="1">
      <c r="B21" s="3660"/>
      <c r="C21" s="3661"/>
      <c r="D21" s="712" t="s">
        <v>406</v>
      </c>
      <c r="E21" s="3664"/>
      <c r="F21" s="3666" t="s">
        <v>400</v>
      </c>
    </row>
    <row r="22" spans="2:6" ht="19.5" customHeight="1">
      <c r="B22" s="3662"/>
      <c r="C22" s="3663"/>
      <c r="D22" s="657" t="s">
        <v>407</v>
      </c>
      <c r="E22" s="3665"/>
      <c r="F22" s="3667"/>
    </row>
    <row r="23" spans="2:6" ht="19.5" customHeight="1">
      <c r="B23" s="3660"/>
      <c r="C23" s="3661"/>
      <c r="D23" s="712" t="s">
        <v>406</v>
      </c>
      <c r="E23" s="3664"/>
      <c r="F23" s="3666" t="s">
        <v>400</v>
      </c>
    </row>
    <row r="24" spans="2:6" ht="19.5" customHeight="1">
      <c r="B24" s="3662"/>
      <c r="C24" s="3663"/>
      <c r="D24" s="657" t="s">
        <v>407</v>
      </c>
      <c r="E24" s="3665"/>
      <c r="F24" s="3667"/>
    </row>
    <row r="25" spans="2:6" ht="19.5" customHeight="1">
      <c r="B25" s="3660"/>
      <c r="C25" s="3661"/>
      <c r="D25" s="712" t="s">
        <v>406</v>
      </c>
      <c r="E25" s="3664"/>
      <c r="F25" s="3666" t="s">
        <v>400</v>
      </c>
    </row>
    <row r="26" spans="2:6" ht="19.5" customHeight="1">
      <c r="B26" s="3662"/>
      <c r="C26" s="3663"/>
      <c r="D26" s="657" t="s">
        <v>407</v>
      </c>
      <c r="E26" s="3665"/>
      <c r="F26" s="3667"/>
    </row>
    <row r="28" spans="2:6" ht="41.25" customHeight="1">
      <c r="B28" s="3668" t="s">
        <v>408</v>
      </c>
      <c r="C28" s="3669"/>
      <c r="D28" s="3669"/>
      <c r="E28" s="3669"/>
      <c r="F28" s="3669"/>
    </row>
    <row r="29" spans="2:6" ht="84.75" customHeight="1">
      <c r="B29" s="3668" t="s">
        <v>409</v>
      </c>
      <c r="C29" s="3669"/>
      <c r="D29" s="3669"/>
      <c r="E29" s="3669"/>
      <c r="F29" s="3669"/>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F73ABEB-9127-473E-AC1D-71DDAE6665ED}"/>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F23F7DE5-A032-4B4A-8D58-85A94E795A29}"/>
  </dataValidation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2851-47A8-4E0F-82AC-E335E1E0EE3A}">
  <sheetPr>
    <tabColor rgb="FF7030A0"/>
  </sheetPr>
  <dimension ref="A1:Z34"/>
  <sheetViews>
    <sheetView workbookViewId="0">
      <selection activeCell="B11" sqref="B11"/>
    </sheetView>
  </sheetViews>
  <sheetFormatPr defaultColWidth="9" defaultRowHeight="13.5"/>
  <cols>
    <col min="1" max="1" width="14.625" style="583" customWidth="1"/>
    <col min="2" max="2" width="15.375" style="583" customWidth="1"/>
    <col min="3" max="18" width="1.875" style="583" customWidth="1"/>
    <col min="19" max="25" width="5.625" style="583" customWidth="1"/>
    <col min="26" max="26" width="4.25" style="583" customWidth="1"/>
    <col min="27" max="16384" width="9" style="583"/>
  </cols>
  <sheetData>
    <row r="1" spans="1:26" ht="20.100000000000001" customHeight="1">
      <c r="A1" s="582" t="s">
        <v>410</v>
      </c>
      <c r="B1" s="582"/>
      <c r="C1" s="582"/>
      <c r="D1" s="582"/>
      <c r="E1" s="582"/>
      <c r="F1" s="582"/>
      <c r="G1" s="582"/>
      <c r="H1" s="582"/>
      <c r="I1" s="582"/>
      <c r="J1" s="582"/>
      <c r="K1" s="582"/>
      <c r="L1" s="582"/>
      <c r="M1" s="582"/>
      <c r="N1" s="582"/>
      <c r="O1" s="582"/>
      <c r="P1" s="582"/>
      <c r="Q1" s="582"/>
      <c r="R1" s="582"/>
      <c r="V1" s="3684" t="s">
        <v>3245</v>
      </c>
      <c r="W1" s="3684"/>
      <c r="X1" s="3684"/>
      <c r="Y1" s="3684"/>
      <c r="Z1" s="3684"/>
    </row>
    <row r="2" spans="1:26" ht="20.100000000000001" customHeight="1"/>
    <row r="3" spans="1:26" ht="45.95" customHeight="1">
      <c r="A3" s="3696" t="s">
        <v>411</v>
      </c>
      <c r="B3" s="3696"/>
      <c r="C3" s="3696"/>
      <c r="D3" s="3696"/>
      <c r="E3" s="3696"/>
      <c r="F3" s="3696"/>
      <c r="G3" s="3696"/>
      <c r="H3" s="3696"/>
      <c r="I3" s="3696"/>
      <c r="J3" s="3696"/>
      <c r="K3" s="3696"/>
      <c r="L3" s="3696"/>
      <c r="M3" s="3696"/>
      <c r="N3" s="3696"/>
      <c r="O3" s="3696"/>
      <c r="P3" s="3696"/>
      <c r="Q3" s="3696"/>
      <c r="R3" s="3696"/>
      <c r="S3" s="3696"/>
      <c r="T3" s="3696"/>
      <c r="U3" s="3696"/>
      <c r="V3" s="3696"/>
      <c r="W3" s="3696"/>
      <c r="X3" s="3696"/>
      <c r="Y3" s="3696"/>
      <c r="Z3" s="3696"/>
    </row>
    <row r="4" spans="1:26" ht="20.100000000000001" customHeight="1">
      <c r="A4" s="713"/>
      <c r="B4" s="713"/>
      <c r="C4" s="3697"/>
      <c r="D4" s="3697"/>
      <c r="E4" s="3697"/>
      <c r="F4" s="3697"/>
      <c r="G4" s="3697"/>
      <c r="H4" s="3697"/>
      <c r="I4" s="3697"/>
      <c r="J4" s="3697"/>
      <c r="K4" s="3697"/>
      <c r="L4" s="3697"/>
      <c r="M4" s="3697"/>
      <c r="N4" s="3697"/>
      <c r="O4" s="3697"/>
      <c r="P4" s="3697"/>
      <c r="Q4" s="3697"/>
      <c r="R4" s="3697"/>
      <c r="S4" s="713"/>
      <c r="T4" s="713"/>
      <c r="U4" s="713"/>
      <c r="V4" s="713"/>
      <c r="W4" s="713"/>
      <c r="X4" s="713"/>
      <c r="Y4" s="713"/>
      <c r="Z4" s="713"/>
    </row>
    <row r="5" spans="1:26" ht="20.100000000000001" customHeight="1" thickBot="1">
      <c r="C5" s="3684"/>
      <c r="D5" s="3684"/>
      <c r="E5" s="3684"/>
      <c r="F5" s="3684"/>
      <c r="G5" s="3684"/>
      <c r="H5" s="3684"/>
      <c r="I5" s="3684"/>
      <c r="J5" s="3684"/>
      <c r="K5" s="3684"/>
      <c r="L5" s="3684"/>
      <c r="M5" s="3684"/>
      <c r="N5" s="3684"/>
      <c r="O5" s="3684"/>
      <c r="P5" s="3684"/>
      <c r="Q5" s="3684"/>
      <c r="R5" s="3684"/>
    </row>
    <row r="6" spans="1:26" ht="20.100000000000001" customHeight="1" thickBot="1">
      <c r="C6" s="3685" t="s">
        <v>1512</v>
      </c>
      <c r="D6" s="3685"/>
      <c r="E6" s="3685"/>
      <c r="F6" s="3685"/>
      <c r="G6" s="3685"/>
      <c r="H6" s="3685"/>
      <c r="I6" s="3685"/>
      <c r="J6" s="3685"/>
      <c r="K6" s="3685"/>
      <c r="L6" s="3685"/>
      <c r="M6" s="3685"/>
      <c r="N6" s="3685"/>
      <c r="O6" s="3685"/>
      <c r="P6" s="3685"/>
      <c r="Q6" s="3685"/>
      <c r="R6" s="3685"/>
      <c r="S6" s="3686"/>
      <c r="T6" s="3687"/>
      <c r="U6" s="3687"/>
      <c r="V6" s="3687"/>
      <c r="W6" s="3687"/>
      <c r="X6" s="3687"/>
      <c r="Y6" s="3688"/>
      <c r="Z6" s="714"/>
    </row>
    <row r="7" spans="1:26" ht="20.100000000000001" customHeight="1" thickBot="1">
      <c r="C7" s="3684"/>
      <c r="D7" s="3684"/>
      <c r="E7" s="3684"/>
      <c r="F7" s="3684"/>
      <c r="G7" s="3684"/>
      <c r="H7" s="3684"/>
      <c r="I7" s="3684"/>
      <c r="J7" s="3684"/>
      <c r="K7" s="3684"/>
      <c r="L7" s="3684"/>
      <c r="M7" s="3684"/>
      <c r="N7" s="3684"/>
      <c r="O7" s="3684"/>
      <c r="P7" s="3684"/>
      <c r="Q7" s="3684"/>
      <c r="R7" s="3684"/>
      <c r="S7" s="714"/>
      <c r="T7" s="714"/>
      <c r="U7" s="714"/>
      <c r="V7" s="714"/>
      <c r="W7" s="714"/>
      <c r="X7" s="714"/>
      <c r="Y7" s="714"/>
      <c r="Z7" s="714"/>
    </row>
    <row r="8" spans="1:26" ht="20.100000000000001" customHeight="1" thickBot="1">
      <c r="C8" s="3685" t="s">
        <v>3246</v>
      </c>
      <c r="D8" s="3685"/>
      <c r="E8" s="3685"/>
      <c r="F8" s="3685"/>
      <c r="G8" s="3685"/>
      <c r="H8" s="3685"/>
      <c r="I8" s="3685"/>
      <c r="J8" s="3685"/>
      <c r="K8" s="3685"/>
      <c r="L8" s="3685"/>
      <c r="M8" s="3685"/>
      <c r="N8" s="3685"/>
      <c r="O8" s="3685"/>
      <c r="P8" s="3685"/>
      <c r="Q8" s="3685"/>
      <c r="R8" s="3685"/>
      <c r="S8" s="715"/>
      <c r="T8" s="716"/>
      <c r="U8" s="716"/>
      <c r="V8" s="716"/>
      <c r="W8" s="717"/>
      <c r="X8" s="718"/>
      <c r="Y8" s="719"/>
      <c r="Z8" s="720"/>
    </row>
    <row r="9" spans="1:26" ht="20.100000000000001" customHeight="1" thickBot="1">
      <c r="C9" s="3684"/>
      <c r="D9" s="3684"/>
      <c r="E9" s="3684"/>
      <c r="F9" s="3684"/>
      <c r="G9" s="3684"/>
      <c r="H9" s="3684"/>
      <c r="I9" s="3684"/>
      <c r="J9" s="3684"/>
      <c r="K9" s="3684"/>
      <c r="L9" s="3684"/>
      <c r="M9" s="3684"/>
      <c r="N9" s="3684"/>
      <c r="O9" s="3684"/>
      <c r="P9" s="3684"/>
      <c r="Q9" s="3684"/>
      <c r="R9" s="3684"/>
      <c r="S9" s="721" t="s">
        <v>414</v>
      </c>
      <c r="T9" s="722"/>
      <c r="U9" s="722"/>
      <c r="V9" s="722"/>
      <c r="W9" s="722"/>
      <c r="X9" s="722"/>
      <c r="Y9" s="722"/>
      <c r="Z9" s="722"/>
    </row>
    <row r="10" spans="1:26" ht="20.100000000000001" customHeight="1" thickBot="1">
      <c r="C10" s="3685" t="s">
        <v>1513</v>
      </c>
      <c r="D10" s="3685"/>
      <c r="E10" s="3685"/>
      <c r="F10" s="3685"/>
      <c r="G10" s="3685"/>
      <c r="H10" s="3685"/>
      <c r="I10" s="3685"/>
      <c r="J10" s="3685"/>
      <c r="K10" s="3685"/>
      <c r="L10" s="3685"/>
      <c r="M10" s="3685"/>
      <c r="N10" s="3685"/>
      <c r="O10" s="3685"/>
      <c r="P10" s="3685"/>
      <c r="Q10" s="3685"/>
      <c r="R10" s="3685"/>
      <c r="S10" s="3686"/>
      <c r="T10" s="3687"/>
      <c r="U10" s="3687"/>
      <c r="V10" s="3687"/>
      <c r="W10" s="3687"/>
      <c r="X10" s="3687"/>
      <c r="Y10" s="3688"/>
      <c r="Z10" s="714"/>
    </row>
    <row r="11" spans="1:26" ht="20.100000000000001" customHeight="1">
      <c r="C11" s="3689"/>
      <c r="D11" s="3689"/>
      <c r="E11" s="3689"/>
      <c r="F11" s="3689"/>
      <c r="G11" s="3689"/>
      <c r="H11" s="3689"/>
      <c r="I11" s="3689"/>
      <c r="J11" s="3689"/>
      <c r="K11" s="3689"/>
      <c r="L11" s="3689"/>
      <c r="M11" s="3689"/>
      <c r="N11" s="3689"/>
      <c r="O11" s="3689"/>
      <c r="P11" s="3689"/>
      <c r="Q11" s="3689"/>
      <c r="R11" s="3689"/>
      <c r="S11" s="723"/>
      <c r="T11" s="723"/>
      <c r="U11" s="723"/>
      <c r="V11" s="723"/>
      <c r="W11" s="723"/>
      <c r="X11" s="723"/>
      <c r="Y11" s="723"/>
      <c r="Z11" s="723"/>
    </row>
    <row r="12" spans="1:26" ht="32.1" customHeight="1" thickBot="1">
      <c r="A12" s="724" t="s">
        <v>3247</v>
      </c>
      <c r="B12" s="725" t="s">
        <v>3248</v>
      </c>
      <c r="C12" s="3690" t="s">
        <v>3249</v>
      </c>
      <c r="D12" s="3691"/>
      <c r="E12" s="3691"/>
      <c r="F12" s="3691"/>
      <c r="G12" s="3691"/>
      <c r="H12" s="3691"/>
      <c r="I12" s="3691"/>
      <c r="J12" s="3691"/>
      <c r="K12" s="3691"/>
      <c r="L12" s="3691"/>
      <c r="M12" s="3691"/>
      <c r="N12" s="3691"/>
      <c r="O12" s="3691"/>
      <c r="P12" s="3691"/>
      <c r="Q12" s="3691"/>
      <c r="R12" s="3692"/>
      <c r="S12" s="3693" t="s">
        <v>416</v>
      </c>
      <c r="T12" s="3694"/>
      <c r="U12" s="3693" t="s">
        <v>3250</v>
      </c>
      <c r="V12" s="3695"/>
      <c r="W12" s="3695"/>
      <c r="X12" s="3695"/>
      <c r="Y12" s="3695"/>
      <c r="Z12" s="3694"/>
    </row>
    <row r="13" spans="1:26" s="582" customFormat="1" ht="32.1" customHeight="1" thickBot="1">
      <c r="A13" s="726"/>
      <c r="B13" s="726"/>
      <c r="C13" s="727"/>
      <c r="D13" s="728"/>
      <c r="E13" s="728"/>
      <c r="F13" s="728"/>
      <c r="G13" s="728"/>
      <c r="H13" s="728"/>
      <c r="I13" s="728"/>
      <c r="J13" s="728"/>
      <c r="K13" s="728"/>
      <c r="L13" s="728"/>
      <c r="M13" s="728"/>
      <c r="N13" s="728"/>
      <c r="O13" s="728"/>
      <c r="P13" s="728"/>
      <c r="Q13" s="728"/>
      <c r="R13" s="729"/>
      <c r="S13" s="730"/>
      <c r="T13" s="731" t="s">
        <v>457</v>
      </c>
      <c r="U13" s="3678"/>
      <c r="V13" s="3679"/>
      <c r="W13" s="3679"/>
      <c r="X13" s="3679"/>
      <c r="Y13" s="3680"/>
      <c r="Z13" s="732" t="s">
        <v>443</v>
      </c>
    </row>
    <row r="14" spans="1:26" s="582" customFormat="1" ht="32.1" customHeight="1" thickBot="1">
      <c r="A14" s="726"/>
      <c r="B14" s="726"/>
      <c r="C14" s="727"/>
      <c r="D14" s="728"/>
      <c r="E14" s="728"/>
      <c r="F14" s="728"/>
      <c r="G14" s="728"/>
      <c r="H14" s="728"/>
      <c r="I14" s="728"/>
      <c r="J14" s="728"/>
      <c r="K14" s="728"/>
      <c r="L14" s="728"/>
      <c r="M14" s="728"/>
      <c r="N14" s="728"/>
      <c r="O14" s="728"/>
      <c r="P14" s="728"/>
      <c r="Q14" s="728"/>
      <c r="R14" s="729"/>
      <c r="S14" s="730"/>
      <c r="T14" s="731" t="s">
        <v>457</v>
      </c>
      <c r="U14" s="3678"/>
      <c r="V14" s="3679"/>
      <c r="W14" s="3679"/>
      <c r="X14" s="3679"/>
      <c r="Y14" s="3680"/>
      <c r="Z14" s="732" t="s">
        <v>443</v>
      </c>
    </row>
    <row r="15" spans="1:26" s="582" customFormat="1" ht="32.1" customHeight="1" thickBot="1">
      <c r="A15" s="733"/>
      <c r="B15" s="733"/>
      <c r="C15" s="734"/>
      <c r="D15" s="735"/>
      <c r="E15" s="735"/>
      <c r="F15" s="735"/>
      <c r="G15" s="735"/>
      <c r="H15" s="735"/>
      <c r="I15" s="735"/>
      <c r="J15" s="735"/>
      <c r="K15" s="735"/>
      <c r="L15" s="735"/>
      <c r="M15" s="735"/>
      <c r="N15" s="735"/>
      <c r="O15" s="735"/>
      <c r="P15" s="735"/>
      <c r="Q15" s="735"/>
      <c r="R15" s="736"/>
      <c r="S15" s="730"/>
      <c r="T15" s="731" t="s">
        <v>457</v>
      </c>
      <c r="U15" s="3678"/>
      <c r="V15" s="3679"/>
      <c r="W15" s="3679"/>
      <c r="X15" s="3679"/>
      <c r="Y15" s="3680"/>
      <c r="Z15" s="732" t="s">
        <v>443</v>
      </c>
    </row>
    <row r="16" spans="1:26" s="582" customFormat="1" ht="32.1" customHeight="1" thickBot="1">
      <c r="A16" s="737"/>
      <c r="B16" s="733"/>
      <c r="C16" s="738"/>
      <c r="D16" s="739"/>
      <c r="E16" s="739"/>
      <c r="F16" s="739"/>
      <c r="G16" s="739"/>
      <c r="H16" s="739"/>
      <c r="I16" s="739"/>
      <c r="J16" s="739"/>
      <c r="K16" s="739"/>
      <c r="L16" s="739"/>
      <c r="M16" s="739"/>
      <c r="N16" s="739"/>
      <c r="O16" s="739"/>
      <c r="P16" s="739"/>
      <c r="Q16" s="739"/>
      <c r="R16" s="740"/>
      <c r="S16" s="730"/>
      <c r="T16" s="731" t="s">
        <v>457</v>
      </c>
      <c r="U16" s="3678"/>
      <c r="V16" s="3679"/>
      <c r="W16" s="3679"/>
      <c r="X16" s="3679"/>
      <c r="Y16" s="3680"/>
      <c r="Z16" s="732" t="s">
        <v>443</v>
      </c>
    </row>
    <row r="17" spans="1:26" s="582" customFormat="1" ht="32.1" customHeight="1" thickBot="1">
      <c r="A17" s="737"/>
      <c r="B17" s="733"/>
      <c r="C17" s="738"/>
      <c r="D17" s="739"/>
      <c r="E17" s="739"/>
      <c r="F17" s="739"/>
      <c r="G17" s="739"/>
      <c r="H17" s="739"/>
      <c r="I17" s="739"/>
      <c r="J17" s="739"/>
      <c r="K17" s="739"/>
      <c r="L17" s="739"/>
      <c r="M17" s="739"/>
      <c r="N17" s="739"/>
      <c r="O17" s="739"/>
      <c r="P17" s="739"/>
      <c r="Q17" s="739"/>
      <c r="R17" s="740"/>
      <c r="S17" s="730"/>
      <c r="T17" s="731" t="s">
        <v>457</v>
      </c>
      <c r="U17" s="3678"/>
      <c r="V17" s="3679"/>
      <c r="W17" s="3679"/>
      <c r="X17" s="3679"/>
      <c r="Y17" s="3680"/>
      <c r="Z17" s="732" t="s">
        <v>443</v>
      </c>
    </row>
    <row r="18" spans="1:26" s="582" customFormat="1" ht="32.1" customHeight="1" thickBot="1">
      <c r="A18" s="741"/>
      <c r="B18" s="726"/>
      <c r="C18" s="742"/>
      <c r="D18" s="728"/>
      <c r="E18" s="728"/>
      <c r="F18" s="728"/>
      <c r="G18" s="728"/>
      <c r="H18" s="728"/>
      <c r="I18" s="728"/>
      <c r="J18" s="728"/>
      <c r="K18" s="728"/>
      <c r="L18" s="728"/>
      <c r="M18" s="728"/>
      <c r="N18" s="728"/>
      <c r="O18" s="728"/>
      <c r="P18" s="728"/>
      <c r="Q18" s="728"/>
      <c r="R18" s="729"/>
      <c r="S18" s="730"/>
      <c r="T18" s="731" t="s">
        <v>457</v>
      </c>
      <c r="U18" s="3678"/>
      <c r="V18" s="3679"/>
      <c r="W18" s="3679"/>
      <c r="X18" s="3679"/>
      <c r="Y18" s="3680"/>
      <c r="Z18" s="732" t="s">
        <v>443</v>
      </c>
    </row>
    <row r="19" spans="1:26" s="582" customFormat="1" ht="32.1" customHeight="1" thickBot="1">
      <c r="A19" s="743"/>
      <c r="B19" s="744"/>
      <c r="C19" s="745"/>
      <c r="D19" s="746"/>
      <c r="E19" s="746"/>
      <c r="F19" s="746"/>
      <c r="G19" s="746"/>
      <c r="H19" s="746"/>
      <c r="I19" s="746"/>
      <c r="J19" s="746"/>
      <c r="K19" s="746"/>
      <c r="L19" s="746"/>
      <c r="M19" s="746"/>
      <c r="N19" s="746"/>
      <c r="O19" s="746"/>
      <c r="P19" s="746"/>
      <c r="Q19" s="746"/>
      <c r="R19" s="747"/>
      <c r="S19" s="730"/>
      <c r="T19" s="731" t="s">
        <v>457</v>
      </c>
      <c r="U19" s="3678"/>
      <c r="V19" s="3679"/>
      <c r="W19" s="3679"/>
      <c r="X19" s="3679"/>
      <c r="Y19" s="3680"/>
      <c r="Z19" s="732" t="s">
        <v>443</v>
      </c>
    </row>
    <row r="20" spans="1:26" s="582" customFormat="1" ht="32.1" customHeight="1" thickBot="1">
      <c r="A20" s="748"/>
      <c r="B20" s="749"/>
      <c r="C20" s="734"/>
      <c r="D20" s="735"/>
      <c r="E20" s="735"/>
      <c r="F20" s="735"/>
      <c r="G20" s="735"/>
      <c r="H20" s="735"/>
      <c r="I20" s="735"/>
      <c r="J20" s="735"/>
      <c r="K20" s="735"/>
      <c r="L20" s="735"/>
      <c r="M20" s="735"/>
      <c r="N20" s="735"/>
      <c r="O20" s="735"/>
      <c r="P20" s="735"/>
      <c r="Q20" s="735"/>
      <c r="R20" s="736"/>
      <c r="S20" s="730"/>
      <c r="T20" s="731" t="s">
        <v>457</v>
      </c>
      <c r="U20" s="3678"/>
      <c r="V20" s="3679"/>
      <c r="W20" s="3679"/>
      <c r="X20" s="3679"/>
      <c r="Y20" s="3680"/>
      <c r="Z20" s="732" t="s">
        <v>443</v>
      </c>
    </row>
    <row r="21" spans="1:26" s="582" customFormat="1" ht="32.1" customHeight="1" thickBot="1">
      <c r="A21" s="741"/>
      <c r="B21" s="726"/>
      <c r="C21" s="742"/>
      <c r="D21" s="728"/>
      <c r="E21" s="728"/>
      <c r="F21" s="728"/>
      <c r="G21" s="728"/>
      <c r="H21" s="728"/>
      <c r="I21" s="728"/>
      <c r="J21" s="728"/>
      <c r="K21" s="728"/>
      <c r="L21" s="728"/>
      <c r="M21" s="728"/>
      <c r="N21" s="728"/>
      <c r="O21" s="728"/>
      <c r="P21" s="728"/>
      <c r="Q21" s="728"/>
      <c r="R21" s="729"/>
      <c r="S21" s="730"/>
      <c r="T21" s="731" t="s">
        <v>457</v>
      </c>
      <c r="U21" s="3678"/>
      <c r="V21" s="3679"/>
      <c r="W21" s="3679"/>
      <c r="X21" s="3679"/>
      <c r="Y21" s="3680"/>
      <c r="Z21" s="732" t="s">
        <v>443</v>
      </c>
    </row>
    <row r="22" spans="1:26" ht="32.1" customHeight="1" thickBot="1">
      <c r="A22" s="743"/>
      <c r="B22" s="744"/>
      <c r="C22" s="745"/>
      <c r="D22" s="746"/>
      <c r="E22" s="746"/>
      <c r="F22" s="746"/>
      <c r="G22" s="746"/>
      <c r="H22" s="746"/>
      <c r="I22" s="746"/>
      <c r="J22" s="746"/>
      <c r="K22" s="746"/>
      <c r="L22" s="746"/>
      <c r="M22" s="746"/>
      <c r="N22" s="746"/>
      <c r="O22" s="746"/>
      <c r="P22" s="746"/>
      <c r="Q22" s="746"/>
      <c r="R22" s="747"/>
      <c r="S22" s="730"/>
      <c r="T22" s="731" t="s">
        <v>457</v>
      </c>
      <c r="U22" s="3678"/>
      <c r="V22" s="3679"/>
      <c r="W22" s="3679"/>
      <c r="X22" s="3679"/>
      <c r="Y22" s="3680"/>
      <c r="Z22" s="732" t="s">
        <v>443</v>
      </c>
    </row>
    <row r="23" spans="1:26" ht="24.95" customHeight="1">
      <c r="A23" s="750"/>
      <c r="B23" s="750"/>
      <c r="C23" s="3681"/>
      <c r="D23" s="3681"/>
      <c r="E23" s="3681"/>
      <c r="F23" s="3681"/>
      <c r="G23" s="3681"/>
      <c r="H23" s="3681"/>
      <c r="I23" s="3681"/>
      <c r="J23" s="3681"/>
      <c r="K23" s="3681"/>
      <c r="L23" s="3681"/>
      <c r="M23" s="3681"/>
      <c r="N23" s="3681"/>
      <c r="O23" s="3681"/>
      <c r="P23" s="3681"/>
      <c r="Q23" s="3681"/>
      <c r="R23" s="3681"/>
      <c r="S23" s="750"/>
      <c r="T23" s="751"/>
      <c r="U23" s="750"/>
      <c r="V23" s="750"/>
      <c r="W23" s="750"/>
      <c r="X23" s="750"/>
      <c r="Y23" s="750"/>
      <c r="Z23" s="751"/>
    </row>
    <row r="24" spans="1:26" ht="23.1" customHeight="1">
      <c r="A24" s="3682" t="s">
        <v>3251</v>
      </c>
      <c r="B24" s="3682"/>
      <c r="C24" s="3682"/>
      <c r="D24" s="3682"/>
      <c r="E24" s="3682"/>
      <c r="F24" s="3682"/>
      <c r="G24" s="3682"/>
      <c r="H24" s="3682"/>
      <c r="I24" s="3682"/>
      <c r="J24" s="3682"/>
      <c r="K24" s="3682"/>
      <c r="L24" s="3682"/>
      <c r="M24" s="3682"/>
      <c r="N24" s="3682"/>
      <c r="O24" s="3682"/>
      <c r="P24" s="3682"/>
      <c r="Q24" s="3682"/>
      <c r="R24" s="3682"/>
      <c r="S24" s="3682"/>
      <c r="T24" s="3682"/>
      <c r="U24" s="3682"/>
      <c r="V24" s="3682"/>
      <c r="W24" s="3682"/>
      <c r="X24" s="3682"/>
      <c r="Y24" s="3682"/>
      <c r="Z24" s="3682"/>
    </row>
    <row r="25" spans="1:26" ht="23.1" customHeight="1">
      <c r="A25" s="3682"/>
      <c r="B25" s="3682"/>
      <c r="C25" s="3682"/>
      <c r="D25" s="3682"/>
      <c r="E25" s="3682"/>
      <c r="F25" s="3682"/>
      <c r="G25" s="3682"/>
      <c r="H25" s="3682"/>
      <c r="I25" s="3682"/>
      <c r="J25" s="3682"/>
      <c r="K25" s="3682"/>
      <c r="L25" s="3682"/>
      <c r="M25" s="3682"/>
      <c r="N25" s="3682"/>
      <c r="O25" s="3682"/>
      <c r="P25" s="3682"/>
      <c r="Q25" s="3682"/>
      <c r="R25" s="3682"/>
      <c r="S25" s="3682"/>
      <c r="T25" s="3682"/>
      <c r="U25" s="3682"/>
      <c r="V25" s="3682"/>
      <c r="W25" s="3682"/>
      <c r="X25" s="3682"/>
      <c r="Y25" s="3682"/>
      <c r="Z25" s="3682"/>
    </row>
    <row r="26" spans="1:26" ht="23.1" customHeight="1">
      <c r="A26" s="3682"/>
      <c r="B26" s="3682"/>
      <c r="C26" s="3682"/>
      <c r="D26" s="3682"/>
      <c r="E26" s="3682"/>
      <c r="F26" s="3682"/>
      <c r="G26" s="3682"/>
      <c r="H26" s="3682"/>
      <c r="I26" s="3682"/>
      <c r="J26" s="3682"/>
      <c r="K26" s="3682"/>
      <c r="L26" s="3682"/>
      <c r="M26" s="3682"/>
      <c r="N26" s="3682"/>
      <c r="O26" s="3682"/>
      <c r="P26" s="3682"/>
      <c r="Q26" s="3682"/>
      <c r="R26" s="3682"/>
      <c r="S26" s="3682"/>
      <c r="T26" s="3682"/>
      <c r="U26" s="3682"/>
      <c r="V26" s="3682"/>
      <c r="W26" s="3682"/>
      <c r="X26" s="3682"/>
      <c r="Y26" s="3682"/>
      <c r="Z26" s="3682"/>
    </row>
    <row r="27" spans="1:26" ht="23.1" customHeight="1">
      <c r="A27" s="3682"/>
      <c r="B27" s="3682"/>
      <c r="C27" s="3682"/>
      <c r="D27" s="3682"/>
      <c r="E27" s="3682"/>
      <c r="F27" s="3682"/>
      <c r="G27" s="3682"/>
      <c r="H27" s="3682"/>
      <c r="I27" s="3682"/>
      <c r="J27" s="3682"/>
      <c r="K27" s="3682"/>
      <c r="L27" s="3682"/>
      <c r="M27" s="3682"/>
      <c r="N27" s="3682"/>
      <c r="O27" s="3682"/>
      <c r="P27" s="3682"/>
      <c r="Q27" s="3682"/>
      <c r="R27" s="3682"/>
      <c r="S27" s="3682"/>
      <c r="T27" s="3682"/>
      <c r="U27" s="3682"/>
      <c r="V27" s="3682"/>
      <c r="W27" s="3682"/>
      <c r="X27" s="3682"/>
      <c r="Y27" s="3682"/>
      <c r="Z27" s="3682"/>
    </row>
    <row r="28" spans="1:26" ht="23.1" customHeight="1">
      <c r="A28" s="3682"/>
      <c r="B28" s="3682"/>
      <c r="C28" s="3682"/>
      <c r="D28" s="3682"/>
      <c r="E28" s="3682"/>
      <c r="F28" s="3682"/>
      <c r="G28" s="3682"/>
      <c r="H28" s="3682"/>
      <c r="I28" s="3682"/>
      <c r="J28" s="3682"/>
      <c r="K28" s="3682"/>
      <c r="L28" s="3682"/>
      <c r="M28" s="3682"/>
      <c r="N28" s="3682"/>
      <c r="O28" s="3682"/>
      <c r="P28" s="3682"/>
      <c r="Q28" s="3682"/>
      <c r="R28" s="3682"/>
      <c r="S28" s="3682"/>
      <c r="T28" s="3682"/>
      <c r="U28" s="3682"/>
      <c r="V28" s="3682"/>
      <c r="W28" s="3682"/>
      <c r="X28" s="3682"/>
      <c r="Y28" s="3682"/>
      <c r="Z28" s="3682"/>
    </row>
    <row r="29" spans="1:26" ht="23.1" customHeight="1">
      <c r="A29" s="3682"/>
      <c r="B29" s="3682"/>
      <c r="C29" s="3682"/>
      <c r="D29" s="3682"/>
      <c r="E29" s="3682"/>
      <c r="F29" s="3682"/>
      <c r="G29" s="3682"/>
      <c r="H29" s="3682"/>
      <c r="I29" s="3682"/>
      <c r="J29" s="3682"/>
      <c r="K29" s="3682"/>
      <c r="L29" s="3682"/>
      <c r="M29" s="3682"/>
      <c r="N29" s="3682"/>
      <c r="O29" s="3682"/>
      <c r="P29" s="3682"/>
      <c r="Q29" s="3682"/>
      <c r="R29" s="3682"/>
      <c r="S29" s="3682"/>
      <c r="T29" s="3682"/>
      <c r="U29" s="3682"/>
      <c r="V29" s="3682"/>
      <c r="W29" s="3682"/>
      <c r="X29" s="3682"/>
      <c r="Y29" s="3682"/>
      <c r="Z29" s="3682"/>
    </row>
    <row r="30" spans="1:26" ht="23.1" customHeight="1">
      <c r="A30" s="3682"/>
      <c r="B30" s="3682"/>
      <c r="C30" s="3682"/>
      <c r="D30" s="3682"/>
      <c r="E30" s="3682"/>
      <c r="F30" s="3682"/>
      <c r="G30" s="3682"/>
      <c r="H30" s="3682"/>
      <c r="I30" s="3682"/>
      <c r="J30" s="3682"/>
      <c r="K30" s="3682"/>
      <c r="L30" s="3682"/>
      <c r="M30" s="3682"/>
      <c r="N30" s="3682"/>
      <c r="O30" s="3682"/>
      <c r="P30" s="3682"/>
      <c r="Q30" s="3682"/>
      <c r="R30" s="3682"/>
      <c r="S30" s="3682"/>
      <c r="T30" s="3682"/>
      <c r="U30" s="3682"/>
      <c r="V30" s="3682"/>
      <c r="W30" s="3682"/>
      <c r="X30" s="3682"/>
      <c r="Y30" s="3682"/>
      <c r="Z30" s="3682"/>
    </row>
    <row r="31" spans="1:26" ht="23.1" customHeight="1">
      <c r="A31" s="3682"/>
      <c r="B31" s="3682"/>
      <c r="C31" s="3682"/>
      <c r="D31" s="3682"/>
      <c r="E31" s="3682"/>
      <c r="F31" s="3682"/>
      <c r="G31" s="3682"/>
      <c r="H31" s="3682"/>
      <c r="I31" s="3682"/>
      <c r="J31" s="3682"/>
      <c r="K31" s="3682"/>
      <c r="L31" s="3682"/>
      <c r="M31" s="3682"/>
      <c r="N31" s="3682"/>
      <c r="O31" s="3682"/>
      <c r="P31" s="3682"/>
      <c r="Q31" s="3682"/>
      <c r="R31" s="3682"/>
      <c r="S31" s="3682"/>
      <c r="T31" s="3682"/>
      <c r="U31" s="3682"/>
      <c r="V31" s="3682"/>
      <c r="W31" s="3682"/>
      <c r="X31" s="3682"/>
      <c r="Y31" s="3682"/>
      <c r="Z31" s="3682"/>
    </row>
    <row r="32" spans="1:26" ht="46.5" customHeight="1">
      <c r="A32" s="3682"/>
      <c r="B32" s="3682"/>
      <c r="C32" s="3682"/>
      <c r="D32" s="3682"/>
      <c r="E32" s="3682"/>
      <c r="F32" s="3682"/>
      <c r="G32" s="3682"/>
      <c r="H32" s="3682"/>
      <c r="I32" s="3682"/>
      <c r="J32" s="3682"/>
      <c r="K32" s="3682"/>
      <c r="L32" s="3682"/>
      <c r="M32" s="3682"/>
      <c r="N32" s="3682"/>
      <c r="O32" s="3682"/>
      <c r="P32" s="3682"/>
      <c r="Q32" s="3682"/>
      <c r="R32" s="3682"/>
      <c r="S32" s="3682"/>
      <c r="T32" s="3682"/>
      <c r="U32" s="3682"/>
      <c r="V32" s="3682"/>
      <c r="W32" s="3682"/>
      <c r="X32" s="3682"/>
      <c r="Y32" s="3682"/>
      <c r="Z32" s="3682"/>
    </row>
    <row r="33" spans="1:26" ht="46.5" customHeight="1">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ht="18.95" customHeight="1">
      <c r="A34" s="3683"/>
      <c r="B34" s="3683"/>
      <c r="C34" s="3683"/>
      <c r="D34" s="3683"/>
      <c r="E34" s="3683"/>
      <c r="F34" s="3683"/>
      <c r="G34" s="3683"/>
      <c r="H34" s="3683"/>
      <c r="I34" s="3683"/>
      <c r="J34" s="3683"/>
      <c r="K34" s="3683"/>
      <c r="L34" s="3683"/>
      <c r="M34" s="3683"/>
      <c r="N34" s="3683"/>
      <c r="O34" s="3683"/>
      <c r="P34" s="3683"/>
      <c r="Q34" s="3683"/>
      <c r="R34" s="3683"/>
      <c r="S34" s="3683"/>
      <c r="T34" s="3683"/>
      <c r="U34" s="3683"/>
      <c r="V34" s="3683"/>
      <c r="W34" s="3683"/>
      <c r="X34" s="3683"/>
      <c r="Y34" s="3683"/>
      <c r="Z34" s="3683"/>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B79-9B7E-4ED8-9252-BA8CAD3BA840}">
  <sheetPr>
    <tabColor rgb="FFC7A1E3"/>
  </sheetPr>
  <dimension ref="B1:K28"/>
  <sheetViews>
    <sheetView workbookViewId="0">
      <selection activeCell="G13" sqref="G13:H13"/>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3252</v>
      </c>
    </row>
    <row r="2" spans="2:11">
      <c r="B2" s="3655"/>
      <c r="C2" s="3655"/>
      <c r="D2" s="13"/>
      <c r="E2" s="13"/>
      <c r="F2" s="3699"/>
      <c r="G2" s="3699"/>
      <c r="H2" s="3699"/>
    </row>
    <row r="3" spans="2:11">
      <c r="B3" s="8"/>
    </row>
    <row r="4" spans="2:11" ht="17.25">
      <c r="B4" s="3657" t="s">
        <v>3253</v>
      </c>
      <c r="C4" s="3657"/>
      <c r="D4" s="3657"/>
      <c r="E4" s="3657"/>
      <c r="F4" s="3657"/>
      <c r="G4" s="3657"/>
      <c r="H4" s="3657"/>
    </row>
    <row r="5" spans="2:11" ht="17.25">
      <c r="B5" s="666"/>
      <c r="C5" s="666"/>
      <c r="D5" s="666"/>
      <c r="E5" s="666"/>
      <c r="F5" s="666"/>
      <c r="G5" s="666"/>
      <c r="H5" s="666"/>
    </row>
    <row r="6" spans="2:11" ht="17.25">
      <c r="B6" s="666"/>
      <c r="C6" s="666"/>
      <c r="D6" s="666"/>
      <c r="E6" s="666"/>
      <c r="F6" s="666"/>
      <c r="G6" s="666"/>
      <c r="H6" s="666"/>
    </row>
    <row r="7" spans="2:11" ht="17.25" customHeight="1">
      <c r="B7" s="3658" t="s">
        <v>3222</v>
      </c>
      <c r="C7" s="3674"/>
      <c r="D7" s="666"/>
      <c r="E7" s="666"/>
      <c r="F7" s="666"/>
    </row>
    <row r="8" spans="2:11" ht="17.25" customHeight="1">
      <c r="B8" s="3659" t="s">
        <v>3223</v>
      </c>
      <c r="C8" s="3675"/>
      <c r="D8" s="666"/>
      <c r="E8" s="666"/>
      <c r="F8" s="666"/>
    </row>
    <row r="9" spans="2:11" ht="17.25" customHeight="1">
      <c r="B9" s="3654"/>
      <c r="C9" s="3654"/>
      <c r="D9" s="3654"/>
      <c r="E9" s="3654"/>
      <c r="F9" s="3654"/>
      <c r="G9" s="9"/>
      <c r="H9" s="9"/>
      <c r="I9" s="9"/>
    </row>
    <row r="10" spans="2:11" ht="21" customHeight="1">
      <c r="B10" s="656"/>
      <c r="C10" s="656"/>
      <c r="F10" s="3676" t="s">
        <v>3224</v>
      </c>
      <c r="G10" s="3647"/>
      <c r="H10" s="3648"/>
      <c r="I10" s="9"/>
    </row>
    <row r="11" spans="2:11" ht="21" customHeight="1">
      <c r="F11" s="3677"/>
      <c r="G11" s="3647"/>
      <c r="H11" s="3648"/>
    </row>
    <row r="12" spans="2:11" ht="21" customHeight="1">
      <c r="B12" s="687"/>
      <c r="F12" s="688" t="s">
        <v>3225</v>
      </c>
      <c r="G12" s="3647"/>
      <c r="H12" s="3648"/>
    </row>
    <row r="13" spans="2:11" ht="21" customHeight="1">
      <c r="F13" s="655" t="s">
        <v>401</v>
      </c>
      <c r="G13" s="3649"/>
      <c r="H13" s="3650"/>
    </row>
    <row r="14" spans="2:11">
      <c r="B14" s="5" t="s">
        <v>3226</v>
      </c>
      <c r="D14" s="655"/>
      <c r="E14" s="689"/>
      <c r="F14" s="689"/>
    </row>
    <row r="15" spans="2:11">
      <c r="E15" s="690" t="s">
        <v>3227</v>
      </c>
      <c r="F15" s="691" t="s">
        <v>3228</v>
      </c>
      <c r="G15" s="8" t="s">
        <v>835</v>
      </c>
    </row>
    <row r="16" spans="2:11" ht="17.25">
      <c r="B16" s="3654"/>
      <c r="C16" s="3654"/>
      <c r="D16" s="3654"/>
      <c r="E16" s="3654"/>
      <c r="F16" s="3654"/>
      <c r="G16" s="3654"/>
      <c r="H16" s="3654"/>
      <c r="I16" s="9"/>
      <c r="J16" s="9"/>
      <c r="K16" s="9"/>
    </row>
    <row r="17" spans="2:8" ht="30.75" customHeight="1">
      <c r="B17" s="667" t="s">
        <v>417</v>
      </c>
      <c r="C17" s="14" t="s">
        <v>418</v>
      </c>
      <c r="D17" s="659" t="s">
        <v>419</v>
      </c>
      <c r="E17" s="667" t="s">
        <v>420</v>
      </c>
      <c r="F17" s="3651" t="s">
        <v>421</v>
      </c>
      <c r="G17" s="3651"/>
      <c r="H17" s="15" t="s">
        <v>422</v>
      </c>
    </row>
    <row r="18" spans="2:8" ht="51" customHeight="1">
      <c r="B18" s="16"/>
      <c r="C18" s="16"/>
      <c r="D18" s="667"/>
      <c r="E18" s="667"/>
      <c r="F18" s="660"/>
      <c r="G18" s="7" t="s">
        <v>423</v>
      </c>
      <c r="H18" s="753" t="s">
        <v>3254</v>
      </c>
    </row>
    <row r="19" spans="2:8" ht="51" customHeight="1">
      <c r="B19" s="16"/>
      <c r="C19" s="16"/>
      <c r="D19" s="667"/>
      <c r="E19" s="667"/>
      <c r="F19" s="660"/>
      <c r="G19" s="7" t="s">
        <v>423</v>
      </c>
      <c r="H19" s="753" t="s">
        <v>3254</v>
      </c>
    </row>
    <row r="20" spans="2:8" ht="51" customHeight="1">
      <c r="B20" s="16"/>
      <c r="C20" s="16"/>
      <c r="D20" s="667"/>
      <c r="E20" s="667"/>
      <c r="F20" s="660"/>
      <c r="G20" s="7" t="s">
        <v>423</v>
      </c>
      <c r="H20" s="753" t="s">
        <v>3254</v>
      </c>
    </row>
    <row r="21" spans="2:8" ht="51" customHeight="1">
      <c r="B21" s="16"/>
      <c r="C21" s="16"/>
      <c r="D21" s="667"/>
      <c r="E21" s="667"/>
      <c r="F21" s="660"/>
      <c r="G21" s="7" t="s">
        <v>423</v>
      </c>
      <c r="H21" s="753" t="s">
        <v>3254</v>
      </c>
    </row>
    <row r="22" spans="2:8" ht="51" customHeight="1">
      <c r="B22" s="16"/>
      <c r="C22" s="16"/>
      <c r="D22" s="667"/>
      <c r="E22" s="667"/>
      <c r="F22" s="660"/>
      <c r="G22" s="7" t="s">
        <v>423</v>
      </c>
      <c r="H22" s="753" t="s">
        <v>3254</v>
      </c>
    </row>
    <row r="23" spans="2:8" ht="119.25" customHeight="1">
      <c r="B23" s="3698" t="s">
        <v>3255</v>
      </c>
      <c r="C23" s="3698"/>
      <c r="D23" s="3698"/>
      <c r="E23" s="3698"/>
      <c r="F23" s="3698"/>
      <c r="G23" s="3698"/>
      <c r="H23" s="3698"/>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459DAB3-A205-4344-8E89-BC810232C88F}"/>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83886B9F-05E7-4E1F-A2F7-0AF2CC174093}"/>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C555FD40-7D24-444D-A887-F94242E2E8A0}">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C9F8947E-1F81-4CCF-8FEA-2FFA0AC9C0F8}">
      <formula1>$E$26:$E$28</formula1>
    </dataValidation>
  </dataValidations>
  <pageMargins left="0.7" right="0.7" top="0.75" bottom="0.75" header="0.3" footer="0.3"/>
  <pageSetup paperSize="9" scale="94"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EAA1-6710-4594-ACB0-A2343EB2615D}">
  <sheetPr>
    <tabColor rgb="FFC7A1E3"/>
  </sheetPr>
  <dimension ref="B1:I27"/>
  <sheetViews>
    <sheetView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3256</v>
      </c>
    </row>
    <row r="2" spans="2:9">
      <c r="B2" s="3655"/>
      <c r="C2" s="3655"/>
      <c r="D2" s="13"/>
      <c r="E2" s="13"/>
      <c r="F2" s="3699"/>
      <c r="G2" s="3699"/>
      <c r="H2" s="3699"/>
    </row>
    <row r="3" spans="2:9">
      <c r="B3" s="8"/>
    </row>
    <row r="4" spans="2:9" ht="17.25">
      <c r="B4" s="3657" t="s">
        <v>3257</v>
      </c>
      <c r="C4" s="3657"/>
      <c r="D4" s="3657"/>
      <c r="E4" s="3657"/>
      <c r="F4" s="3657"/>
      <c r="G4" s="3657"/>
      <c r="H4" s="3657"/>
    </row>
    <row r="5" spans="2:9" ht="17.25">
      <c r="B5" s="666"/>
      <c r="C5" s="666"/>
      <c r="D5" s="666"/>
      <c r="E5" s="666"/>
      <c r="F5" s="666"/>
      <c r="G5" s="666"/>
      <c r="H5" s="666"/>
    </row>
    <row r="6" spans="2:9" ht="17.25">
      <c r="B6" s="666"/>
      <c r="C6" s="666"/>
      <c r="D6" s="666"/>
      <c r="E6" s="666"/>
      <c r="F6" s="666"/>
      <c r="G6" s="666"/>
      <c r="H6" s="666"/>
    </row>
    <row r="7" spans="2:9" ht="17.25" customHeight="1">
      <c r="B7" s="3658" t="s">
        <v>3222</v>
      </c>
      <c r="C7" s="3674"/>
      <c r="D7" s="666"/>
      <c r="E7" s="666"/>
      <c r="F7" s="666"/>
    </row>
    <row r="8" spans="2:9" ht="17.25" customHeight="1">
      <c r="B8" s="3659" t="s">
        <v>3223</v>
      </c>
      <c r="C8" s="3675"/>
      <c r="D8" s="666"/>
      <c r="E8" s="666"/>
      <c r="F8" s="666"/>
    </row>
    <row r="9" spans="2:9" ht="17.25" customHeight="1">
      <c r="B9" s="3654"/>
      <c r="C9" s="3654"/>
      <c r="D9" s="3654"/>
      <c r="E9" s="3654"/>
      <c r="F9" s="3654"/>
      <c r="G9" s="9"/>
      <c r="H9" s="9"/>
      <c r="I9" s="9"/>
    </row>
    <row r="10" spans="2:9" ht="21" customHeight="1">
      <c r="B10" s="656"/>
      <c r="C10" s="656"/>
      <c r="F10" s="3676" t="s">
        <v>3224</v>
      </c>
      <c r="G10" s="3647"/>
      <c r="H10" s="3648"/>
      <c r="I10" s="9"/>
    </row>
    <row r="11" spans="2:9" ht="21" customHeight="1">
      <c r="F11" s="3677"/>
      <c r="G11" s="3647"/>
      <c r="H11" s="3648"/>
    </row>
    <row r="12" spans="2:9" ht="21" customHeight="1">
      <c r="B12" s="687"/>
      <c r="F12" s="688" t="s">
        <v>3225</v>
      </c>
      <c r="G12" s="3647"/>
      <c r="H12" s="3648"/>
    </row>
    <row r="13" spans="2:9" ht="21" customHeight="1">
      <c r="F13" s="655" t="s">
        <v>401</v>
      </c>
      <c r="G13" s="3649"/>
      <c r="H13" s="3650"/>
    </row>
    <row r="14" spans="2:9">
      <c r="B14" s="5" t="s">
        <v>3226</v>
      </c>
      <c r="D14" s="655"/>
      <c r="E14" s="689"/>
      <c r="F14" s="689"/>
    </row>
    <row r="15" spans="2:9">
      <c r="E15" s="690" t="s">
        <v>3227</v>
      </c>
      <c r="F15" s="691" t="s">
        <v>3228</v>
      </c>
      <c r="G15" s="8" t="s">
        <v>835</v>
      </c>
    </row>
    <row r="16" spans="2:9" ht="30.75" customHeight="1">
      <c r="B16" s="754" t="s">
        <v>417</v>
      </c>
      <c r="C16" s="14" t="s">
        <v>3258</v>
      </c>
      <c r="D16" s="658" t="s">
        <v>3259</v>
      </c>
      <c r="E16" s="667" t="s">
        <v>420</v>
      </c>
      <c r="F16" s="3651" t="s">
        <v>421</v>
      </c>
      <c r="G16" s="3651"/>
      <c r="H16" s="15" t="s">
        <v>422</v>
      </c>
    </row>
    <row r="17" spans="2:8" ht="51" customHeight="1">
      <c r="B17" s="16"/>
      <c r="C17" s="16"/>
      <c r="D17" s="667"/>
      <c r="E17" s="667"/>
      <c r="F17" s="660"/>
      <c r="G17" s="7" t="s">
        <v>423</v>
      </c>
      <c r="H17" s="753" t="s">
        <v>3254</v>
      </c>
    </row>
    <row r="18" spans="2:8" ht="51" customHeight="1">
      <c r="B18" s="16"/>
      <c r="C18" s="16"/>
      <c r="D18" s="667"/>
      <c r="E18" s="667"/>
      <c r="F18" s="660"/>
      <c r="G18" s="7" t="s">
        <v>423</v>
      </c>
      <c r="H18" s="753" t="s">
        <v>3254</v>
      </c>
    </row>
    <row r="19" spans="2:8" ht="51" customHeight="1">
      <c r="B19" s="16"/>
      <c r="C19" s="16"/>
      <c r="D19" s="667"/>
      <c r="E19" s="667"/>
      <c r="F19" s="660"/>
      <c r="G19" s="7" t="s">
        <v>423</v>
      </c>
      <c r="H19" s="753" t="s">
        <v>3254</v>
      </c>
    </row>
    <row r="20" spans="2:8" ht="51" customHeight="1">
      <c r="B20" s="16"/>
      <c r="C20" s="16"/>
      <c r="D20" s="667"/>
      <c r="E20" s="667"/>
      <c r="F20" s="660"/>
      <c r="G20" s="7" t="s">
        <v>423</v>
      </c>
      <c r="H20" s="753" t="s">
        <v>3254</v>
      </c>
    </row>
    <row r="21" spans="2:8" ht="51" customHeight="1">
      <c r="B21" s="16"/>
      <c r="C21" s="16"/>
      <c r="D21" s="667"/>
      <c r="E21" s="667"/>
      <c r="F21" s="660"/>
      <c r="G21" s="7" t="s">
        <v>423</v>
      </c>
      <c r="H21" s="753" t="s">
        <v>3254</v>
      </c>
    </row>
    <row r="22" spans="2:8" ht="119.25" customHeight="1">
      <c r="B22" s="3698" t="s">
        <v>3260</v>
      </c>
      <c r="C22" s="3698"/>
      <c r="D22" s="3698"/>
      <c r="E22" s="3698"/>
      <c r="F22" s="3698"/>
      <c r="G22" s="3698"/>
      <c r="H22" s="3698"/>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2FA6FBCB-C493-48D0-A597-60C1A77A934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9FFFDE3-AD91-482A-8B6F-D18583B9944F}">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426A685-F1C7-4C65-81C3-FEC488EE808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C8309D2E-B3F5-4D92-8619-6A06675B9394}"/>
  </dataValidations>
  <pageMargins left="0.7" right="0.7" top="0.75" bottom="0.75" header="0.3" footer="0.3"/>
  <pageSetup paperSize="9" scale="9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E246-E067-4C2D-888B-6CD639C41454}">
  <sheetPr>
    <tabColor rgb="FFC7A1E3"/>
  </sheetPr>
  <dimension ref="B1:I27"/>
  <sheetViews>
    <sheetView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3261</v>
      </c>
    </row>
    <row r="2" spans="2:9">
      <c r="B2" s="3655"/>
      <c r="C2" s="3655"/>
      <c r="D2" s="13"/>
      <c r="E2" s="13"/>
      <c r="F2" s="3699"/>
      <c r="G2" s="3699"/>
      <c r="H2" s="3699"/>
    </row>
    <row r="3" spans="2:9">
      <c r="B3" s="8"/>
    </row>
    <row r="4" spans="2:9" ht="17.25">
      <c r="B4" s="3657" t="s">
        <v>3262</v>
      </c>
      <c r="C4" s="3657"/>
      <c r="D4" s="3657"/>
      <c r="E4" s="3657"/>
      <c r="F4" s="3657"/>
      <c r="G4" s="3657"/>
      <c r="H4" s="3657"/>
    </row>
    <row r="5" spans="2:9" ht="17.25">
      <c r="B5" s="666"/>
      <c r="C5" s="666"/>
      <c r="D5" s="666"/>
      <c r="E5" s="666"/>
      <c r="F5" s="666"/>
      <c r="G5" s="666"/>
      <c r="H5" s="666"/>
    </row>
    <row r="6" spans="2:9" ht="17.25">
      <c r="B6" s="666"/>
      <c r="C6" s="666"/>
      <c r="D6" s="666"/>
      <c r="E6" s="666"/>
      <c r="F6" s="666"/>
      <c r="G6" s="666"/>
      <c r="H6" s="666"/>
    </row>
    <row r="7" spans="2:9" ht="17.25" customHeight="1">
      <c r="B7" s="3658" t="s">
        <v>3222</v>
      </c>
      <c r="C7" s="3674"/>
      <c r="D7" s="666"/>
      <c r="E7" s="666"/>
      <c r="F7" s="666"/>
    </row>
    <row r="8" spans="2:9" ht="17.25" customHeight="1">
      <c r="B8" s="3659" t="s">
        <v>3223</v>
      </c>
      <c r="C8" s="3675"/>
      <c r="D8" s="666"/>
      <c r="E8" s="666"/>
      <c r="F8" s="666"/>
    </row>
    <row r="9" spans="2:9" ht="17.25" customHeight="1">
      <c r="B9" s="3654"/>
      <c r="C9" s="3654"/>
      <c r="D9" s="3654"/>
      <c r="E9" s="3654"/>
      <c r="F9" s="3654"/>
      <c r="G9" s="9"/>
      <c r="H9" s="9"/>
      <c r="I9" s="9"/>
    </row>
    <row r="10" spans="2:9" ht="21" customHeight="1">
      <c r="B10" s="656"/>
      <c r="C10" s="656"/>
      <c r="F10" s="3676" t="s">
        <v>3224</v>
      </c>
      <c r="G10" s="3647"/>
      <c r="H10" s="3648"/>
      <c r="I10" s="9"/>
    </row>
    <row r="11" spans="2:9" ht="21" customHeight="1">
      <c r="F11" s="3677"/>
      <c r="G11" s="3647"/>
      <c r="H11" s="3648"/>
    </row>
    <row r="12" spans="2:9" ht="21" customHeight="1">
      <c r="B12" s="687"/>
      <c r="F12" s="688" t="s">
        <v>3225</v>
      </c>
      <c r="G12" s="3647"/>
      <c r="H12" s="3648"/>
    </row>
    <row r="13" spans="2:9" ht="21" customHeight="1">
      <c r="F13" s="655" t="s">
        <v>401</v>
      </c>
      <c r="G13" s="3649"/>
      <c r="H13" s="3650"/>
    </row>
    <row r="14" spans="2:9">
      <c r="B14" s="5" t="s">
        <v>3226</v>
      </c>
      <c r="D14" s="655"/>
      <c r="E14" s="689"/>
      <c r="F14" s="689"/>
    </row>
    <row r="15" spans="2:9">
      <c r="E15" s="690" t="s">
        <v>3227</v>
      </c>
      <c r="F15" s="691" t="s">
        <v>3228</v>
      </c>
      <c r="G15" s="8" t="s">
        <v>835</v>
      </c>
    </row>
    <row r="16" spans="2:9" ht="30.75" customHeight="1">
      <c r="B16" s="754" t="s">
        <v>417</v>
      </c>
      <c r="C16" s="14" t="s">
        <v>3263</v>
      </c>
      <c r="D16" s="658" t="s">
        <v>3264</v>
      </c>
      <c r="E16" s="667" t="s">
        <v>420</v>
      </c>
      <c r="F16" s="3651" t="s">
        <v>421</v>
      </c>
      <c r="G16" s="3651"/>
      <c r="H16" s="15" t="s">
        <v>422</v>
      </c>
    </row>
    <row r="17" spans="2:8" ht="51" customHeight="1">
      <c r="B17" s="16"/>
      <c r="C17" s="16"/>
      <c r="D17" s="667"/>
      <c r="E17" s="667"/>
      <c r="F17" s="660"/>
      <c r="G17" s="7" t="s">
        <v>423</v>
      </c>
      <c r="H17" s="753" t="s">
        <v>3254</v>
      </c>
    </row>
    <row r="18" spans="2:8" ht="51" customHeight="1">
      <c r="B18" s="16"/>
      <c r="C18" s="16"/>
      <c r="D18" s="667"/>
      <c r="E18" s="667"/>
      <c r="F18" s="660"/>
      <c r="G18" s="7" t="s">
        <v>423</v>
      </c>
      <c r="H18" s="753" t="s">
        <v>3254</v>
      </c>
    </row>
    <row r="19" spans="2:8" ht="51" customHeight="1">
      <c r="B19" s="16"/>
      <c r="C19" s="16"/>
      <c r="D19" s="667"/>
      <c r="E19" s="667"/>
      <c r="F19" s="660"/>
      <c r="G19" s="7" t="s">
        <v>423</v>
      </c>
      <c r="H19" s="753" t="s">
        <v>3254</v>
      </c>
    </row>
    <row r="20" spans="2:8" ht="51" customHeight="1">
      <c r="B20" s="16"/>
      <c r="C20" s="16"/>
      <c r="D20" s="667"/>
      <c r="E20" s="667"/>
      <c r="F20" s="660"/>
      <c r="G20" s="7" t="s">
        <v>423</v>
      </c>
      <c r="H20" s="753" t="s">
        <v>3254</v>
      </c>
    </row>
    <row r="21" spans="2:8" ht="51" customHeight="1">
      <c r="B21" s="16"/>
      <c r="C21" s="16"/>
      <c r="D21" s="667"/>
      <c r="E21" s="667"/>
      <c r="F21" s="660"/>
      <c r="G21" s="7" t="s">
        <v>423</v>
      </c>
      <c r="H21" s="753" t="s">
        <v>3254</v>
      </c>
    </row>
    <row r="22" spans="2:8" ht="119.25" customHeight="1">
      <c r="B22" s="3698" t="s">
        <v>3265</v>
      </c>
      <c r="C22" s="3698"/>
      <c r="D22" s="3698"/>
      <c r="E22" s="3698"/>
      <c r="F22" s="3698"/>
      <c r="G22" s="3698"/>
      <c r="H22" s="3698"/>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41778C4-54EF-4A83-A9AE-589BAE955887}"/>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7F0E47B-C64D-44A8-A4A8-DF15BACCCB89}"/>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FAC88F36-FC27-45D9-9D9E-75D5E2D0A3BB}">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7739EEA-B9CE-46BD-B7CE-D1C8FB5F530A}">
      <formula1>$E$25:$E$27</formula1>
    </dataValidation>
  </dataValidations>
  <pageMargins left="0.7" right="0.7" top="0.75" bottom="0.75" header="0.3" footer="0.3"/>
  <pageSetup paperSize="9" scale="94" orientation="portrait"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FCBA-DA87-45DF-805E-4FFC9726A910}">
  <dimension ref="A1:G24"/>
  <sheetViews>
    <sheetView view="pageBreakPreview" zoomScaleNormal="100" zoomScaleSheetLayoutView="100" workbookViewId="0"/>
  </sheetViews>
  <sheetFormatPr defaultColWidth="9" defaultRowHeight="13.5"/>
  <cols>
    <col min="1" max="1" width="22.875" style="755" customWidth="1"/>
    <col min="2" max="2" width="9.625" style="755" customWidth="1"/>
    <col min="3" max="3" width="11.25" style="755" customWidth="1"/>
    <col min="4" max="4" width="17.625" style="755" customWidth="1"/>
    <col min="5" max="5" width="12.625" style="755" customWidth="1"/>
    <col min="6" max="6" width="11.625" style="755" customWidth="1"/>
    <col min="7" max="7" width="19.875" style="755" customWidth="1"/>
    <col min="8" max="16384" width="9" style="755"/>
  </cols>
  <sheetData>
    <row r="1" spans="1:7" ht="20.100000000000001" customHeight="1">
      <c r="A1" s="755" t="s">
        <v>424</v>
      </c>
      <c r="B1" s="756"/>
      <c r="C1" s="756"/>
      <c r="D1" s="756"/>
      <c r="E1" s="756"/>
      <c r="F1" s="756"/>
    </row>
    <row r="2" spans="1:7" ht="20.100000000000001" customHeight="1">
      <c r="A2" s="756"/>
      <c r="B2" s="756"/>
      <c r="C2" s="756"/>
      <c r="D2" s="756"/>
      <c r="E2" s="756"/>
      <c r="F2" s="756"/>
    </row>
    <row r="3" spans="1:7" ht="20.100000000000001" customHeight="1">
      <c r="A3" s="3724" t="s">
        <v>425</v>
      </c>
      <c r="B3" s="3724"/>
      <c r="C3" s="3724"/>
      <c r="D3" s="3724"/>
      <c r="E3" s="3724"/>
      <c r="F3" s="3724"/>
      <c r="G3" s="3724"/>
    </row>
    <row r="4" spans="1:7" ht="20.100000000000001" customHeight="1">
      <c r="A4" s="757"/>
      <c r="B4" s="757"/>
      <c r="C4" s="757"/>
      <c r="D4" s="757"/>
      <c r="E4" s="757"/>
      <c r="F4" s="757"/>
    </row>
    <row r="5" spans="1:7" ht="20.100000000000001" customHeight="1">
      <c r="A5" s="756"/>
      <c r="B5" s="756"/>
      <c r="C5" s="756"/>
      <c r="D5" s="756"/>
      <c r="E5" s="756"/>
      <c r="F5" s="756"/>
      <c r="G5" s="758" t="s">
        <v>3245</v>
      </c>
    </row>
    <row r="6" spans="1:7" ht="13.5" customHeight="1">
      <c r="A6" s="756"/>
      <c r="B6" s="756"/>
      <c r="C6" s="756"/>
      <c r="D6" s="756"/>
      <c r="E6" s="756"/>
      <c r="F6" s="756"/>
    </row>
    <row r="7" spans="1:7" ht="30" customHeight="1">
      <c r="A7" s="759"/>
      <c r="B7" s="759"/>
      <c r="C7" s="759"/>
      <c r="E7" s="760" t="s">
        <v>426</v>
      </c>
      <c r="F7" s="3725"/>
      <c r="G7" s="3725"/>
    </row>
    <row r="8" spans="1:7" ht="12" customHeight="1">
      <c r="A8" s="759"/>
      <c r="B8" s="759"/>
      <c r="C8" s="759"/>
      <c r="D8" s="759"/>
      <c r="E8" s="759"/>
      <c r="F8" s="759"/>
    </row>
    <row r="9" spans="1:7" ht="45.75" customHeight="1">
      <c r="A9" s="761" t="s">
        <v>427</v>
      </c>
      <c r="B9" s="3726"/>
      <c r="C9" s="3727"/>
      <c r="D9" s="3727"/>
      <c r="E9" s="3727"/>
      <c r="F9" s="3727"/>
      <c r="G9" s="3728"/>
    </row>
    <row r="10" spans="1:7" ht="39" customHeight="1">
      <c r="A10" s="761" t="s">
        <v>428</v>
      </c>
      <c r="B10" s="3729"/>
      <c r="C10" s="3730"/>
      <c r="D10" s="3730"/>
      <c r="E10" s="3730"/>
      <c r="F10" s="3730"/>
      <c r="G10" s="3731"/>
    </row>
    <row r="11" spans="1:7" ht="50.1" customHeight="1">
      <c r="A11" s="762" t="s">
        <v>429</v>
      </c>
      <c r="B11" s="3732"/>
      <c r="C11" s="3733"/>
      <c r="D11" s="3733"/>
      <c r="E11" s="3733"/>
      <c r="F11" s="3733"/>
      <c r="G11" s="3734"/>
    </row>
    <row r="12" spans="1:7" ht="56.25" customHeight="1">
      <c r="A12" s="763" t="s">
        <v>430</v>
      </c>
      <c r="B12" s="3719" t="s">
        <v>431</v>
      </c>
      <c r="C12" s="3720"/>
      <c r="D12" s="3721"/>
      <c r="E12" s="3722" t="s">
        <v>432</v>
      </c>
      <c r="F12" s="3720"/>
      <c r="G12" s="3723"/>
    </row>
    <row r="13" spans="1:7" ht="30.75" customHeight="1">
      <c r="A13" s="3708" t="s">
        <v>433</v>
      </c>
      <c r="B13" s="3709" t="s">
        <v>434</v>
      </c>
      <c r="C13" s="3710"/>
      <c r="D13" s="3710"/>
      <c r="E13" s="3710"/>
      <c r="F13" s="3710"/>
      <c r="G13" s="3711"/>
    </row>
    <row r="14" spans="1:7" ht="30.75" customHeight="1">
      <c r="A14" s="3700"/>
      <c r="B14" s="3712" t="s">
        <v>435</v>
      </c>
      <c r="C14" s="3713"/>
      <c r="D14" s="3713"/>
      <c r="E14" s="3713"/>
      <c r="F14" s="3713"/>
      <c r="G14" s="3714"/>
    </row>
    <row r="15" spans="1:7" ht="30.75" customHeight="1">
      <c r="A15" s="3708" t="s">
        <v>436</v>
      </c>
      <c r="B15" s="3709" t="s">
        <v>437</v>
      </c>
      <c r="C15" s="3710"/>
      <c r="D15" s="3710"/>
      <c r="E15" s="3710"/>
      <c r="F15" s="3710"/>
      <c r="G15" s="3711"/>
    </row>
    <row r="16" spans="1:7" ht="30.75" customHeight="1">
      <c r="A16" s="3700"/>
      <c r="B16" s="3715" t="s">
        <v>438</v>
      </c>
      <c r="C16" s="3716"/>
      <c r="D16" s="3717" t="s">
        <v>439</v>
      </c>
      <c r="E16" s="3717"/>
      <c r="F16" s="3717" t="s">
        <v>440</v>
      </c>
      <c r="G16" s="3718"/>
    </row>
    <row r="17" spans="1:7" ht="30.75" customHeight="1">
      <c r="A17" s="3701"/>
      <c r="B17" s="3712" t="s">
        <v>441</v>
      </c>
      <c r="C17" s="3713"/>
      <c r="D17" s="3713"/>
      <c r="E17" s="3713"/>
      <c r="F17" s="3713"/>
      <c r="G17" s="3714"/>
    </row>
    <row r="18" spans="1:7" ht="24.95" customHeight="1">
      <c r="A18" s="3700" t="s">
        <v>442</v>
      </c>
      <c r="B18" s="3702"/>
      <c r="C18" s="3703"/>
      <c r="D18" s="3703"/>
      <c r="E18" s="3703"/>
      <c r="F18" s="3703"/>
      <c r="G18" s="3706" t="s">
        <v>443</v>
      </c>
    </row>
    <row r="19" spans="1:7" ht="24.95" customHeight="1">
      <c r="A19" s="3701"/>
      <c r="B19" s="3704"/>
      <c r="C19" s="3705"/>
      <c r="D19" s="3705"/>
      <c r="E19" s="3705"/>
      <c r="F19" s="3705"/>
      <c r="G19" s="3707"/>
    </row>
    <row r="20" spans="1:7" ht="18" customHeight="1">
      <c r="A20" s="764" t="s">
        <v>3266</v>
      </c>
      <c r="B20" s="764"/>
      <c r="C20" s="764"/>
      <c r="D20" s="764"/>
      <c r="E20" s="764"/>
      <c r="F20" s="764"/>
      <c r="G20" s="764"/>
    </row>
    <row r="21" spans="1:7" ht="18" customHeight="1">
      <c r="A21" s="755" t="s">
        <v>444</v>
      </c>
    </row>
    <row r="22" spans="1:7" ht="18" customHeight="1">
      <c r="A22" s="755" t="s">
        <v>445</v>
      </c>
    </row>
    <row r="23" spans="1:7" ht="18" customHeight="1">
      <c r="A23" s="755" t="s">
        <v>446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CC12-70D6-4FD7-8FB0-6F96D4B1A0CD}">
  <dimension ref="A1:AH89"/>
  <sheetViews>
    <sheetView view="pageBreakPreview" zoomScale="130" zoomScaleNormal="100" zoomScaleSheetLayoutView="130" workbookViewId="0">
      <selection activeCell="B4" sqref="B4"/>
    </sheetView>
  </sheetViews>
  <sheetFormatPr defaultColWidth="2.75" defaultRowHeight="18.75"/>
  <cols>
    <col min="1" max="16384" width="2.75" style="1544"/>
  </cols>
  <sheetData>
    <row r="1" spans="1:33" s="1546" customFormat="1" ht="16.149999999999999" customHeight="1">
      <c r="A1" s="1545" t="s">
        <v>4442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58" t="s">
        <v>4443</v>
      </c>
      <c r="B2" s="3758"/>
      <c r="C2" s="3758"/>
      <c r="D2" s="3758"/>
      <c r="E2" s="3758"/>
      <c r="F2" s="3758"/>
      <c r="G2" s="3758"/>
      <c r="H2" s="3758"/>
      <c r="I2" s="3758"/>
      <c r="J2" s="3758"/>
      <c r="K2" s="3758"/>
      <c r="L2" s="3758"/>
      <c r="M2" s="3758"/>
      <c r="N2" s="3758"/>
      <c r="O2" s="3758"/>
      <c r="P2" s="3758"/>
      <c r="Q2" s="3758"/>
      <c r="R2" s="3758"/>
      <c r="S2" s="3758"/>
      <c r="T2" s="3758"/>
      <c r="U2" s="3758"/>
      <c r="V2" s="3758"/>
      <c r="W2" s="3758"/>
      <c r="X2" s="3758"/>
      <c r="Y2" s="3758"/>
      <c r="Z2" s="3758"/>
      <c r="AA2" s="3758"/>
      <c r="AB2" s="3758"/>
      <c r="AC2" s="3758"/>
      <c r="AD2" s="3758"/>
      <c r="AE2" s="3758"/>
      <c r="AF2" s="3758"/>
      <c r="AG2" s="3758"/>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3759" t="s">
        <v>4444</v>
      </c>
      <c r="R4" s="3759"/>
      <c r="S4" s="3759"/>
      <c r="T4" s="3759"/>
      <c r="U4" s="3759"/>
      <c r="V4" s="3760"/>
      <c r="W4" s="3761"/>
      <c r="X4" s="3761"/>
      <c r="Y4" s="3761"/>
      <c r="Z4" s="3761"/>
      <c r="AA4" s="3761"/>
      <c r="AB4" s="3761"/>
      <c r="AC4" s="3761"/>
      <c r="AD4" s="3761"/>
      <c r="AE4" s="3761"/>
      <c r="AF4" s="3761"/>
      <c r="AG4" s="3762"/>
    </row>
    <row r="5" spans="1:33" s="1546" customFormat="1" ht="16.149999999999999" customHeight="1">
      <c r="A5" s="1545"/>
      <c r="B5" s="1545"/>
      <c r="C5" s="1545"/>
      <c r="D5" s="1545"/>
      <c r="E5" s="1545"/>
      <c r="F5" s="1545"/>
      <c r="G5" s="1545"/>
      <c r="H5" s="1545"/>
      <c r="I5" s="1545"/>
      <c r="J5" s="1545"/>
      <c r="K5" s="1545"/>
      <c r="L5" s="1545"/>
      <c r="M5" s="1545"/>
      <c r="N5" s="1545"/>
      <c r="O5" s="1545"/>
      <c r="P5" s="1545"/>
      <c r="Q5" s="3759" t="s">
        <v>1</v>
      </c>
      <c r="R5" s="3759"/>
      <c r="S5" s="3759"/>
      <c r="T5" s="3759"/>
      <c r="U5" s="3759"/>
      <c r="V5" s="3763"/>
      <c r="W5" s="3764"/>
      <c r="X5" s="3764"/>
      <c r="Y5" s="3764"/>
      <c r="Z5" s="3764"/>
      <c r="AA5" s="3764"/>
      <c r="AB5" s="3764"/>
      <c r="AC5" s="3764"/>
      <c r="AD5" s="3764"/>
      <c r="AE5" s="3764"/>
      <c r="AF5" s="3764"/>
      <c r="AG5" s="3765"/>
    </row>
    <row r="6" spans="1:33" s="1546" customFormat="1" ht="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4445</v>
      </c>
      <c r="B7" s="1545"/>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thickBot="1">
      <c r="A8" s="1548" t="s">
        <v>503</v>
      </c>
      <c r="B8" s="1549" t="s">
        <v>4446</v>
      </c>
      <c r="C8" s="1549"/>
      <c r="D8" s="3768"/>
      <c r="E8" s="3768"/>
      <c r="F8" s="1549" t="s">
        <v>733</v>
      </c>
      <c r="G8" s="3768"/>
      <c r="H8" s="3768"/>
      <c r="I8" s="1549" t="s">
        <v>1528</v>
      </c>
      <c r="J8" s="1549"/>
      <c r="K8" s="1549" t="s">
        <v>4447</v>
      </c>
      <c r="L8" s="1549" t="s">
        <v>4446</v>
      </c>
      <c r="M8" s="1549"/>
      <c r="N8" s="3768"/>
      <c r="O8" s="3768"/>
      <c r="P8" s="1549" t="s">
        <v>733</v>
      </c>
      <c r="Q8" s="3768"/>
      <c r="R8" s="3768"/>
      <c r="S8" s="1550" t="s">
        <v>1528</v>
      </c>
      <c r="T8" s="1545"/>
      <c r="U8" s="1545"/>
      <c r="V8" s="1545"/>
      <c r="W8" s="1545"/>
      <c r="X8" s="1545"/>
      <c r="Y8" s="1545"/>
      <c r="Z8" s="1545"/>
      <c r="AA8" s="1545"/>
      <c r="AB8" s="1545"/>
      <c r="AC8" s="1545"/>
      <c r="AD8" s="1545"/>
      <c r="AE8" s="1545"/>
      <c r="AF8" s="1545"/>
      <c r="AG8" s="1545"/>
    </row>
    <row r="9" spans="1:33" s="1546" customFormat="1" ht="16.149999999999999" customHeight="1">
      <c r="A9" s="1545"/>
      <c r="D9" s="1551"/>
      <c r="E9" s="1551"/>
      <c r="G9" s="1551"/>
      <c r="H9" s="1551"/>
      <c r="N9" s="1551"/>
      <c r="O9" s="1551"/>
      <c r="Q9" s="1551"/>
      <c r="R9" s="1551"/>
      <c r="U9" s="1545"/>
      <c r="V9" s="1545"/>
      <c r="W9" s="1545"/>
      <c r="X9" s="1545"/>
      <c r="Y9" s="1545"/>
      <c r="Z9" s="1545"/>
      <c r="AA9" s="1545"/>
      <c r="AB9" s="1545"/>
      <c r="AC9" s="1545"/>
      <c r="AD9" s="1545"/>
      <c r="AE9" s="1545"/>
      <c r="AF9" s="1545"/>
      <c r="AG9" s="1545"/>
    </row>
    <row r="10" spans="1:33" s="1546" customFormat="1" ht="16.149999999999999" customHeight="1" thickBot="1">
      <c r="A10" s="1547" t="s">
        <v>4448</v>
      </c>
      <c r="B10" s="1545"/>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row>
    <row r="11" spans="1:33" s="1546" customFormat="1" ht="16.149999999999999" customHeight="1">
      <c r="A11" s="1552" t="s">
        <v>4449</v>
      </c>
      <c r="B11" s="1553"/>
      <c r="C11" s="1553"/>
      <c r="D11" s="1553"/>
      <c r="E11" s="1553"/>
      <c r="F11" s="1553"/>
      <c r="G11" s="1553"/>
      <c r="H11" s="1553"/>
      <c r="I11" s="1553"/>
      <c r="J11" s="1553"/>
      <c r="K11" s="1553"/>
      <c r="L11" s="1553"/>
      <c r="M11" s="1554"/>
      <c r="N11" s="1554"/>
      <c r="O11" s="1554"/>
      <c r="P11" s="1554"/>
      <c r="Q11" s="1554"/>
      <c r="R11" s="1554"/>
      <c r="S11" s="1554"/>
      <c r="T11" s="1554"/>
      <c r="U11" s="1554"/>
      <c r="V11" s="1554"/>
      <c r="W11" s="1554"/>
      <c r="X11" s="1554"/>
      <c r="Y11" s="1554"/>
      <c r="Z11" s="1554"/>
      <c r="AA11" s="1554"/>
      <c r="AB11" s="1554"/>
      <c r="AC11" s="1554"/>
      <c r="AD11" s="1554"/>
      <c r="AE11" s="1554"/>
      <c r="AF11" s="1554"/>
      <c r="AG11" s="1555"/>
    </row>
    <row r="12" spans="1:33" s="1546" customFormat="1" ht="16.149999999999999" customHeight="1">
      <c r="A12" s="1556"/>
      <c r="B12" s="1557"/>
      <c r="C12" s="1557"/>
      <c r="D12" s="1557"/>
      <c r="E12" s="1557"/>
      <c r="F12" s="1557"/>
      <c r="G12" s="1557"/>
      <c r="H12" s="1557"/>
      <c r="I12" s="1557"/>
      <c r="J12" s="1557"/>
      <c r="K12" s="1557"/>
      <c r="L12" s="1557"/>
      <c r="M12" s="1558" t="s">
        <v>4450</v>
      </c>
      <c r="N12" s="1558"/>
      <c r="O12" s="1559" t="s">
        <v>496</v>
      </c>
      <c r="P12" s="3769"/>
      <c r="Q12" s="3769"/>
      <c r="R12" s="3769"/>
      <c r="S12" s="3769"/>
      <c r="T12" s="3769"/>
      <c r="U12" s="3769"/>
      <c r="V12" s="3769"/>
      <c r="W12" s="3769"/>
      <c r="X12" s="1559" t="s">
        <v>835</v>
      </c>
      <c r="Y12" s="1559" t="s">
        <v>4451</v>
      </c>
      <c r="Z12" s="1559" t="s">
        <v>4452</v>
      </c>
      <c r="AA12" s="1559"/>
      <c r="AB12" s="3766"/>
      <c r="AC12" s="3766"/>
      <c r="AD12" s="3766"/>
      <c r="AE12" s="3766"/>
      <c r="AF12" s="3766"/>
      <c r="AG12" s="1560" t="s">
        <v>4453</v>
      </c>
    </row>
    <row r="13" spans="1:33" s="1546" customFormat="1" ht="16.149999999999999" customHeight="1">
      <c r="A13" s="1561" t="s">
        <v>4454</v>
      </c>
      <c r="B13" s="1562"/>
      <c r="C13" s="1562"/>
      <c r="D13" s="1562"/>
      <c r="E13" s="1562"/>
      <c r="F13" s="1562"/>
      <c r="G13" s="1562"/>
      <c r="H13" s="1562"/>
      <c r="I13" s="1562"/>
      <c r="J13" s="1562"/>
      <c r="K13" s="1562"/>
      <c r="L13" s="1562"/>
      <c r="M13" s="1562"/>
      <c r="N13" s="1562"/>
      <c r="O13" s="1562"/>
      <c r="P13" s="1562"/>
      <c r="Q13" s="1562"/>
      <c r="R13" s="1562"/>
      <c r="S13" s="1562"/>
      <c r="T13" s="1562"/>
      <c r="U13" s="1562"/>
      <c r="V13" s="1562"/>
      <c r="W13" s="1562"/>
      <c r="X13" s="1562"/>
      <c r="Y13" s="1562"/>
      <c r="Z13" s="1562"/>
      <c r="AA13" s="1562"/>
      <c r="AB13" s="3767"/>
      <c r="AC13" s="3767"/>
      <c r="AD13" s="3767"/>
      <c r="AE13" s="3767"/>
      <c r="AF13" s="3767"/>
      <c r="AG13" s="1563" t="s">
        <v>1217</v>
      </c>
    </row>
    <row r="14" spans="1:33" s="1546" customFormat="1" ht="16.149999999999999" customHeight="1" thickBot="1">
      <c r="A14" s="1564" t="s">
        <v>4455</v>
      </c>
      <c r="B14" s="1565"/>
      <c r="C14" s="1565"/>
      <c r="D14" s="1565"/>
      <c r="E14" s="1565"/>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c r="AB14" s="3753"/>
      <c r="AC14" s="3753"/>
      <c r="AD14" s="3753"/>
      <c r="AE14" s="3753"/>
      <c r="AF14" s="3753"/>
      <c r="AG14" s="1566" t="s">
        <v>3240</v>
      </c>
    </row>
    <row r="15" spans="1:33" s="1546" customFormat="1" ht="15" customHeight="1">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row>
    <row r="16" spans="1:33" s="1546" customFormat="1" ht="15.6" customHeight="1">
      <c r="A16" s="1545"/>
      <c r="B16" s="1545"/>
      <c r="C16" s="1545"/>
      <c r="D16" s="1567"/>
      <c r="E16" s="1567"/>
      <c r="F16" s="1545"/>
      <c r="G16" s="1567"/>
      <c r="H16" s="1567"/>
      <c r="I16" s="1545"/>
      <c r="J16" s="1545"/>
      <c r="K16" s="1545"/>
      <c r="L16" s="1545"/>
      <c r="M16" s="1545"/>
      <c r="N16" s="1567"/>
      <c r="O16" s="1567"/>
      <c r="P16" s="1545"/>
      <c r="Q16" s="1567"/>
      <c r="R16" s="1567"/>
      <c r="S16" s="1545"/>
      <c r="T16" s="1545"/>
      <c r="U16" s="1545"/>
      <c r="V16" s="1545"/>
      <c r="W16" s="1545"/>
      <c r="X16" s="1545"/>
      <c r="Y16" s="1545"/>
      <c r="Z16" s="1545"/>
      <c r="AA16" s="1545"/>
      <c r="AB16" s="1545"/>
      <c r="AC16" s="1545"/>
      <c r="AD16" s="1545"/>
      <c r="AE16" s="1545"/>
      <c r="AF16" s="1545"/>
      <c r="AG16" s="1545"/>
    </row>
    <row r="17" spans="1:33" s="1546" customFormat="1" ht="16.149999999999999" customHeight="1" thickBot="1">
      <c r="A17" s="1547" t="s">
        <v>4456</v>
      </c>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row>
    <row r="18" spans="1:33" s="1546" customFormat="1" ht="16.149999999999999" customHeight="1">
      <c r="A18" s="1568" t="s">
        <v>4457</v>
      </c>
      <c r="B18" s="1569"/>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70"/>
    </row>
    <row r="19" spans="1:33" s="1546" customFormat="1" ht="16.149999999999999" customHeight="1">
      <c r="A19" s="1571"/>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3757"/>
      <c r="AC19" s="3757"/>
      <c r="AD19" s="3757"/>
      <c r="AE19" s="3757"/>
      <c r="AF19" s="3757"/>
      <c r="AG19" s="1560" t="s">
        <v>3240</v>
      </c>
    </row>
    <row r="20" spans="1:33" s="1546" customFormat="1" ht="16.149999999999999" customHeight="1">
      <c r="A20" s="1572" t="s">
        <v>4458</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3743"/>
      <c r="AC20" s="3743"/>
      <c r="AD20" s="3743"/>
      <c r="AE20" s="3743"/>
      <c r="AF20" s="3743"/>
      <c r="AG20" s="1573" t="s">
        <v>3240</v>
      </c>
    </row>
    <row r="21" spans="1:33" s="1546" customFormat="1" ht="16.149999999999999" customHeight="1" thickBot="1">
      <c r="A21" s="1574" t="s">
        <v>4459</v>
      </c>
      <c r="B21" s="1575"/>
      <c r="C21" s="1575"/>
      <c r="D21" s="1575"/>
      <c r="E21" s="1575"/>
      <c r="F21" s="1575"/>
      <c r="G21" s="1575"/>
      <c r="H21" s="1575"/>
      <c r="I21" s="1575"/>
      <c r="J21" s="1575"/>
      <c r="K21" s="1575"/>
      <c r="L21" s="1575"/>
      <c r="M21" s="1575"/>
      <c r="N21" s="1575"/>
      <c r="O21" s="1575"/>
      <c r="P21" s="1575"/>
      <c r="Q21" s="1575"/>
      <c r="R21" s="1575"/>
      <c r="S21" s="1575"/>
      <c r="T21" s="1575"/>
      <c r="U21" s="1575"/>
      <c r="V21" s="1575"/>
      <c r="W21" s="1575"/>
      <c r="X21" s="1575"/>
      <c r="Y21" s="1575"/>
      <c r="Z21" s="1575"/>
      <c r="AA21" s="1575"/>
      <c r="AB21" s="3754" t="str">
        <f>IF(AB19="","",AB19-AB20)</f>
        <v/>
      </c>
      <c r="AC21" s="3754"/>
      <c r="AD21" s="3754"/>
      <c r="AE21" s="3754"/>
      <c r="AF21" s="3754"/>
      <c r="AG21" s="1576" t="s">
        <v>3240</v>
      </c>
    </row>
    <row r="22" spans="1:33" s="1546" customFormat="1" ht="16.149999999999999" customHeight="1" thickBot="1">
      <c r="A22" s="1545"/>
      <c r="B22" s="1545"/>
      <c r="C22" s="1545"/>
      <c r="D22" s="1545"/>
      <c r="E22" s="1545"/>
      <c r="F22" s="1545"/>
      <c r="G22" s="1545"/>
      <c r="H22" s="1545"/>
      <c r="I22" s="1545"/>
      <c r="J22" s="1545"/>
      <c r="K22" s="1545"/>
      <c r="L22" s="1545"/>
      <c r="M22" s="1545"/>
      <c r="N22" s="1545"/>
      <c r="O22" s="1545"/>
      <c r="P22" s="1545"/>
      <c r="Q22" s="1545"/>
      <c r="R22" s="1545"/>
      <c r="S22" s="1564" t="s">
        <v>4460</v>
      </c>
      <c r="T22" s="1565"/>
      <c r="U22" s="1565"/>
      <c r="V22" s="1565"/>
      <c r="W22" s="1565"/>
      <c r="X22" s="1565"/>
      <c r="Y22" s="1565"/>
      <c r="Z22" s="1565"/>
      <c r="AA22" s="1565"/>
      <c r="AB22" s="3739" t="str">
        <f>IF(AB14="","",IF(AB14&gt;AB21,"問題あり","問題なし"))</f>
        <v/>
      </c>
      <c r="AC22" s="3739"/>
      <c r="AD22" s="3739"/>
      <c r="AE22" s="3739"/>
      <c r="AF22" s="3739"/>
      <c r="AG22" s="1566"/>
    </row>
    <row r="23" spans="1:33" s="1546" customFormat="1" ht="15.6" customHeight="1">
      <c r="A23" s="1545"/>
      <c r="B23" s="1545"/>
      <c r="C23" s="1545"/>
      <c r="D23" s="1567"/>
      <c r="E23" s="1567"/>
      <c r="F23" s="1545"/>
      <c r="G23" s="1567"/>
      <c r="H23" s="1567"/>
      <c r="I23" s="1545"/>
      <c r="J23" s="1545"/>
      <c r="K23" s="1545"/>
      <c r="L23" s="1545"/>
      <c r="M23" s="1545"/>
      <c r="N23" s="1567"/>
      <c r="O23" s="1567"/>
      <c r="P23" s="1545"/>
      <c r="Q23" s="1567"/>
      <c r="R23" s="1567"/>
      <c r="S23" s="1545"/>
      <c r="T23" s="1545"/>
      <c r="U23" s="1545"/>
      <c r="V23" s="1545"/>
      <c r="W23" s="1545"/>
      <c r="X23" s="1545"/>
      <c r="Y23" s="1545"/>
      <c r="Z23" s="1545"/>
      <c r="AA23" s="1545"/>
      <c r="AB23" s="1545"/>
      <c r="AC23" s="1545"/>
      <c r="AD23" s="1545"/>
      <c r="AE23" s="1545"/>
      <c r="AF23" s="1545"/>
      <c r="AG23" s="1545"/>
    </row>
    <row r="24" spans="1:33" s="1546" customFormat="1" ht="16.149999999999999" customHeight="1" thickBot="1">
      <c r="A24" s="1547" t="s">
        <v>4461</v>
      </c>
      <c r="B24" s="1545"/>
      <c r="C24" s="1545"/>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67"/>
      <c r="AC24" s="1567"/>
      <c r="AD24" s="1567"/>
      <c r="AE24" s="1567"/>
      <c r="AF24" s="1567"/>
      <c r="AG24" s="1545"/>
    </row>
    <row r="25" spans="1:33" s="1546" customFormat="1" ht="16.149999999999999" customHeight="1">
      <c r="A25" s="1577" t="s">
        <v>4462</v>
      </c>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3755"/>
      <c r="AC25" s="3755"/>
      <c r="AD25" s="3755"/>
      <c r="AE25" s="3755"/>
      <c r="AF25" s="3755"/>
      <c r="AG25" s="1579" t="s">
        <v>1217</v>
      </c>
    </row>
    <row r="26" spans="1:33" s="1546" customFormat="1" ht="16.149999999999999" customHeight="1">
      <c r="A26" s="1561" t="s">
        <v>4463</v>
      </c>
      <c r="B26" s="1562"/>
      <c r="C26" s="1562"/>
      <c r="D26" s="1562"/>
      <c r="E26" s="1562"/>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3756"/>
      <c r="AC26" s="3756"/>
      <c r="AD26" s="3756"/>
      <c r="AE26" s="3756"/>
      <c r="AF26" s="3756"/>
      <c r="AG26" s="1563" t="s">
        <v>3240</v>
      </c>
    </row>
    <row r="27" spans="1:33" s="1546" customFormat="1" ht="16.149999999999999" customHeight="1">
      <c r="A27" s="1572"/>
      <c r="B27" s="1580" t="s">
        <v>4464</v>
      </c>
      <c r="C27" s="1545"/>
      <c r="D27" s="1545"/>
      <c r="E27" s="1545"/>
      <c r="F27" s="1545"/>
      <c r="G27" s="1545"/>
      <c r="H27" s="1545"/>
      <c r="I27" s="1545"/>
      <c r="J27" s="1545"/>
      <c r="K27" s="1545"/>
      <c r="L27" s="1545"/>
      <c r="M27" s="1545"/>
      <c r="N27" s="1545"/>
      <c r="O27" s="1545"/>
      <c r="P27" s="1545"/>
      <c r="Q27" s="1545"/>
      <c r="R27" s="1545"/>
      <c r="S27" s="1545"/>
      <c r="T27" s="1545"/>
      <c r="U27" s="1545"/>
      <c r="V27" s="1545"/>
      <c r="W27" s="1545"/>
      <c r="X27" s="1545"/>
      <c r="Y27" s="1545"/>
      <c r="Z27" s="1545"/>
      <c r="AA27" s="1545"/>
      <c r="AB27" s="3743"/>
      <c r="AC27" s="3743"/>
      <c r="AD27" s="3743"/>
      <c r="AE27" s="3743"/>
      <c r="AF27" s="3743"/>
      <c r="AG27" s="1573" t="s">
        <v>3240</v>
      </c>
    </row>
    <row r="28" spans="1:33" s="1546" customFormat="1" ht="16.149999999999999" customHeight="1">
      <c r="A28" s="1572"/>
      <c r="B28" s="1581" t="s">
        <v>4465</v>
      </c>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60"/>
    </row>
    <row r="29" spans="1:33" s="1546" customFormat="1" ht="16.149999999999999" customHeight="1" thickBot="1">
      <c r="A29" s="1564"/>
      <c r="B29" s="1582" t="s">
        <v>4466</v>
      </c>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3738" t="str">
        <f>IF(AB27="","",AB27/AB26*100)</f>
        <v/>
      </c>
      <c r="AC29" s="3738"/>
      <c r="AD29" s="3738"/>
      <c r="AE29" s="3738"/>
      <c r="AF29" s="3738"/>
      <c r="AG29" s="1576" t="s">
        <v>4467</v>
      </c>
    </row>
    <row r="30" spans="1:33" s="1546" customFormat="1" ht="16.149999999999999" customHeight="1" thickBot="1">
      <c r="A30" s="1545"/>
      <c r="B30" s="1545"/>
      <c r="C30" s="1545"/>
      <c r="D30" s="1545"/>
      <c r="E30" s="1545"/>
      <c r="F30" s="1545"/>
      <c r="G30" s="1545"/>
      <c r="H30" s="1545"/>
      <c r="I30" s="1545"/>
      <c r="J30" s="1545"/>
      <c r="K30" s="1545"/>
      <c r="L30" s="1545"/>
      <c r="M30" s="1545"/>
      <c r="N30" s="1545"/>
      <c r="O30" s="1545"/>
      <c r="P30" s="1545"/>
      <c r="Q30" s="1545"/>
      <c r="R30" s="1545"/>
      <c r="S30" s="1564" t="s">
        <v>4468</v>
      </c>
      <c r="T30" s="1565"/>
      <c r="U30" s="1565"/>
      <c r="V30" s="1565"/>
      <c r="W30" s="1565"/>
      <c r="X30" s="1565"/>
      <c r="Y30" s="1565"/>
      <c r="Z30" s="1565"/>
      <c r="AA30" s="1565"/>
      <c r="AB30" s="3739" t="str">
        <f>IF(AB29="","",IF(AB29&lt;2/3*100,"問題あり","問題なし"))</f>
        <v/>
      </c>
      <c r="AC30" s="3739"/>
      <c r="AD30" s="3739"/>
      <c r="AE30" s="3739"/>
      <c r="AF30" s="3739"/>
      <c r="AG30" s="1566"/>
    </row>
    <row r="31" spans="1:33" s="1546" customFormat="1" ht="15.6"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row>
    <row r="32" spans="1:33" s="1546" customFormat="1" ht="15.75" customHeight="1">
      <c r="A32" s="1547" t="s">
        <v>4469</v>
      </c>
      <c r="B32" s="1545"/>
      <c r="C32" s="1545"/>
      <c r="D32" s="1545"/>
      <c r="E32" s="1545"/>
      <c r="F32" s="1545"/>
      <c r="G32" s="1545"/>
      <c r="H32" s="1545"/>
      <c r="I32" s="1545"/>
      <c r="J32" s="1545"/>
      <c r="K32" s="1545"/>
      <c r="L32" s="1545"/>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row>
    <row r="33" spans="1:33" s="1546" customFormat="1" ht="15.75" customHeight="1" thickBot="1">
      <c r="A33" s="1547"/>
      <c r="B33" s="1547" t="s">
        <v>4470</v>
      </c>
      <c r="C33" s="1545"/>
      <c r="D33" s="1545"/>
      <c r="E33" s="1545"/>
      <c r="F33" s="1545"/>
      <c r="G33" s="1545"/>
      <c r="H33" s="1545"/>
      <c r="I33" s="1545"/>
      <c r="J33" s="1545"/>
      <c r="K33" s="1545"/>
      <c r="L33" s="1545"/>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row>
    <row r="34" spans="1:33" s="1546" customFormat="1" ht="16.149999999999999" customHeight="1">
      <c r="A34" s="3744" t="s">
        <v>4471</v>
      </c>
      <c r="B34" s="3745"/>
      <c r="C34" s="3745"/>
      <c r="D34" s="3745"/>
      <c r="E34" s="3745"/>
      <c r="F34" s="3745"/>
      <c r="G34" s="3745"/>
      <c r="H34" s="3745"/>
      <c r="I34" s="1569"/>
      <c r="J34" s="3749"/>
      <c r="K34" s="3749"/>
      <c r="L34" s="3749"/>
      <c r="M34" s="3749"/>
      <c r="N34" s="3749"/>
      <c r="O34" s="3749"/>
      <c r="P34" s="3749"/>
      <c r="Q34" s="3749"/>
      <c r="R34" s="3749"/>
      <c r="S34" s="3749"/>
      <c r="T34" s="3749"/>
      <c r="U34" s="3749"/>
      <c r="V34" s="3749"/>
      <c r="W34" s="3749"/>
      <c r="X34" s="3749"/>
      <c r="Y34" s="3749"/>
      <c r="Z34" s="3749"/>
      <c r="AA34" s="3749"/>
      <c r="AB34" s="3749"/>
      <c r="AC34" s="3749"/>
      <c r="AD34" s="3749"/>
      <c r="AE34" s="3749"/>
      <c r="AF34" s="3749"/>
      <c r="AG34" s="1570"/>
    </row>
    <row r="35" spans="1:33" s="1546" customFormat="1" ht="16.149999999999999" customHeight="1">
      <c r="A35" s="3746"/>
      <c r="B35" s="3742"/>
      <c r="C35" s="3742"/>
      <c r="D35" s="3742"/>
      <c r="E35" s="3742"/>
      <c r="F35" s="3742"/>
      <c r="G35" s="3742"/>
      <c r="H35" s="3742"/>
      <c r="I35" s="1545"/>
      <c r="J35" s="3750"/>
      <c r="K35" s="3750"/>
      <c r="L35" s="3750"/>
      <c r="M35" s="3750"/>
      <c r="N35" s="3750"/>
      <c r="O35" s="3750"/>
      <c r="P35" s="3750"/>
      <c r="Q35" s="3750"/>
      <c r="R35" s="3750"/>
      <c r="S35" s="3750"/>
      <c r="T35" s="3750"/>
      <c r="U35" s="3750"/>
      <c r="V35" s="3750"/>
      <c r="W35" s="3750"/>
      <c r="X35" s="3750"/>
      <c r="Y35" s="3750"/>
      <c r="Z35" s="3750"/>
      <c r="AA35" s="3750"/>
      <c r="AB35" s="3750"/>
      <c r="AC35" s="3750"/>
      <c r="AD35" s="3750"/>
      <c r="AE35" s="3750"/>
      <c r="AF35" s="3750"/>
      <c r="AG35" s="1573"/>
    </row>
    <row r="36" spans="1:33" s="1546" customFormat="1" ht="16.149999999999999" customHeight="1">
      <c r="A36" s="3747"/>
      <c r="B36" s="3748"/>
      <c r="C36" s="3748"/>
      <c r="D36" s="3748"/>
      <c r="E36" s="3748"/>
      <c r="F36" s="3748"/>
      <c r="G36" s="3748"/>
      <c r="H36" s="3748"/>
      <c r="I36" s="1559"/>
      <c r="J36" s="3751"/>
      <c r="K36" s="3751"/>
      <c r="L36" s="3751"/>
      <c r="M36" s="3751"/>
      <c r="N36" s="3751"/>
      <c r="O36" s="3751"/>
      <c r="P36" s="3751"/>
      <c r="Q36" s="3751"/>
      <c r="R36" s="3751"/>
      <c r="S36" s="3751"/>
      <c r="T36" s="3751"/>
      <c r="U36" s="3751"/>
      <c r="V36" s="3751"/>
      <c r="W36" s="3751"/>
      <c r="X36" s="3751"/>
      <c r="Y36" s="3751"/>
      <c r="Z36" s="3751"/>
      <c r="AA36" s="3751"/>
      <c r="AB36" s="3751"/>
      <c r="AC36" s="3751"/>
      <c r="AD36" s="3751"/>
      <c r="AE36" s="3751"/>
      <c r="AF36" s="3751"/>
      <c r="AG36" s="1560"/>
    </row>
    <row r="37" spans="1:33" s="1546" customFormat="1" ht="16.149999999999999" customHeight="1">
      <c r="A37" s="1583" t="s">
        <v>4472</v>
      </c>
      <c r="B37" s="1583"/>
      <c r="C37" s="1584"/>
      <c r="D37" s="1584"/>
      <c r="E37" s="1584"/>
      <c r="F37" s="1584"/>
      <c r="G37" s="1584"/>
      <c r="H37" s="1584"/>
      <c r="I37" s="1584"/>
      <c r="J37" s="1584"/>
      <c r="K37" s="1584"/>
      <c r="L37" s="1584"/>
      <c r="M37" s="1584"/>
      <c r="N37" s="1584"/>
      <c r="O37" s="1584"/>
      <c r="P37" s="1584"/>
      <c r="Q37" s="1584"/>
      <c r="R37" s="1584"/>
      <c r="S37" s="1584"/>
      <c r="T37" s="1584"/>
      <c r="U37" s="1584"/>
      <c r="V37" s="1584"/>
      <c r="W37" s="1584"/>
      <c r="X37" s="1584"/>
      <c r="Y37" s="1584"/>
      <c r="Z37" s="1584"/>
      <c r="AA37" s="1584"/>
      <c r="AB37" s="1585"/>
      <c r="AC37" s="1585"/>
      <c r="AD37" s="1585"/>
      <c r="AE37" s="1585"/>
      <c r="AF37" s="1585"/>
      <c r="AG37" s="1586"/>
    </row>
    <row r="38" spans="1:33" s="1546" customFormat="1" ht="16.149999999999999" customHeight="1">
      <c r="A38" s="1571" t="s">
        <v>4473</v>
      </c>
      <c r="B38" s="1559"/>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3752"/>
      <c r="AC38" s="3752"/>
      <c r="AD38" s="3752"/>
      <c r="AE38" s="3752"/>
      <c r="AF38" s="3752"/>
      <c r="AG38" s="1587" t="s">
        <v>1217</v>
      </c>
    </row>
    <row r="39" spans="1:33" s="1546" customFormat="1" ht="16.149999999999999" customHeight="1">
      <c r="A39" s="1583" t="s">
        <v>4474</v>
      </c>
      <c r="B39" s="1584"/>
      <c r="C39" s="1584"/>
      <c r="D39" s="1584"/>
      <c r="E39" s="1584"/>
      <c r="F39" s="1584"/>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8"/>
      <c r="AC39" s="1588"/>
      <c r="AD39" s="1588"/>
      <c r="AE39" s="1588"/>
      <c r="AF39" s="1588"/>
      <c r="AG39" s="1586"/>
    </row>
    <row r="40" spans="1:33" s="1546" customFormat="1" ht="16.149999999999999" customHeight="1">
      <c r="A40" s="1571"/>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3752"/>
      <c r="AC40" s="3752"/>
      <c r="AD40" s="3752"/>
      <c r="AE40" s="3752"/>
      <c r="AF40" s="3752"/>
      <c r="AG40" s="1587" t="s">
        <v>3240</v>
      </c>
    </row>
    <row r="41" spans="1:33" s="1546" customFormat="1" ht="16.149999999999999" customHeight="1">
      <c r="A41" s="1572"/>
      <c r="B41" s="1580" t="s">
        <v>4475</v>
      </c>
      <c r="C41" s="1545"/>
      <c r="D41" s="1545"/>
      <c r="E41" s="1545"/>
      <c r="F41" s="1545"/>
      <c r="G41" s="1545"/>
      <c r="H41" s="1545"/>
      <c r="I41" s="1545"/>
      <c r="J41" s="1545"/>
      <c r="K41" s="1545"/>
      <c r="L41" s="1545"/>
      <c r="M41" s="1545"/>
      <c r="N41" s="1545"/>
      <c r="O41" s="1545"/>
      <c r="P41" s="1545"/>
      <c r="Q41" s="1545"/>
      <c r="R41" s="1545"/>
      <c r="S41" s="1545"/>
      <c r="T41" s="1545"/>
      <c r="U41" s="1545"/>
      <c r="V41" s="1545"/>
      <c r="W41" s="1545"/>
      <c r="X41" s="1545"/>
      <c r="Y41" s="1545"/>
      <c r="Z41" s="1545"/>
      <c r="AA41" s="1545"/>
      <c r="AB41" s="3735"/>
      <c r="AC41" s="3735"/>
      <c r="AD41" s="3735"/>
      <c r="AE41" s="3735"/>
      <c r="AF41" s="3735"/>
      <c r="AG41" s="1573" t="s">
        <v>3240</v>
      </c>
    </row>
    <row r="42" spans="1:33" s="1546" customFormat="1" ht="16.149999999999999" customHeight="1">
      <c r="A42" s="1572"/>
      <c r="B42" s="1581" t="s">
        <v>4465</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60"/>
    </row>
    <row r="43" spans="1:33" s="1546" customFormat="1" ht="16.149999999999999" customHeight="1" thickBot="1">
      <c r="A43" s="1564"/>
      <c r="B43" s="1582" t="s">
        <v>4476</v>
      </c>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3738" t="str">
        <f>IF(AB41="","",AB41/AB40*100)</f>
        <v/>
      </c>
      <c r="AC43" s="3738"/>
      <c r="AD43" s="3738"/>
      <c r="AE43" s="3738"/>
      <c r="AF43" s="3738"/>
      <c r="AG43" s="1576" t="s">
        <v>4467</v>
      </c>
    </row>
    <row r="44" spans="1:33" s="1546" customFormat="1" ht="17.45" customHeight="1" thickBot="1">
      <c r="A44" s="1545"/>
      <c r="B44" s="1545"/>
      <c r="C44" s="1545"/>
      <c r="D44" s="1545"/>
      <c r="E44" s="1545"/>
      <c r="F44" s="1545"/>
      <c r="G44" s="1545"/>
      <c r="H44" s="1545"/>
      <c r="I44" s="1545"/>
      <c r="J44" s="1545"/>
      <c r="K44" s="1545"/>
      <c r="L44" s="1545"/>
      <c r="M44" s="1545"/>
      <c r="N44" s="1545"/>
      <c r="O44" s="1545"/>
      <c r="P44" s="1545"/>
      <c r="Q44" s="1545"/>
      <c r="R44" s="1545"/>
      <c r="S44" s="1564" t="s">
        <v>4477</v>
      </c>
      <c r="T44" s="1565"/>
      <c r="U44" s="1565"/>
      <c r="V44" s="1565"/>
      <c r="W44" s="1565"/>
      <c r="X44" s="1565"/>
      <c r="Y44" s="1565"/>
      <c r="Z44" s="1565"/>
      <c r="AA44" s="1565"/>
      <c r="AB44" s="3739" t="str">
        <f>IF(AB43="","",IF(AB43&lt;2/3*100,"問題あり","問題なし"))</f>
        <v/>
      </c>
      <c r="AC44" s="3739"/>
      <c r="AD44" s="3739"/>
      <c r="AE44" s="3739"/>
      <c r="AF44" s="3739"/>
      <c r="AG44" s="1566"/>
    </row>
    <row r="45" spans="1:33" s="1546" customFormat="1" ht="15.6" customHeight="1">
      <c r="A45" s="1545"/>
      <c r="B45" s="1545"/>
      <c r="C45" s="1545"/>
      <c r="D45" s="1545"/>
      <c r="E45" s="1545"/>
      <c r="F45" s="1545"/>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67"/>
      <c r="AC45" s="1567"/>
      <c r="AD45" s="1567"/>
      <c r="AE45" s="1567"/>
      <c r="AF45" s="1567"/>
      <c r="AG45" s="1545"/>
    </row>
    <row r="46" spans="1:33" s="1546" customFormat="1" ht="5.45" customHeight="1">
      <c r="A46" s="1545"/>
      <c r="B46" s="1545"/>
      <c r="C46" s="1545"/>
      <c r="D46" s="1545"/>
      <c r="E46" s="1545"/>
      <c r="F46" s="1545"/>
      <c r="G46" s="1545"/>
      <c r="H46" s="1545"/>
      <c r="I46" s="1545"/>
      <c r="J46" s="1545"/>
      <c r="K46" s="1545"/>
      <c r="L46" s="1545"/>
      <c r="M46" s="1545"/>
      <c r="N46" s="1545"/>
      <c r="O46" s="1545"/>
      <c r="P46" s="1545"/>
      <c r="Q46" s="1545"/>
      <c r="R46" s="1545"/>
      <c r="S46" s="1545"/>
      <c r="T46" s="1545"/>
      <c r="U46" s="1545"/>
      <c r="V46" s="1545"/>
      <c r="W46" s="1545"/>
      <c r="X46" s="1545"/>
      <c r="Y46" s="1545"/>
      <c r="Z46" s="1545"/>
      <c r="AA46" s="1545"/>
      <c r="AB46" s="1567"/>
      <c r="AC46" s="1567"/>
      <c r="AD46" s="1567"/>
      <c r="AE46" s="1567"/>
      <c r="AF46" s="1567"/>
      <c r="AG46" s="1545"/>
    </row>
    <row r="47" spans="1:33" s="1546" customFormat="1" ht="16.149999999999999" customHeight="1" thickBot="1">
      <c r="A47" s="1547" t="s">
        <v>4478</v>
      </c>
      <c r="B47" s="1545"/>
      <c r="C47" s="1545"/>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row>
    <row r="48" spans="1:33" s="1546" customFormat="1" ht="16.149999999999999" customHeight="1">
      <c r="A48" s="1568" t="s">
        <v>4479</v>
      </c>
      <c r="B48" s="1569"/>
      <c r="C48" s="1569"/>
      <c r="D48" s="1569"/>
      <c r="E48" s="1569"/>
      <c r="F48" s="1569"/>
      <c r="G48" s="1569"/>
      <c r="H48" s="1569"/>
      <c r="I48" s="1569"/>
      <c r="J48" s="1569"/>
      <c r="K48" s="1569"/>
      <c r="L48" s="1569"/>
      <c r="M48" s="1569"/>
      <c r="N48" s="1569"/>
      <c r="O48" s="1569"/>
      <c r="P48" s="1569"/>
      <c r="Q48" s="1569"/>
      <c r="R48" s="1569"/>
      <c r="S48" s="1569"/>
      <c r="T48" s="1569"/>
      <c r="U48" s="1569"/>
      <c r="V48" s="1569"/>
      <c r="W48" s="1569"/>
      <c r="X48" s="1569"/>
      <c r="Y48" s="1569"/>
      <c r="Z48" s="1569"/>
      <c r="AA48" s="1569"/>
      <c r="AB48" s="1569"/>
      <c r="AC48" s="1569"/>
      <c r="AD48" s="1569"/>
      <c r="AE48" s="1569"/>
      <c r="AF48" s="1569"/>
      <c r="AG48" s="1570"/>
    </row>
    <row r="49" spans="1:33" s="1546" customFormat="1" ht="16.149999999999999" customHeight="1">
      <c r="A49" s="1572"/>
      <c r="B49" s="1545"/>
      <c r="C49" s="1545" t="s">
        <v>4480</v>
      </c>
      <c r="D49" s="1545"/>
      <c r="E49" s="1545"/>
      <c r="F49" s="1545"/>
      <c r="G49" s="1589" t="s">
        <v>4481</v>
      </c>
      <c r="H49" s="1545"/>
      <c r="I49" s="1545"/>
      <c r="J49" s="1545"/>
      <c r="K49" s="1545"/>
      <c r="L49" s="1545"/>
      <c r="M49" s="1545"/>
      <c r="N49" s="1545"/>
      <c r="O49" s="1545"/>
      <c r="P49" s="1545"/>
      <c r="Q49" s="1545"/>
      <c r="R49" s="1545"/>
      <c r="S49" s="1545"/>
      <c r="T49" s="1589" t="s">
        <v>4482</v>
      </c>
      <c r="U49" s="1545"/>
      <c r="V49" s="1545"/>
      <c r="W49" s="1545"/>
      <c r="X49" s="1545"/>
      <c r="Y49" s="1545"/>
      <c r="Z49" s="1545"/>
      <c r="AA49" s="1545"/>
      <c r="AB49" s="1545"/>
      <c r="AC49" s="1545"/>
      <c r="AD49" s="1545"/>
      <c r="AE49" s="1545"/>
      <c r="AF49" s="1545"/>
      <c r="AG49" s="1573"/>
    </row>
    <row r="50" spans="1:33" s="1546" customFormat="1" ht="16.149999999999999" customHeight="1">
      <c r="A50" s="1572"/>
      <c r="B50" s="1545"/>
      <c r="C50" s="1545" t="s">
        <v>4483</v>
      </c>
      <c r="D50" s="1545"/>
      <c r="E50" s="1545"/>
      <c r="G50" s="1589" t="s">
        <v>4484</v>
      </c>
      <c r="H50" s="1545"/>
      <c r="I50" s="1545"/>
      <c r="J50" s="1545"/>
      <c r="K50" s="1545"/>
      <c r="L50" s="1545"/>
      <c r="M50" s="1545"/>
      <c r="N50" s="1545"/>
      <c r="O50" s="1545"/>
      <c r="P50" s="1545"/>
      <c r="Q50" s="1545"/>
      <c r="R50" s="1545"/>
      <c r="S50" s="1545"/>
      <c r="T50" s="1589" t="s">
        <v>4485</v>
      </c>
      <c r="U50" s="1545"/>
      <c r="V50" s="1545"/>
      <c r="W50" s="1545"/>
      <c r="X50" s="1545"/>
      <c r="Y50" s="1545"/>
      <c r="Z50" s="1545"/>
      <c r="AA50" s="1545"/>
      <c r="AB50" s="1545"/>
      <c r="AC50" s="1545"/>
      <c r="AD50" s="1545"/>
      <c r="AE50" s="1545"/>
      <c r="AF50" s="1545"/>
      <c r="AG50" s="1573"/>
    </row>
    <row r="51" spans="1:33" s="1546" customFormat="1" ht="16.149999999999999" customHeight="1">
      <c r="A51" s="1572"/>
      <c r="B51" s="1545"/>
      <c r="C51" s="1546" t="s">
        <v>4486</v>
      </c>
      <c r="D51" s="1545"/>
      <c r="E51" s="1545"/>
      <c r="F51" s="1545" t="s">
        <v>496</v>
      </c>
      <c r="G51" s="3740"/>
      <c r="H51" s="3740"/>
      <c r="I51" s="3740"/>
      <c r="J51" s="3740"/>
      <c r="K51" s="3740"/>
      <c r="L51" s="3740"/>
      <c r="M51" s="3740"/>
      <c r="N51" s="3740"/>
      <c r="O51" s="3740"/>
      <c r="P51" s="3740"/>
      <c r="Q51" s="3740"/>
      <c r="R51" s="3740"/>
      <c r="S51" s="3740"/>
      <c r="T51" s="3740"/>
      <c r="U51" s="3740"/>
      <c r="V51" s="3740"/>
      <c r="W51" s="3740"/>
      <c r="X51" s="3740"/>
      <c r="Y51" s="3740"/>
      <c r="Z51" s="3740"/>
      <c r="AA51" s="3740"/>
      <c r="AB51" s="3740"/>
      <c r="AC51" s="3740"/>
      <c r="AD51" s="3740"/>
      <c r="AE51" s="3740"/>
      <c r="AF51" s="3740"/>
      <c r="AG51" s="1573" t="s">
        <v>835</v>
      </c>
    </row>
    <row r="52" spans="1:33" s="1546" customFormat="1" ht="6.6" customHeight="1">
      <c r="A52" s="1571"/>
      <c r="B52" s="1559"/>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60"/>
    </row>
    <row r="53" spans="1:33" s="1546" customFormat="1" ht="16.149999999999999" customHeight="1">
      <c r="A53" s="1583" t="s">
        <v>4487</v>
      </c>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90"/>
    </row>
    <row r="54" spans="1:33" s="1546" customFormat="1" ht="16.149999999999999" customHeight="1">
      <c r="A54" s="1572"/>
      <c r="B54" s="1545"/>
      <c r="C54" s="1545" t="s">
        <v>4488</v>
      </c>
      <c r="D54" s="1545"/>
      <c r="E54" s="1545"/>
      <c r="F54" s="1545"/>
      <c r="G54" s="1545"/>
      <c r="H54" s="1545"/>
      <c r="I54" s="1545"/>
      <c r="J54" s="1545"/>
      <c r="K54" s="1545"/>
      <c r="L54" s="1545"/>
      <c r="M54" s="1545" t="s">
        <v>4489</v>
      </c>
      <c r="N54" s="1545"/>
      <c r="O54" s="1545"/>
      <c r="P54" s="1545"/>
      <c r="Q54" s="1545"/>
      <c r="R54" s="1545"/>
      <c r="S54" s="1545"/>
      <c r="T54" s="1545"/>
      <c r="U54" s="1545"/>
      <c r="V54" s="1545"/>
      <c r="W54" s="1545"/>
      <c r="X54" s="1545"/>
      <c r="Y54" s="1545"/>
      <c r="Z54" s="1545"/>
      <c r="AA54" s="1545"/>
      <c r="AB54" s="1545"/>
      <c r="AC54" s="1545"/>
      <c r="AD54" s="1545"/>
      <c r="AE54" s="1545"/>
      <c r="AF54" s="1545"/>
      <c r="AG54" s="1573"/>
    </row>
    <row r="55" spans="1:33" s="1546" customFormat="1" ht="15.6" customHeight="1">
      <c r="A55" s="1572"/>
      <c r="B55" s="1545"/>
      <c r="C55" s="1545" t="s">
        <v>4490</v>
      </c>
      <c r="D55" s="1545"/>
      <c r="E55" s="1545"/>
      <c r="F55" s="1545"/>
      <c r="G55" s="1545"/>
      <c r="H55" s="1545"/>
      <c r="I55" s="1545"/>
      <c r="J55" s="1545"/>
      <c r="K55" s="1545"/>
      <c r="L55" s="3740"/>
      <c r="M55" s="3740"/>
      <c r="N55" s="3740"/>
      <c r="O55" s="3740"/>
      <c r="P55" s="3740"/>
      <c r="Q55" s="3740"/>
      <c r="R55" s="3740"/>
      <c r="S55" s="3740"/>
      <c r="T55" s="3740"/>
      <c r="U55" s="3740"/>
      <c r="V55" s="3740"/>
      <c r="W55" s="3740"/>
      <c r="X55" s="3740"/>
      <c r="Y55" s="3740"/>
      <c r="Z55" s="3740"/>
      <c r="AA55" s="3740"/>
      <c r="AB55" s="3740"/>
      <c r="AC55" s="3740"/>
      <c r="AD55" s="3740"/>
      <c r="AE55" s="3740"/>
      <c r="AF55" s="3740"/>
      <c r="AG55" s="1573" t="s">
        <v>835</v>
      </c>
    </row>
    <row r="56" spans="1:33" s="1546" customFormat="1" ht="5.45" customHeight="1">
      <c r="A56" s="1571"/>
      <c r="B56" s="1559"/>
      <c r="C56" s="1559"/>
      <c r="D56" s="1559"/>
      <c r="E56" s="1559"/>
      <c r="F56" s="1559"/>
      <c r="G56" s="1559"/>
      <c r="H56" s="1559"/>
      <c r="I56" s="1559"/>
      <c r="J56" s="1559"/>
      <c r="K56" s="1559"/>
      <c r="L56" s="1591"/>
      <c r="M56" s="1591"/>
      <c r="N56" s="1591"/>
      <c r="O56" s="1591"/>
      <c r="P56" s="1591"/>
      <c r="Q56" s="1591"/>
      <c r="R56" s="1591"/>
      <c r="S56" s="1591"/>
      <c r="T56" s="1591"/>
      <c r="U56" s="1591"/>
      <c r="V56" s="1591"/>
      <c r="W56" s="1591"/>
      <c r="X56" s="1591"/>
      <c r="Y56" s="1591"/>
      <c r="Z56" s="1591"/>
      <c r="AA56" s="1591"/>
      <c r="AB56" s="1591"/>
      <c r="AC56" s="1591"/>
      <c r="AD56" s="1591"/>
      <c r="AE56" s="1591"/>
      <c r="AF56" s="1591"/>
      <c r="AG56" s="1560"/>
    </row>
    <row r="57" spans="1:33" s="1546" customFormat="1" ht="13.5">
      <c r="A57" s="1583" t="s">
        <v>4491</v>
      </c>
      <c r="B57" s="1584"/>
      <c r="C57" s="1584"/>
      <c r="D57" s="1584"/>
      <c r="E57" s="1584"/>
      <c r="F57" s="1584"/>
      <c r="G57" s="1584"/>
      <c r="H57" s="1584"/>
      <c r="I57" s="1584"/>
      <c r="J57" s="1584"/>
      <c r="K57" s="1584"/>
      <c r="L57" s="1592"/>
      <c r="M57" s="1592"/>
      <c r="N57" s="1592"/>
      <c r="O57" s="1592"/>
      <c r="P57" s="1592"/>
      <c r="Q57" s="1592"/>
      <c r="R57" s="1592"/>
      <c r="S57" s="1592"/>
      <c r="T57" s="1592"/>
      <c r="U57" s="1592"/>
      <c r="V57" s="1592"/>
      <c r="W57" s="1592"/>
      <c r="X57" s="1592"/>
      <c r="Y57" s="1592"/>
      <c r="Z57" s="1592"/>
      <c r="AA57" s="1592"/>
      <c r="AB57" s="1592"/>
      <c r="AC57" s="1592"/>
      <c r="AD57" s="1592"/>
      <c r="AE57" s="1592"/>
      <c r="AF57" s="1592"/>
      <c r="AG57" s="1590"/>
    </row>
    <row r="58" spans="1:33" s="1546" customFormat="1" ht="49.15" customHeight="1" thickBot="1">
      <c r="A58" s="1564"/>
      <c r="B58" s="1565"/>
      <c r="C58" s="3741"/>
      <c r="D58" s="3741"/>
      <c r="E58" s="3741"/>
      <c r="F58" s="3741"/>
      <c r="G58" s="3741"/>
      <c r="H58" s="3741"/>
      <c r="I58" s="3741"/>
      <c r="J58" s="3741"/>
      <c r="K58" s="3741"/>
      <c r="L58" s="3741"/>
      <c r="M58" s="3741"/>
      <c r="N58" s="3741"/>
      <c r="O58" s="3741"/>
      <c r="P58" s="3741"/>
      <c r="Q58" s="3741"/>
      <c r="R58" s="3741"/>
      <c r="S58" s="3741"/>
      <c r="T58" s="3741"/>
      <c r="U58" s="3741"/>
      <c r="V58" s="3741"/>
      <c r="W58" s="3741"/>
      <c r="X58" s="3741"/>
      <c r="Y58" s="3741"/>
      <c r="Z58" s="3741"/>
      <c r="AA58" s="3741"/>
      <c r="AB58" s="3741"/>
      <c r="AC58" s="3741"/>
      <c r="AD58" s="3741"/>
      <c r="AE58" s="3741"/>
      <c r="AF58" s="3741"/>
      <c r="AG58" s="1566"/>
    </row>
    <row r="59" spans="1:33" s="1546" customFormat="1" ht="15"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16.149999999999999" customHeight="1">
      <c r="A60" s="3742" t="s">
        <v>4492</v>
      </c>
      <c r="B60" s="3742"/>
      <c r="C60" s="3742"/>
      <c r="D60" s="3742"/>
      <c r="E60" s="3742"/>
      <c r="F60" s="3742"/>
      <c r="G60" s="3742"/>
      <c r="H60" s="3742"/>
      <c r="I60" s="3742"/>
      <c r="J60" s="3742"/>
      <c r="K60" s="3742"/>
      <c r="L60" s="3742"/>
      <c r="M60" s="3742"/>
      <c r="N60" s="3742"/>
      <c r="O60" s="3742"/>
      <c r="P60" s="3742"/>
      <c r="Q60" s="3742"/>
      <c r="R60" s="3742"/>
      <c r="S60" s="3742"/>
      <c r="T60" s="3742"/>
      <c r="U60" s="3742"/>
      <c r="V60" s="3742"/>
      <c r="W60" s="3742"/>
      <c r="X60" s="3742"/>
      <c r="Y60" s="3742"/>
      <c r="Z60" s="3742"/>
      <c r="AA60" s="3742"/>
      <c r="AB60" s="3742"/>
      <c r="AC60" s="3742"/>
      <c r="AD60" s="3742"/>
      <c r="AE60" s="3742"/>
      <c r="AF60" s="3742"/>
      <c r="AG60" s="3742"/>
    </row>
    <row r="61" spans="1:33" s="1546" customFormat="1" ht="16.149999999999999" customHeight="1">
      <c r="A61" s="3742"/>
      <c r="B61" s="3742"/>
      <c r="C61" s="3742"/>
      <c r="D61" s="3742"/>
      <c r="E61" s="3742"/>
      <c r="F61" s="3742"/>
      <c r="G61" s="3742"/>
      <c r="H61" s="3742"/>
      <c r="I61" s="3742"/>
      <c r="J61" s="3742"/>
      <c r="K61" s="3742"/>
      <c r="L61" s="3742"/>
      <c r="M61" s="3742"/>
      <c r="N61" s="3742"/>
      <c r="O61" s="3742"/>
      <c r="P61" s="3742"/>
      <c r="Q61" s="3742"/>
      <c r="R61" s="3742"/>
      <c r="S61" s="3742"/>
      <c r="T61" s="3742"/>
      <c r="U61" s="3742"/>
      <c r="V61" s="3742"/>
      <c r="W61" s="3742"/>
      <c r="X61" s="3742"/>
      <c r="Y61" s="3742"/>
      <c r="Z61" s="3742"/>
      <c r="AA61" s="3742"/>
      <c r="AB61" s="3742"/>
      <c r="AC61" s="3742"/>
      <c r="AD61" s="3742"/>
      <c r="AE61" s="3742"/>
      <c r="AF61" s="3742"/>
      <c r="AG61" s="3742"/>
    </row>
    <row r="62" spans="1:33" s="1546" customFormat="1" ht="16.149999999999999" customHeight="1">
      <c r="A62" s="1593"/>
      <c r="B62" s="1593"/>
      <c r="C62" s="1593"/>
      <c r="D62" s="1593"/>
      <c r="E62" s="1593"/>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row>
    <row r="63" spans="1:33" s="1546" customFormat="1" ht="13.5">
      <c r="A63" s="1545"/>
      <c r="B63" s="1545"/>
      <c r="C63" s="1545" t="s">
        <v>4446</v>
      </c>
      <c r="D63" s="1545"/>
      <c r="E63" s="3736"/>
      <c r="F63" s="3736"/>
      <c r="G63" s="1545" t="s">
        <v>733</v>
      </c>
      <c r="H63" s="3736"/>
      <c r="I63" s="3736"/>
      <c r="J63" s="1545" t="s">
        <v>1528</v>
      </c>
      <c r="K63" s="3736"/>
      <c r="L63" s="3736"/>
      <c r="M63" s="1545" t="s">
        <v>1206</v>
      </c>
      <c r="N63" s="1545"/>
      <c r="O63" s="1545"/>
      <c r="P63" s="1545" t="s">
        <v>4493</v>
      </c>
      <c r="Q63" s="1545"/>
      <c r="R63" s="1545"/>
      <c r="S63" s="1545"/>
      <c r="T63" s="3737"/>
      <c r="U63" s="3737"/>
      <c r="V63" s="3737"/>
      <c r="W63" s="3737"/>
      <c r="X63" s="3737"/>
      <c r="Y63" s="3737"/>
      <c r="Z63" s="3737"/>
      <c r="AA63" s="3737"/>
      <c r="AB63" s="3737"/>
      <c r="AC63" s="3737"/>
      <c r="AD63" s="3737"/>
      <c r="AE63" s="3737"/>
      <c r="AF63" s="3737"/>
      <c r="AG63" s="1545"/>
    </row>
    <row r="64" spans="1:33" s="1546" customFormat="1" ht="16.149999999999999" customHeight="1">
      <c r="A64" s="1545"/>
      <c r="B64" s="1545"/>
      <c r="C64" s="1545"/>
      <c r="D64" s="1545"/>
      <c r="E64" s="1567"/>
      <c r="F64" s="1567"/>
      <c r="G64" s="1545"/>
      <c r="H64" s="1567"/>
      <c r="I64" s="1567"/>
      <c r="J64" s="1545"/>
      <c r="K64" s="1567"/>
      <c r="L64" s="1567"/>
      <c r="M64" s="1545"/>
      <c r="N64" s="1545"/>
      <c r="O64" s="1545"/>
      <c r="P64" s="1545"/>
      <c r="Q64" s="1545"/>
      <c r="R64" s="1545"/>
      <c r="S64" s="1545"/>
      <c r="T64" s="1567"/>
      <c r="U64" s="1567"/>
      <c r="V64" s="1567"/>
      <c r="W64" s="1567"/>
      <c r="X64" s="1567"/>
      <c r="Y64" s="1567"/>
      <c r="Z64" s="1567"/>
      <c r="AA64" s="1567"/>
      <c r="AB64" s="1567"/>
      <c r="AC64" s="1567"/>
      <c r="AD64" s="1567"/>
      <c r="AE64" s="1567"/>
      <c r="AF64" s="1567"/>
      <c r="AG64" s="1545"/>
    </row>
    <row r="65" spans="1:34" s="1546" customFormat="1" ht="13.5">
      <c r="A65" s="1589" t="s">
        <v>4494</v>
      </c>
      <c r="B65" s="1589"/>
      <c r="C65" s="1589"/>
      <c r="D65" s="1589"/>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94"/>
    </row>
    <row r="66" spans="1:34" s="1546" customFormat="1" ht="15" customHeight="1">
      <c r="A66" s="1589" t="s">
        <v>4495</v>
      </c>
      <c r="B66" s="1589"/>
      <c r="C66" s="1589"/>
      <c r="D66" s="1589"/>
      <c r="E66" s="1589"/>
      <c r="F66" s="1589"/>
      <c r="G66" s="1589"/>
      <c r="H66" s="1589"/>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94"/>
    </row>
    <row r="67" spans="1:34" s="1546" customFormat="1" ht="15" customHeight="1">
      <c r="A67" s="1589"/>
      <c r="B67" s="1589" t="s">
        <v>4496</v>
      </c>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94"/>
    </row>
    <row r="68" spans="1:34" s="1546" customFormat="1" ht="15" customHeight="1">
      <c r="A68" s="1589" t="s">
        <v>4497</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94"/>
    </row>
    <row r="69" spans="1:34" s="1546" customFormat="1" ht="15" customHeight="1">
      <c r="A69" s="1589"/>
      <c r="B69" s="1589" t="s">
        <v>4498</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94"/>
    </row>
    <row r="70" spans="1:34" s="1546" customFormat="1" ht="15" customHeight="1">
      <c r="A70" s="1589" t="s">
        <v>4499</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94"/>
    </row>
    <row r="71" spans="1:34" s="1546" customFormat="1" ht="15" customHeight="1">
      <c r="A71" s="1589"/>
      <c r="B71" s="1589" t="s">
        <v>4500</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94"/>
    </row>
    <row r="72" spans="1:34" s="1546" customFormat="1" ht="15" customHeight="1">
      <c r="A72" s="1589"/>
      <c r="B72" s="1589" t="s">
        <v>4501</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94"/>
    </row>
    <row r="73" spans="1:34" s="1546" customFormat="1" ht="15" customHeight="1">
      <c r="A73" s="1589"/>
      <c r="B73" s="1589" t="s">
        <v>4502</v>
      </c>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94"/>
    </row>
    <row r="74" spans="1:34" s="1546" customFormat="1" ht="15" customHeight="1">
      <c r="A74" s="1589"/>
      <c r="B74" s="1589" t="s">
        <v>4503</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94"/>
    </row>
    <row r="75" spans="1:34" s="1546" customFormat="1" ht="15" customHeight="1">
      <c r="A75" s="1589" t="s">
        <v>4504</v>
      </c>
      <c r="B75" s="1589"/>
      <c r="C75" s="1589"/>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94"/>
    </row>
    <row r="76" spans="1:34" s="1546" customFormat="1" ht="15" customHeight="1">
      <c r="A76" s="1595"/>
      <c r="B76" s="1596" t="s">
        <v>4505</v>
      </c>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4"/>
    </row>
    <row r="77" spans="1:34" s="1546" customFormat="1" ht="15" customHeight="1">
      <c r="A77" s="1597" t="s">
        <v>4506</v>
      </c>
      <c r="B77" s="1596"/>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4"/>
    </row>
    <row r="78" spans="1:34" s="1546" customFormat="1" ht="15" customHeight="1">
      <c r="A78" s="1596"/>
      <c r="B78" s="1597" t="s">
        <v>4507</v>
      </c>
      <c r="C78" s="1598"/>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4"/>
    </row>
    <row r="79" spans="1:34" s="1546" customFormat="1" ht="15" customHeight="1">
      <c r="A79" s="1596"/>
      <c r="B79" s="1597" t="s">
        <v>4508</v>
      </c>
      <c r="C79" s="1598"/>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4"/>
    </row>
    <row r="80" spans="1:34" s="1546" customFormat="1" ht="15" customHeight="1">
      <c r="A80" s="1596"/>
      <c r="B80" s="1597" t="s">
        <v>4509</v>
      </c>
      <c r="C80" s="1598"/>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4"/>
    </row>
    <row r="81" spans="1:34" s="1546" customFormat="1" ht="15" customHeight="1">
      <c r="A81" s="1597" t="s">
        <v>4510</v>
      </c>
      <c r="B81" s="1596"/>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4"/>
    </row>
    <row r="82" spans="1:34" s="1546" customFormat="1" ht="15" customHeight="1">
      <c r="A82" s="1595"/>
      <c r="B82" s="1596" t="s">
        <v>4511</v>
      </c>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4"/>
    </row>
    <row r="83" spans="1:34" s="1546" customFormat="1" ht="15" customHeight="1">
      <c r="A83" s="1595"/>
      <c r="B83" s="1596" t="s">
        <v>4512</v>
      </c>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4"/>
    </row>
    <row r="84" spans="1:34" s="1546" customFormat="1" ht="15" customHeight="1">
      <c r="A84" s="1595"/>
      <c r="B84" s="1596" t="s">
        <v>4513</v>
      </c>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4"/>
    </row>
    <row r="85" spans="1:34" s="1546" customFormat="1" ht="15" customHeight="1">
      <c r="A85" s="1597" t="s">
        <v>4514</v>
      </c>
      <c r="B85" s="1596"/>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4"/>
    </row>
    <row r="86" spans="1:34" s="1546" customFormat="1" ht="15" customHeight="1">
      <c r="A86" s="1595"/>
      <c r="B86" s="1596" t="s">
        <v>4515</v>
      </c>
      <c r="C86" s="1595"/>
      <c r="D86" s="1595"/>
      <c r="E86" s="1595"/>
      <c r="F86" s="1595"/>
      <c r="G86" s="1595"/>
      <c r="H86" s="1595"/>
      <c r="I86" s="1595"/>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4"/>
    </row>
    <row r="87" spans="1:34" s="1546" customFormat="1" ht="15" customHeight="1">
      <c r="A87" s="1595"/>
      <c r="B87" s="1596" t="s">
        <v>4516</v>
      </c>
      <c r="C87" s="1595"/>
      <c r="D87" s="1595"/>
      <c r="E87" s="1595"/>
      <c r="F87" s="1595"/>
      <c r="G87" s="1595"/>
      <c r="H87" s="1595"/>
      <c r="I87" s="1595"/>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4"/>
    </row>
    <row r="88" spans="1:34" s="1546" customFormat="1" ht="15" customHeight="1">
      <c r="A88" s="1597" t="s">
        <v>4517</v>
      </c>
      <c r="B88" s="1596"/>
      <c r="C88" s="1595"/>
      <c r="D88" s="1595"/>
      <c r="E88" s="1595"/>
      <c r="F88" s="1595"/>
      <c r="G88" s="1595"/>
      <c r="H88" s="1595"/>
      <c r="I88" s="1595"/>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4"/>
    </row>
    <row r="89" spans="1:34" s="1546" customFormat="1" ht="15" customHeight="1">
      <c r="A89" s="1595"/>
      <c r="B89" s="1596" t="s">
        <v>4518</v>
      </c>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4"/>
    </row>
  </sheetData>
  <mergeCells count="37">
    <mergeCell ref="AB12:AF12"/>
    <mergeCell ref="AB13:AF13"/>
    <mergeCell ref="D8:E8"/>
    <mergeCell ref="G8:H8"/>
    <mergeCell ref="N8:O8"/>
    <mergeCell ref="Q8:R8"/>
    <mergeCell ref="P12:W12"/>
    <mergeCell ref="A2:AG2"/>
    <mergeCell ref="Q4:U4"/>
    <mergeCell ref="V4:AG4"/>
    <mergeCell ref="Q5:U5"/>
    <mergeCell ref="V5:AG5"/>
    <mergeCell ref="AB14:AF14"/>
    <mergeCell ref="AB21:AF21"/>
    <mergeCell ref="AB22:AF22"/>
    <mergeCell ref="AB25:AF25"/>
    <mergeCell ref="AB26:AF26"/>
    <mergeCell ref="AB19:AF19"/>
    <mergeCell ref="AB20:AF20"/>
    <mergeCell ref="AB27:AF27"/>
    <mergeCell ref="A34:H36"/>
    <mergeCell ref="J34:AF36"/>
    <mergeCell ref="AB38:AF38"/>
    <mergeCell ref="AB40:AF40"/>
    <mergeCell ref="AB29:AF29"/>
    <mergeCell ref="AB30:AF30"/>
    <mergeCell ref="AB41:AF41"/>
    <mergeCell ref="E63:F63"/>
    <mergeCell ref="H63:I63"/>
    <mergeCell ref="K63:L63"/>
    <mergeCell ref="T63:AF63"/>
    <mergeCell ref="AB43:AF43"/>
    <mergeCell ref="AB44:AF44"/>
    <mergeCell ref="G51:AF51"/>
    <mergeCell ref="L55:AF55"/>
    <mergeCell ref="C58:AF58"/>
    <mergeCell ref="A60:AG61"/>
  </mergeCells>
  <phoneticPr fontId="1"/>
  <pageMargins left="0.7" right="0.7" top="0.75" bottom="0.75" header="0.3" footer="0.3"/>
  <pageSetup paperSize="9" scale="86" orientation="portrait" r:id="rId1"/>
  <rowBreaks count="1" manualBreakCount="1">
    <brk id="4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603137" r:id="rId4" name="Check Box 1">
              <controlPr defaultSize="0" autoFill="0" autoLine="0" autoPict="0">
                <anchor moveWithCells="1">
                  <from>
                    <xdr:col>1</xdr:col>
                    <xdr:colOff>19050</xdr:colOff>
                    <xdr:row>47</xdr:row>
                    <xdr:rowOff>133350</xdr:rowOff>
                  </from>
                  <to>
                    <xdr:col>2</xdr:col>
                    <xdr:colOff>95250</xdr:colOff>
                    <xdr:row>49</xdr:row>
                    <xdr:rowOff>104775</xdr:rowOff>
                  </to>
                </anchor>
              </controlPr>
            </control>
          </mc:Choice>
        </mc:AlternateContent>
        <mc:AlternateContent xmlns:mc="http://schemas.openxmlformats.org/markup-compatibility/2006">
          <mc:Choice Requires="x14">
            <control shapeId="603138" r:id="rId5" name="Check Box 2">
              <controlPr defaultSize="0" autoFill="0" autoLine="0" autoPict="0">
                <anchor moveWithCells="1">
                  <from>
                    <xdr:col>5</xdr:col>
                    <xdr:colOff>38100</xdr:colOff>
                    <xdr:row>47</xdr:row>
                    <xdr:rowOff>133350</xdr:rowOff>
                  </from>
                  <to>
                    <xdr:col>6</xdr:col>
                    <xdr:colOff>114300</xdr:colOff>
                    <xdr:row>49</xdr:row>
                    <xdr:rowOff>85725</xdr:rowOff>
                  </to>
                </anchor>
              </controlPr>
            </control>
          </mc:Choice>
        </mc:AlternateContent>
        <mc:AlternateContent xmlns:mc="http://schemas.openxmlformats.org/markup-compatibility/2006">
          <mc:Choice Requires="x14">
            <control shapeId="603139" r:id="rId6" name="Check Box 3">
              <controlPr defaultSize="0" autoFill="0" autoLine="0" autoPict="0">
                <anchor moveWithCells="1">
                  <from>
                    <xdr:col>1</xdr:col>
                    <xdr:colOff>19050</xdr:colOff>
                    <xdr:row>49</xdr:row>
                    <xdr:rowOff>0</xdr:rowOff>
                  </from>
                  <to>
                    <xdr:col>2</xdr:col>
                    <xdr:colOff>85725</xdr:colOff>
                    <xdr:row>50</xdr:row>
                    <xdr:rowOff>47625</xdr:rowOff>
                  </to>
                </anchor>
              </controlPr>
            </control>
          </mc:Choice>
        </mc:AlternateContent>
        <mc:AlternateContent xmlns:mc="http://schemas.openxmlformats.org/markup-compatibility/2006">
          <mc:Choice Requires="x14">
            <control shapeId="603140" r:id="rId7" name="Check Box 4">
              <controlPr defaultSize="0" autoFill="0" autoLine="0" autoPict="0">
                <anchor moveWithCells="1">
                  <from>
                    <xdr:col>1</xdr:col>
                    <xdr:colOff>19050</xdr:colOff>
                    <xdr:row>52</xdr:row>
                    <xdr:rowOff>171450</xdr:rowOff>
                  </from>
                  <to>
                    <xdr:col>2</xdr:col>
                    <xdr:colOff>85725</xdr:colOff>
                    <xdr:row>54</xdr:row>
                    <xdr:rowOff>19050</xdr:rowOff>
                  </to>
                </anchor>
              </controlPr>
            </control>
          </mc:Choice>
        </mc:AlternateContent>
        <mc:AlternateContent xmlns:mc="http://schemas.openxmlformats.org/markup-compatibility/2006">
          <mc:Choice Requires="x14">
            <control shapeId="603141" r:id="rId8" name="Check Box 5">
              <controlPr defaultSize="0" autoFill="0" autoLine="0" autoPict="0">
                <anchor moveWithCells="1">
                  <from>
                    <xdr:col>1</xdr:col>
                    <xdr:colOff>19050</xdr:colOff>
                    <xdr:row>53</xdr:row>
                    <xdr:rowOff>180975</xdr:rowOff>
                  </from>
                  <to>
                    <xdr:col>2</xdr:col>
                    <xdr:colOff>85725</xdr:colOff>
                    <xdr:row>55</xdr:row>
                    <xdr:rowOff>28575</xdr:rowOff>
                  </to>
                </anchor>
              </controlPr>
            </control>
          </mc:Choice>
        </mc:AlternateContent>
        <mc:AlternateContent xmlns:mc="http://schemas.openxmlformats.org/markup-compatibility/2006">
          <mc:Choice Requires="x14">
            <control shapeId="603142" r:id="rId9" name="Check Box 6">
              <controlPr defaultSize="0" autoFill="0" autoLine="0" autoPict="0">
                <anchor moveWithCells="1">
                  <from>
                    <xdr:col>11</xdr:col>
                    <xdr:colOff>47625</xdr:colOff>
                    <xdr:row>52</xdr:row>
                    <xdr:rowOff>171450</xdr:rowOff>
                  </from>
                  <to>
                    <xdr:col>12</xdr:col>
                    <xdr:colOff>114300</xdr:colOff>
                    <xdr:row>54</xdr:row>
                    <xdr:rowOff>19050</xdr:rowOff>
                  </to>
                </anchor>
              </controlPr>
            </control>
          </mc:Choice>
        </mc:AlternateContent>
        <mc:AlternateContent xmlns:mc="http://schemas.openxmlformats.org/markup-compatibility/2006">
          <mc:Choice Requires="x14">
            <control shapeId="603143" r:id="rId10" name="Check Box 7">
              <controlPr defaultSize="0" autoFill="0" autoLine="0" autoPict="0">
                <anchor moveWithCells="1">
                  <from>
                    <xdr:col>18</xdr:col>
                    <xdr:colOff>19050</xdr:colOff>
                    <xdr:row>47</xdr:row>
                    <xdr:rowOff>133350</xdr:rowOff>
                  </from>
                  <to>
                    <xdr:col>19</xdr:col>
                    <xdr:colOff>85725</xdr:colOff>
                    <xdr:row>49</xdr:row>
                    <xdr:rowOff>85725</xdr:rowOff>
                  </to>
                </anchor>
              </controlPr>
            </control>
          </mc:Choice>
        </mc:AlternateContent>
        <mc:AlternateContent xmlns:mc="http://schemas.openxmlformats.org/markup-compatibility/2006">
          <mc:Choice Requires="x14">
            <control shapeId="603144" r:id="rId11" name="Check Box 8">
              <controlPr defaultSize="0" autoFill="0" autoLine="0" autoPict="0">
                <anchor moveWithCells="1">
                  <from>
                    <xdr:col>18</xdr:col>
                    <xdr:colOff>19050</xdr:colOff>
                    <xdr:row>48</xdr:row>
                    <xdr:rowOff>190500</xdr:rowOff>
                  </from>
                  <to>
                    <xdr:col>19</xdr:col>
                    <xdr:colOff>95250</xdr:colOff>
                    <xdr:row>50</xdr:row>
                    <xdr:rowOff>38100</xdr:rowOff>
                  </to>
                </anchor>
              </controlPr>
            </control>
          </mc:Choice>
        </mc:AlternateContent>
        <mc:AlternateContent xmlns:mc="http://schemas.openxmlformats.org/markup-compatibility/2006">
          <mc:Choice Requires="x14">
            <control shapeId="603145" r:id="rId12" name="Check Box 9">
              <controlPr defaultSize="0" autoFill="0" autoLine="0" autoPict="0">
                <anchor moveWithCells="1">
                  <from>
                    <xdr:col>1</xdr:col>
                    <xdr:colOff>19050</xdr:colOff>
                    <xdr:row>49</xdr:row>
                    <xdr:rowOff>171450</xdr:rowOff>
                  </from>
                  <to>
                    <xdr:col>2</xdr:col>
                    <xdr:colOff>85725</xdr:colOff>
                    <xdr:row>51</xdr:row>
                    <xdr:rowOff>19050</xdr:rowOff>
                  </to>
                </anchor>
              </controlPr>
            </control>
          </mc:Choice>
        </mc:AlternateContent>
        <mc:AlternateContent xmlns:mc="http://schemas.openxmlformats.org/markup-compatibility/2006">
          <mc:Choice Requires="x14">
            <control shapeId="603146" r:id="rId13" name="Check Box 10">
              <controlPr defaultSize="0" autoFill="0" autoLine="0" autoPict="0">
                <anchor moveWithCells="1">
                  <from>
                    <xdr:col>5</xdr:col>
                    <xdr:colOff>38100</xdr:colOff>
                    <xdr:row>48</xdr:row>
                    <xdr:rowOff>171450</xdr:rowOff>
                  </from>
                  <to>
                    <xdr:col>6</xdr:col>
                    <xdr:colOff>114300</xdr:colOff>
                    <xdr:row>50</xdr:row>
                    <xdr:rowOff>19050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D6C8-8B66-4224-8C79-6BC177E1C949}">
  <dimension ref="A1:AG88"/>
  <sheetViews>
    <sheetView view="pageBreakPreview" zoomScale="115" zoomScaleNormal="100" zoomScaleSheetLayoutView="115" workbookViewId="0">
      <selection activeCell="Z6" sqref="Z6"/>
    </sheetView>
  </sheetViews>
  <sheetFormatPr defaultColWidth="2.75" defaultRowHeight="18.75"/>
  <cols>
    <col min="1" max="2" width="2.75" style="1544"/>
    <col min="3" max="3" width="4.625" style="1544" customWidth="1"/>
    <col min="4" max="20" width="2.75" style="1544"/>
    <col min="21" max="21" width="3.5" style="1544" customWidth="1"/>
    <col min="22" max="16384" width="2.75" style="1544"/>
  </cols>
  <sheetData>
    <row r="1" spans="1:33" s="1546" customFormat="1" ht="16.149999999999999" customHeight="1">
      <c r="A1" s="1545" t="s">
        <v>4519</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58" t="s">
        <v>4520</v>
      </c>
      <c r="B2" s="3758"/>
      <c r="C2" s="3758"/>
      <c r="D2" s="3758"/>
      <c r="E2" s="3758"/>
      <c r="F2" s="3758"/>
      <c r="G2" s="3758"/>
      <c r="H2" s="3758"/>
      <c r="I2" s="3758"/>
      <c r="J2" s="3758"/>
      <c r="K2" s="3758"/>
      <c r="L2" s="3758"/>
      <c r="M2" s="3758"/>
      <c r="N2" s="3758"/>
      <c r="O2" s="3758"/>
      <c r="P2" s="3758"/>
      <c r="Q2" s="3758"/>
      <c r="R2" s="3758"/>
      <c r="S2" s="3758"/>
      <c r="T2" s="3758"/>
      <c r="U2" s="3758"/>
      <c r="V2" s="3758"/>
      <c r="W2" s="3758"/>
      <c r="X2" s="3758"/>
      <c r="Y2" s="3758"/>
      <c r="Z2" s="3758"/>
      <c r="AA2" s="3758"/>
      <c r="AB2" s="3758"/>
      <c r="AC2" s="3758"/>
      <c r="AD2" s="3758"/>
      <c r="AE2" s="3758"/>
      <c r="AF2" s="3758"/>
      <c r="AG2" s="3758"/>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1545"/>
      <c r="R4" s="1545"/>
      <c r="S4" s="3759" t="s">
        <v>4444</v>
      </c>
      <c r="T4" s="3759"/>
      <c r="U4" s="3759"/>
      <c r="V4" s="3759"/>
      <c r="W4" s="3759"/>
      <c r="X4" s="3760"/>
      <c r="Y4" s="3761"/>
      <c r="Z4" s="3761"/>
      <c r="AA4" s="3761"/>
      <c r="AB4" s="3761"/>
      <c r="AC4" s="3761"/>
      <c r="AD4" s="3761"/>
      <c r="AE4" s="3761"/>
      <c r="AF4" s="3761"/>
      <c r="AG4" s="3762"/>
    </row>
    <row r="5" spans="1:33" s="1546" customFormat="1" ht="16.149999999999999" customHeight="1">
      <c r="A5" s="1545"/>
      <c r="B5" s="1545"/>
      <c r="C5" s="1545"/>
      <c r="D5" s="1545"/>
      <c r="E5" s="1545"/>
      <c r="F5" s="1545"/>
      <c r="G5" s="1545"/>
      <c r="H5" s="1545"/>
      <c r="I5" s="1545"/>
      <c r="J5" s="1545"/>
      <c r="K5" s="1545"/>
      <c r="L5" s="1545"/>
      <c r="M5" s="1545"/>
      <c r="N5" s="1545"/>
      <c r="O5" s="1545"/>
      <c r="P5" s="1545"/>
      <c r="Q5" s="1545"/>
      <c r="R5" s="1545"/>
      <c r="S5" s="3759" t="s">
        <v>1</v>
      </c>
      <c r="T5" s="3759"/>
      <c r="U5" s="3759"/>
      <c r="V5" s="3759"/>
      <c r="W5" s="3759"/>
      <c r="X5" s="3763"/>
      <c r="Y5" s="3764"/>
      <c r="Z5" s="3764"/>
      <c r="AA5" s="3764"/>
      <c r="AB5" s="3764"/>
      <c r="AC5" s="3764"/>
      <c r="AD5" s="3764"/>
      <c r="AE5" s="3764"/>
      <c r="AF5" s="3764"/>
      <c r="AG5" s="3765"/>
    </row>
    <row r="6" spans="1:33" s="1546" customFormat="1" ht="15.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4521</v>
      </c>
      <c r="B7" s="1547"/>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c r="A8" s="1568" t="s">
        <v>4522</v>
      </c>
      <c r="B8" s="1569"/>
      <c r="C8" s="1569"/>
      <c r="D8" s="1569"/>
      <c r="E8" s="1569"/>
      <c r="F8" s="1569"/>
      <c r="G8" s="1569"/>
      <c r="H8" s="1569"/>
      <c r="I8" s="1569"/>
      <c r="J8" s="1569"/>
      <c r="K8" s="1554"/>
      <c r="L8" s="1569"/>
      <c r="M8" s="1569"/>
      <c r="N8" s="1569"/>
      <c r="O8" s="1569"/>
      <c r="P8" s="1569"/>
      <c r="Q8" s="1569"/>
      <c r="R8" s="3787"/>
      <c r="S8" s="3788"/>
      <c r="T8" s="3788"/>
      <c r="U8" s="3788"/>
      <c r="V8" s="3788"/>
      <c r="W8" s="3788"/>
      <c r="X8" s="3788"/>
      <c r="Y8" s="1578"/>
      <c r="Z8" s="1578"/>
      <c r="AA8" s="1578"/>
      <c r="AB8" s="1578"/>
      <c r="AC8" s="3789"/>
      <c r="AD8" s="3789"/>
      <c r="AE8" s="3789"/>
      <c r="AF8" s="3789"/>
      <c r="AG8" s="1579"/>
    </row>
    <row r="9" spans="1:33" s="1546" customFormat="1" ht="16.149999999999999" customHeight="1">
      <c r="A9" s="1572"/>
      <c r="B9" s="3780" t="s">
        <v>4523</v>
      </c>
      <c r="C9" s="3780"/>
      <c r="D9" s="3780"/>
      <c r="E9" s="3780"/>
      <c r="F9" s="3780"/>
      <c r="G9" s="3780"/>
      <c r="H9" s="3780"/>
      <c r="I9" s="3780"/>
      <c r="J9" s="3780"/>
      <c r="K9" s="3780"/>
      <c r="L9" s="3780"/>
      <c r="M9" s="3780"/>
      <c r="N9" s="3780"/>
      <c r="O9" s="3780"/>
      <c r="P9" s="3780"/>
      <c r="Q9" s="3780"/>
      <c r="R9" s="3780"/>
      <c r="S9" s="3781" t="s">
        <v>4524</v>
      </c>
      <c r="T9" s="3782"/>
      <c r="U9" s="3782"/>
      <c r="V9" s="3782"/>
      <c r="W9" s="3782"/>
      <c r="X9" s="3782"/>
      <c r="Y9" s="3782"/>
      <c r="Z9" s="3782"/>
      <c r="AA9" s="3790"/>
      <c r="AB9" s="3781" t="s">
        <v>4452</v>
      </c>
      <c r="AC9" s="3782"/>
      <c r="AD9" s="3782"/>
      <c r="AE9" s="3782"/>
      <c r="AF9" s="3782"/>
      <c r="AG9" s="3783"/>
    </row>
    <row r="10" spans="1:33" s="1546" customFormat="1" ht="16.149999999999999" customHeight="1">
      <c r="A10" s="1572"/>
      <c r="B10" s="1599" t="s">
        <v>4525</v>
      </c>
      <c r="C10" s="1581" t="s">
        <v>4446</v>
      </c>
      <c r="D10" s="3764"/>
      <c r="E10" s="3764"/>
      <c r="F10" s="1559" t="s">
        <v>733</v>
      </c>
      <c r="G10" s="3764"/>
      <c r="H10" s="3764"/>
      <c r="I10" s="1559" t="s">
        <v>1528</v>
      </c>
      <c r="J10" s="1559" t="s">
        <v>1614</v>
      </c>
      <c r="K10" s="1559" t="s">
        <v>4526</v>
      </c>
      <c r="L10" s="1559"/>
      <c r="M10" s="3764"/>
      <c r="N10" s="3764"/>
      <c r="O10" s="1591" t="s">
        <v>733</v>
      </c>
      <c r="P10" s="3764"/>
      <c r="Q10" s="3764"/>
      <c r="R10" s="1600" t="s">
        <v>1528</v>
      </c>
      <c r="S10" s="1581"/>
      <c r="T10" s="3786"/>
      <c r="U10" s="3786"/>
      <c r="V10" s="3786"/>
      <c r="W10" s="3786"/>
      <c r="X10" s="3786"/>
      <c r="Y10" s="3786"/>
      <c r="Z10" s="3786"/>
      <c r="AA10" s="1559"/>
      <c r="AB10" s="1601"/>
      <c r="AC10" s="3764"/>
      <c r="AD10" s="3764"/>
      <c r="AE10" s="3764"/>
      <c r="AF10" s="3764"/>
      <c r="AG10" s="1563" t="s">
        <v>4453</v>
      </c>
    </row>
    <row r="11" spans="1:33" s="1546" customFormat="1" ht="16.149999999999999" customHeight="1">
      <c r="A11" s="1572"/>
      <c r="B11" s="1599" t="s">
        <v>4527</v>
      </c>
      <c r="C11" s="1581" t="s">
        <v>4446</v>
      </c>
      <c r="D11" s="3764"/>
      <c r="E11" s="3764"/>
      <c r="F11" s="1559" t="s">
        <v>733</v>
      </c>
      <c r="G11" s="3764"/>
      <c r="H11" s="3764"/>
      <c r="I11" s="1559" t="s">
        <v>1528</v>
      </c>
      <c r="J11" s="1559" t="s">
        <v>1614</v>
      </c>
      <c r="K11" s="1559" t="s">
        <v>4526</v>
      </c>
      <c r="L11" s="1559"/>
      <c r="M11" s="3764"/>
      <c r="N11" s="3764"/>
      <c r="O11" s="1591" t="s">
        <v>733</v>
      </c>
      <c r="P11" s="3764"/>
      <c r="Q11" s="3764"/>
      <c r="R11" s="1600" t="s">
        <v>1528</v>
      </c>
      <c r="S11" s="1581"/>
      <c r="T11" s="3786"/>
      <c r="U11" s="3786"/>
      <c r="V11" s="3786"/>
      <c r="W11" s="3786"/>
      <c r="X11" s="3786"/>
      <c r="Y11" s="3786"/>
      <c r="Z11" s="3786"/>
      <c r="AA11" s="1559"/>
      <c r="AB11" s="1601"/>
      <c r="AC11" s="3764"/>
      <c r="AD11" s="3764"/>
      <c r="AE11" s="3764"/>
      <c r="AF11" s="3764"/>
      <c r="AG11" s="1563" t="s">
        <v>4453</v>
      </c>
    </row>
    <row r="12" spans="1:33" s="1546" customFormat="1" ht="16.149999999999999" customHeight="1">
      <c r="A12" s="1572"/>
      <c r="B12" s="1599" t="s">
        <v>4528</v>
      </c>
      <c r="C12" s="1581" t="s">
        <v>4446</v>
      </c>
      <c r="D12" s="3764"/>
      <c r="E12" s="3764"/>
      <c r="F12" s="1559" t="s">
        <v>733</v>
      </c>
      <c r="G12" s="3764"/>
      <c r="H12" s="3764"/>
      <c r="I12" s="1559" t="s">
        <v>1528</v>
      </c>
      <c r="J12" s="1559" t="s">
        <v>1614</v>
      </c>
      <c r="K12" s="1559" t="s">
        <v>4526</v>
      </c>
      <c r="L12" s="1559"/>
      <c r="M12" s="3764"/>
      <c r="N12" s="3764"/>
      <c r="O12" s="1591" t="s">
        <v>733</v>
      </c>
      <c r="P12" s="3764"/>
      <c r="Q12" s="3764"/>
      <c r="R12" s="1600" t="s">
        <v>1528</v>
      </c>
      <c r="S12" s="1581"/>
      <c r="T12" s="3786"/>
      <c r="U12" s="3786"/>
      <c r="V12" s="3786"/>
      <c r="W12" s="3786"/>
      <c r="X12" s="3786"/>
      <c r="Y12" s="3786"/>
      <c r="Z12" s="3786"/>
      <c r="AA12" s="1559"/>
      <c r="AB12" s="1601"/>
      <c r="AC12" s="3764"/>
      <c r="AD12" s="3764"/>
      <c r="AE12" s="3764"/>
      <c r="AF12" s="3764"/>
      <c r="AG12" s="1563" t="s">
        <v>4453</v>
      </c>
    </row>
    <row r="13" spans="1:33" s="1546" customFormat="1" ht="16.149999999999999" customHeight="1">
      <c r="A13" s="1572"/>
      <c r="B13" s="1602" t="s">
        <v>4529</v>
      </c>
      <c r="C13" s="1581" t="s">
        <v>4446</v>
      </c>
      <c r="D13" s="3764"/>
      <c r="E13" s="3764"/>
      <c r="F13" s="1559" t="s">
        <v>733</v>
      </c>
      <c r="G13" s="3764"/>
      <c r="H13" s="3764"/>
      <c r="I13" s="1559" t="s">
        <v>1528</v>
      </c>
      <c r="J13" s="1559" t="s">
        <v>1614</v>
      </c>
      <c r="K13" s="1559" t="s">
        <v>4526</v>
      </c>
      <c r="L13" s="1559"/>
      <c r="M13" s="3764"/>
      <c r="N13" s="3764"/>
      <c r="O13" s="1591" t="s">
        <v>733</v>
      </c>
      <c r="P13" s="3764"/>
      <c r="Q13" s="3764"/>
      <c r="R13" s="1600" t="s">
        <v>1528</v>
      </c>
      <c r="S13" s="1581"/>
      <c r="T13" s="3786"/>
      <c r="U13" s="3786"/>
      <c r="V13" s="3786"/>
      <c r="W13" s="3786"/>
      <c r="X13" s="3786"/>
      <c r="Y13" s="3786"/>
      <c r="Z13" s="3786"/>
      <c r="AA13" s="1559"/>
      <c r="AB13" s="1601"/>
      <c r="AC13" s="3764"/>
      <c r="AD13" s="3764"/>
      <c r="AE13" s="3764"/>
      <c r="AF13" s="3764"/>
      <c r="AG13" s="1563" t="s">
        <v>4453</v>
      </c>
    </row>
    <row r="14" spans="1:33" s="1546" customFormat="1" ht="16.149999999999999" customHeight="1">
      <c r="A14" s="1583" t="s">
        <v>4530</v>
      </c>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3785"/>
      <c r="AD14" s="3785"/>
      <c r="AE14" s="3785"/>
      <c r="AF14" s="3785"/>
      <c r="AG14" s="1563"/>
    </row>
    <row r="15" spans="1:33" s="1546" customFormat="1" ht="16.149999999999999" customHeight="1">
      <c r="A15" s="1572"/>
      <c r="B15" s="3780" t="s">
        <v>4523</v>
      </c>
      <c r="C15" s="3780"/>
      <c r="D15" s="3780"/>
      <c r="E15" s="3780"/>
      <c r="F15" s="3780"/>
      <c r="G15" s="3780"/>
      <c r="H15" s="3780"/>
      <c r="I15" s="3780"/>
      <c r="J15" s="3780"/>
      <c r="K15" s="3780"/>
      <c r="L15" s="3780"/>
      <c r="M15" s="3780"/>
      <c r="N15" s="3780"/>
      <c r="O15" s="3780"/>
      <c r="P15" s="3780"/>
      <c r="Q15" s="3780"/>
      <c r="R15" s="3780"/>
      <c r="S15" s="3780"/>
      <c r="T15" s="3780"/>
      <c r="U15" s="3780"/>
      <c r="V15" s="3780"/>
      <c r="W15" s="3780"/>
      <c r="X15" s="3780"/>
      <c r="Y15" s="3780"/>
      <c r="Z15" s="3780"/>
      <c r="AA15" s="3780"/>
      <c r="AB15" s="3781" t="s">
        <v>4531</v>
      </c>
      <c r="AC15" s="3782"/>
      <c r="AD15" s="3782"/>
      <c r="AE15" s="3782"/>
      <c r="AF15" s="3782"/>
      <c r="AG15" s="3783"/>
    </row>
    <row r="16" spans="1:33" s="1546" customFormat="1" ht="16.149999999999999" customHeight="1">
      <c r="A16" s="1572"/>
      <c r="B16" s="1599" t="s">
        <v>4525</v>
      </c>
      <c r="C16" s="1581" t="s">
        <v>4446</v>
      </c>
      <c r="D16" s="3776" t="str">
        <f>IF(D10="","",D10)</f>
        <v/>
      </c>
      <c r="E16" s="3776"/>
      <c r="F16" s="1559" t="s">
        <v>733</v>
      </c>
      <c r="G16" s="3776" t="str">
        <f>IF(G10="","",G10)</f>
        <v/>
      </c>
      <c r="H16" s="3776"/>
      <c r="I16" s="1559" t="s">
        <v>1528</v>
      </c>
      <c r="J16" s="1559" t="s">
        <v>1614</v>
      </c>
      <c r="K16" s="1559" t="s">
        <v>4526</v>
      </c>
      <c r="L16" s="1559"/>
      <c r="M16" s="3776" t="str">
        <f>IF(M10="","",M10)</f>
        <v/>
      </c>
      <c r="N16" s="3776"/>
      <c r="O16" s="1591" t="s">
        <v>733</v>
      </c>
      <c r="P16" s="3776" t="str">
        <f>IF(P10="","",P10)</f>
        <v/>
      </c>
      <c r="Q16" s="3776"/>
      <c r="R16" s="1591" t="s">
        <v>1528</v>
      </c>
      <c r="S16" s="1603"/>
      <c r="T16" s="1603"/>
      <c r="U16" s="1603"/>
      <c r="V16" s="1603"/>
      <c r="W16" s="1603"/>
      <c r="X16" s="1603"/>
      <c r="Y16" s="1603"/>
      <c r="Z16" s="1603"/>
      <c r="AA16" s="1604"/>
      <c r="AB16" s="1601"/>
      <c r="AC16" s="3777"/>
      <c r="AD16" s="3777"/>
      <c r="AE16" s="3777"/>
      <c r="AF16" s="3777"/>
      <c r="AG16" s="1563" t="s">
        <v>1567</v>
      </c>
    </row>
    <row r="17" spans="1:33" s="1546" customFormat="1" ht="16.149999999999999" customHeight="1">
      <c r="A17" s="1572"/>
      <c r="B17" s="1599" t="s">
        <v>4527</v>
      </c>
      <c r="C17" s="1581" t="s">
        <v>4446</v>
      </c>
      <c r="D17" s="3776" t="str">
        <f>IF(D11="","",D11)</f>
        <v/>
      </c>
      <c r="E17" s="3776"/>
      <c r="F17" s="1559" t="s">
        <v>733</v>
      </c>
      <c r="G17" s="3776" t="str">
        <f>IF(G11="","",G11)</f>
        <v/>
      </c>
      <c r="H17" s="3776"/>
      <c r="I17" s="1559" t="s">
        <v>1528</v>
      </c>
      <c r="J17" s="1559" t="s">
        <v>1614</v>
      </c>
      <c r="K17" s="1559" t="s">
        <v>4526</v>
      </c>
      <c r="L17" s="1559"/>
      <c r="M17" s="3776" t="str">
        <f>IF(M11="","",M11)</f>
        <v/>
      </c>
      <c r="N17" s="3776"/>
      <c r="O17" s="1591" t="s">
        <v>733</v>
      </c>
      <c r="P17" s="3776" t="str">
        <f>IF(P11="","",P11)</f>
        <v/>
      </c>
      <c r="Q17" s="3776"/>
      <c r="R17" s="1591" t="s">
        <v>1528</v>
      </c>
      <c r="S17" s="1603"/>
      <c r="T17" s="1603"/>
      <c r="U17" s="1603"/>
      <c r="V17" s="1603"/>
      <c r="W17" s="1603"/>
      <c r="X17" s="1603"/>
      <c r="Y17" s="1603"/>
      <c r="Z17" s="1603"/>
      <c r="AA17" s="1604"/>
      <c r="AB17" s="1601"/>
      <c r="AC17" s="3777"/>
      <c r="AD17" s="3777"/>
      <c r="AE17" s="3777"/>
      <c r="AF17" s="3777"/>
      <c r="AG17" s="1563" t="s">
        <v>1567</v>
      </c>
    </row>
    <row r="18" spans="1:33" s="1546" customFormat="1" ht="16.149999999999999" customHeight="1">
      <c r="A18" s="1572"/>
      <c r="B18" s="1599" t="s">
        <v>4528</v>
      </c>
      <c r="C18" s="1581" t="s">
        <v>4446</v>
      </c>
      <c r="D18" s="3776" t="str">
        <f>IF(D12="","",D12)</f>
        <v/>
      </c>
      <c r="E18" s="3776"/>
      <c r="F18" s="1559" t="s">
        <v>733</v>
      </c>
      <c r="G18" s="3776" t="str">
        <f>IF(G12="","",G12)</f>
        <v/>
      </c>
      <c r="H18" s="3776"/>
      <c r="I18" s="1559" t="s">
        <v>1528</v>
      </c>
      <c r="J18" s="1559" t="s">
        <v>1614</v>
      </c>
      <c r="K18" s="1559" t="s">
        <v>4526</v>
      </c>
      <c r="L18" s="1559"/>
      <c r="M18" s="3776" t="str">
        <f>IF(M12="","",M12)</f>
        <v/>
      </c>
      <c r="N18" s="3776"/>
      <c r="O18" s="1591" t="s">
        <v>733</v>
      </c>
      <c r="P18" s="3776" t="str">
        <f>IF(P12="","",P12)</f>
        <v/>
      </c>
      <c r="Q18" s="3776"/>
      <c r="R18" s="1591" t="s">
        <v>1528</v>
      </c>
      <c r="S18" s="1603"/>
      <c r="T18" s="1603"/>
      <c r="U18" s="1603"/>
      <c r="V18" s="1603"/>
      <c r="W18" s="1603"/>
      <c r="X18" s="1603"/>
      <c r="Y18" s="1603"/>
      <c r="Z18" s="1603"/>
      <c r="AA18" s="1604"/>
      <c r="AB18" s="1601"/>
      <c r="AC18" s="3777"/>
      <c r="AD18" s="3777"/>
      <c r="AE18" s="3777"/>
      <c r="AF18" s="3777"/>
      <c r="AG18" s="1563" t="s">
        <v>1567</v>
      </c>
    </row>
    <row r="19" spans="1:33" s="1546" customFormat="1" ht="16.149999999999999" customHeight="1">
      <c r="A19" s="1605"/>
      <c r="B19" s="1602" t="s">
        <v>4529</v>
      </c>
      <c r="C19" s="1581" t="s">
        <v>4446</v>
      </c>
      <c r="D19" s="3776" t="str">
        <f>IF(D13="","",D13)</f>
        <v/>
      </c>
      <c r="E19" s="3776"/>
      <c r="F19" s="1559" t="s">
        <v>733</v>
      </c>
      <c r="G19" s="3776" t="str">
        <f>IF(G13="","",G13)</f>
        <v/>
      </c>
      <c r="H19" s="3776"/>
      <c r="I19" s="1559" t="s">
        <v>1528</v>
      </c>
      <c r="J19" s="1559" t="s">
        <v>1614</v>
      </c>
      <c r="K19" s="1559" t="s">
        <v>4526</v>
      </c>
      <c r="L19" s="1559"/>
      <c r="M19" s="3776" t="str">
        <f>IF(M13="","",M13)</f>
        <v/>
      </c>
      <c r="N19" s="3776"/>
      <c r="O19" s="1591" t="s">
        <v>733</v>
      </c>
      <c r="P19" s="3776" t="str">
        <f>IF(P13="","",P13)</f>
        <v/>
      </c>
      <c r="Q19" s="3776"/>
      <c r="R19" s="1591" t="s">
        <v>1528</v>
      </c>
      <c r="S19" s="1603"/>
      <c r="T19" s="1591"/>
      <c r="U19" s="1591"/>
      <c r="V19" s="1591"/>
      <c r="W19" s="1591"/>
      <c r="X19" s="1591"/>
      <c r="Y19" s="1591"/>
      <c r="Z19" s="1591"/>
      <c r="AA19" s="1591"/>
      <c r="AB19" s="1601"/>
      <c r="AC19" s="3777"/>
      <c r="AD19" s="3777"/>
      <c r="AE19" s="3777"/>
      <c r="AF19" s="3777"/>
      <c r="AG19" s="1563" t="s">
        <v>1567</v>
      </c>
    </row>
    <row r="20" spans="1:33" s="1546" customFormat="1" ht="16.149999999999999" customHeight="1">
      <c r="A20" s="1572"/>
      <c r="B20" s="1602" t="s">
        <v>4532</v>
      </c>
      <c r="C20" s="1559"/>
      <c r="D20" s="1591"/>
      <c r="E20" s="1591"/>
      <c r="F20" s="1559"/>
      <c r="G20" s="1591"/>
      <c r="H20" s="1591"/>
      <c r="I20" s="1559"/>
      <c r="J20" s="1559"/>
      <c r="K20" s="1559"/>
      <c r="L20" s="1559"/>
      <c r="M20" s="1591"/>
      <c r="N20" s="1591"/>
      <c r="O20" s="1591"/>
      <c r="P20" s="1591"/>
      <c r="Q20" s="1591"/>
      <c r="R20" s="1591"/>
      <c r="S20" s="1591"/>
      <c r="T20" s="1591"/>
      <c r="U20" s="1591"/>
      <c r="V20" s="1591"/>
      <c r="W20" s="1591"/>
      <c r="X20" s="1591"/>
      <c r="Y20" s="1591"/>
      <c r="Z20" s="1591"/>
      <c r="AA20" s="1591"/>
      <c r="AB20" s="1601"/>
      <c r="AC20" s="3784" t="str">
        <f>IF(AC16="","",SUM(AC16:AF19))</f>
        <v/>
      </c>
      <c r="AD20" s="3784"/>
      <c r="AE20" s="3784"/>
      <c r="AF20" s="3784"/>
      <c r="AG20" s="1563" t="s">
        <v>1567</v>
      </c>
    </row>
    <row r="21" spans="1:33" s="1546" customFormat="1" ht="16.149999999999999" customHeight="1">
      <c r="A21" s="1583" t="s">
        <v>4533</v>
      </c>
      <c r="B21" s="1606"/>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3779"/>
      <c r="AD21" s="3779"/>
      <c r="AE21" s="3779"/>
      <c r="AF21" s="3779"/>
      <c r="AG21" s="1560"/>
    </row>
    <row r="22" spans="1:33" s="1546" customFormat="1" ht="16.149999999999999" customHeight="1">
      <c r="A22" s="1572"/>
      <c r="B22" s="3780" t="s">
        <v>4523</v>
      </c>
      <c r="C22" s="3780"/>
      <c r="D22" s="3780"/>
      <c r="E22" s="3780"/>
      <c r="F22" s="3780"/>
      <c r="G22" s="3780"/>
      <c r="H22" s="3780"/>
      <c r="I22" s="3780"/>
      <c r="J22" s="3780"/>
      <c r="K22" s="3780"/>
      <c r="L22" s="3780"/>
      <c r="M22" s="3780"/>
      <c r="N22" s="3780"/>
      <c r="O22" s="3780"/>
      <c r="P22" s="3780"/>
      <c r="Q22" s="3780"/>
      <c r="R22" s="3780"/>
      <c r="S22" s="3780"/>
      <c r="T22" s="3780"/>
      <c r="U22" s="3780"/>
      <c r="V22" s="3780"/>
      <c r="W22" s="3780"/>
      <c r="X22" s="3780"/>
      <c r="Y22" s="3780"/>
      <c r="Z22" s="3780"/>
      <c r="AA22" s="3781"/>
      <c r="AB22" s="3781" t="s">
        <v>4534</v>
      </c>
      <c r="AC22" s="3782"/>
      <c r="AD22" s="3782"/>
      <c r="AE22" s="3782"/>
      <c r="AF22" s="3782"/>
      <c r="AG22" s="3783"/>
    </row>
    <row r="23" spans="1:33" s="1546" customFormat="1" ht="16.149999999999999" customHeight="1">
      <c r="A23" s="1572"/>
      <c r="B23" s="1599" t="s">
        <v>4525</v>
      </c>
      <c r="C23" s="1581" t="s">
        <v>4446</v>
      </c>
      <c r="D23" s="3776" t="str">
        <f>IF(D10="","",D10)</f>
        <v/>
      </c>
      <c r="E23" s="3776"/>
      <c r="F23" s="1559" t="s">
        <v>733</v>
      </c>
      <c r="G23" s="3776" t="str">
        <f>IF(G10="","",G10)</f>
        <v/>
      </c>
      <c r="H23" s="3776"/>
      <c r="I23" s="1559" t="s">
        <v>1528</v>
      </c>
      <c r="J23" s="1559" t="s">
        <v>1614</v>
      </c>
      <c r="K23" s="1559" t="s">
        <v>4526</v>
      </c>
      <c r="L23" s="1559"/>
      <c r="M23" s="3776" t="str">
        <f>IF(M10="","",M10)</f>
        <v/>
      </c>
      <c r="N23" s="3776"/>
      <c r="O23" s="1591" t="s">
        <v>733</v>
      </c>
      <c r="P23" s="3776" t="str">
        <f>IF(P10="","",P10)</f>
        <v/>
      </c>
      <c r="Q23" s="3776"/>
      <c r="R23" s="1591" t="s">
        <v>1528</v>
      </c>
      <c r="S23" s="1603"/>
      <c r="T23" s="1603"/>
      <c r="U23" s="1603"/>
      <c r="V23" s="1603"/>
      <c r="W23" s="1603"/>
      <c r="X23" s="1603"/>
      <c r="Y23" s="1603"/>
      <c r="Z23" s="1603"/>
      <c r="AA23" s="1603"/>
      <c r="AB23" s="1601"/>
      <c r="AC23" s="3777"/>
      <c r="AD23" s="3777"/>
      <c r="AE23" s="3777"/>
      <c r="AF23" s="3777"/>
      <c r="AG23" s="1563" t="s">
        <v>3240</v>
      </c>
    </row>
    <row r="24" spans="1:33" s="1546" customFormat="1" ht="16.149999999999999" customHeight="1">
      <c r="A24" s="1572"/>
      <c r="B24" s="1599" t="s">
        <v>4527</v>
      </c>
      <c r="C24" s="1581" t="s">
        <v>4446</v>
      </c>
      <c r="D24" s="3776" t="str">
        <f>IF(D11="","",D11)</f>
        <v/>
      </c>
      <c r="E24" s="3776"/>
      <c r="F24" s="1559" t="s">
        <v>733</v>
      </c>
      <c r="G24" s="3776" t="str">
        <f>IF(G11="","",G11)</f>
        <v/>
      </c>
      <c r="H24" s="3776"/>
      <c r="I24" s="1559" t="s">
        <v>1528</v>
      </c>
      <c r="J24" s="1559" t="s">
        <v>1614</v>
      </c>
      <c r="K24" s="1559" t="s">
        <v>4526</v>
      </c>
      <c r="L24" s="1559"/>
      <c r="M24" s="3776" t="str">
        <f>IF(M11="","",M11)</f>
        <v/>
      </c>
      <c r="N24" s="3776"/>
      <c r="O24" s="1591" t="s">
        <v>733</v>
      </c>
      <c r="P24" s="3776" t="str">
        <f>IF(P11="","",P11)</f>
        <v/>
      </c>
      <c r="Q24" s="3776"/>
      <c r="R24" s="1591" t="s">
        <v>1528</v>
      </c>
      <c r="S24" s="1603"/>
      <c r="T24" s="1603"/>
      <c r="U24" s="1603"/>
      <c r="V24" s="1603"/>
      <c r="W24" s="1603"/>
      <c r="X24" s="1603"/>
      <c r="Y24" s="1603"/>
      <c r="Z24" s="1603"/>
      <c r="AA24" s="1603"/>
      <c r="AB24" s="1601"/>
      <c r="AC24" s="3777"/>
      <c r="AD24" s="3777"/>
      <c r="AE24" s="3777"/>
      <c r="AF24" s="3777"/>
      <c r="AG24" s="1563" t="s">
        <v>3240</v>
      </c>
    </row>
    <row r="25" spans="1:33" s="1546" customFormat="1" ht="16.149999999999999" customHeight="1">
      <c r="A25" s="1572"/>
      <c r="B25" s="1599" t="s">
        <v>4528</v>
      </c>
      <c r="C25" s="1581" t="s">
        <v>4446</v>
      </c>
      <c r="D25" s="3776" t="str">
        <f>IF(D12="","",D12)</f>
        <v/>
      </c>
      <c r="E25" s="3776"/>
      <c r="F25" s="1559" t="s">
        <v>733</v>
      </c>
      <c r="G25" s="3776" t="str">
        <f>IF(G12="","",G12)</f>
        <v/>
      </c>
      <c r="H25" s="3776"/>
      <c r="I25" s="1559" t="s">
        <v>1528</v>
      </c>
      <c r="J25" s="1559" t="s">
        <v>1614</v>
      </c>
      <c r="K25" s="1559" t="s">
        <v>4526</v>
      </c>
      <c r="L25" s="1559"/>
      <c r="M25" s="3776" t="str">
        <f>IF(M12="","",M12)</f>
        <v/>
      </c>
      <c r="N25" s="3776"/>
      <c r="O25" s="1591" t="s">
        <v>733</v>
      </c>
      <c r="P25" s="3776" t="str">
        <f>IF(P12="","",P12)</f>
        <v/>
      </c>
      <c r="Q25" s="3776"/>
      <c r="R25" s="1591" t="s">
        <v>1528</v>
      </c>
      <c r="S25" s="1603"/>
      <c r="T25" s="1603"/>
      <c r="U25" s="1603"/>
      <c r="V25" s="1603"/>
      <c r="W25" s="1603"/>
      <c r="X25" s="1603"/>
      <c r="Y25" s="1603"/>
      <c r="Z25" s="1603"/>
      <c r="AA25" s="1603"/>
      <c r="AB25" s="1601"/>
      <c r="AC25" s="3777"/>
      <c r="AD25" s="3777"/>
      <c r="AE25" s="3777"/>
      <c r="AF25" s="3777"/>
      <c r="AG25" s="1563" t="s">
        <v>3240</v>
      </c>
    </row>
    <row r="26" spans="1:33" s="1546" customFormat="1" ht="16.149999999999999" customHeight="1">
      <c r="A26" s="1572"/>
      <c r="B26" s="1607" t="s">
        <v>4529</v>
      </c>
      <c r="C26" s="1601" t="s">
        <v>4446</v>
      </c>
      <c r="D26" s="3776" t="str">
        <f>IF(D13="","",D13)</f>
        <v/>
      </c>
      <c r="E26" s="3776"/>
      <c r="F26" s="1559" t="s">
        <v>733</v>
      </c>
      <c r="G26" s="3776" t="str">
        <f>IF(G13="","",G13)</f>
        <v/>
      </c>
      <c r="H26" s="3776"/>
      <c r="I26" s="1559" t="s">
        <v>1528</v>
      </c>
      <c r="J26" s="1559" t="s">
        <v>1614</v>
      </c>
      <c r="K26" s="1559" t="s">
        <v>4526</v>
      </c>
      <c r="L26" s="1559"/>
      <c r="M26" s="3776" t="str">
        <f>IF(M13="","",M13)</f>
        <v/>
      </c>
      <c r="N26" s="3776"/>
      <c r="O26" s="1591" t="s">
        <v>733</v>
      </c>
      <c r="P26" s="3776" t="str">
        <f>IF(P13="","",P13)</f>
        <v/>
      </c>
      <c r="Q26" s="3776"/>
      <c r="R26" s="1591" t="s">
        <v>1528</v>
      </c>
      <c r="S26" s="1603"/>
      <c r="T26" s="1591"/>
      <c r="U26" s="1591"/>
      <c r="V26" s="1591"/>
      <c r="W26" s="1591"/>
      <c r="X26" s="1591"/>
      <c r="Y26" s="1591"/>
      <c r="Z26" s="1591"/>
      <c r="AA26" s="1591"/>
      <c r="AB26" s="1601"/>
      <c r="AC26" s="3777"/>
      <c r="AD26" s="3777"/>
      <c r="AE26" s="3777"/>
      <c r="AF26" s="3777"/>
      <c r="AG26" s="1563" t="s">
        <v>3240</v>
      </c>
    </row>
    <row r="27" spans="1:33" s="1546" customFormat="1" ht="16.149999999999999" customHeight="1" thickBot="1">
      <c r="A27" s="1564"/>
      <c r="B27" s="1608" t="s">
        <v>4532</v>
      </c>
      <c r="C27" s="1565"/>
      <c r="D27" s="1609"/>
      <c r="E27" s="1609"/>
      <c r="F27" s="1565"/>
      <c r="G27" s="1609"/>
      <c r="H27" s="1609"/>
      <c r="I27" s="1565"/>
      <c r="J27" s="1565"/>
      <c r="K27" s="1565"/>
      <c r="L27" s="1565"/>
      <c r="M27" s="1609"/>
      <c r="N27" s="1609"/>
      <c r="O27" s="1609"/>
      <c r="P27" s="1609"/>
      <c r="Q27" s="1609"/>
      <c r="R27" s="1609"/>
      <c r="S27" s="1609"/>
      <c r="T27" s="1609"/>
      <c r="U27" s="1609"/>
      <c r="V27" s="1609"/>
      <c r="W27" s="1609"/>
      <c r="X27" s="1609"/>
      <c r="Y27" s="1609"/>
      <c r="Z27" s="1609"/>
      <c r="AA27" s="1609"/>
      <c r="AB27" s="1610"/>
      <c r="AC27" s="3778"/>
      <c r="AD27" s="3778"/>
      <c r="AE27" s="3778"/>
      <c r="AF27" s="3778"/>
      <c r="AG27" s="1566" t="s">
        <v>3240</v>
      </c>
    </row>
    <row r="28" spans="1:33" s="1546" customFormat="1" ht="15.6" customHeight="1">
      <c r="A28" s="1545"/>
      <c r="B28" s="1545"/>
      <c r="C28" s="1545"/>
      <c r="D28" s="1545"/>
      <c r="E28" s="1545"/>
      <c r="F28" s="1545"/>
      <c r="G28" s="1545"/>
      <c r="H28" s="1545"/>
      <c r="I28" s="1545"/>
      <c r="J28" s="1545"/>
      <c r="K28" s="1545"/>
      <c r="L28" s="1545"/>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row>
    <row r="29" spans="1:33" s="1546" customFormat="1" ht="16.149999999999999" customHeight="1" thickBot="1">
      <c r="A29" s="1547" t="s">
        <v>4535</v>
      </c>
      <c r="B29" s="1547"/>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row>
    <row r="30" spans="1:33" s="1546" customFormat="1" ht="16.149999999999999" customHeight="1">
      <c r="A30" s="1577" t="s">
        <v>4536</v>
      </c>
      <c r="B30" s="1578"/>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3773"/>
      <c r="AD30" s="3773"/>
      <c r="AE30" s="3773"/>
      <c r="AF30" s="3773"/>
      <c r="AG30" s="1579" t="s">
        <v>3240</v>
      </c>
    </row>
    <row r="31" spans="1:33" s="1546" customFormat="1" ht="16.149999999999999" customHeight="1">
      <c r="A31" s="1572" t="s">
        <v>4537</v>
      </c>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3743"/>
      <c r="AD31" s="3743"/>
      <c r="AE31" s="3743"/>
      <c r="AF31" s="3743"/>
      <c r="AG31" s="1573" t="s">
        <v>3240</v>
      </c>
    </row>
    <row r="32" spans="1:33" s="1546" customFormat="1" ht="16.149999999999999" customHeight="1" thickBot="1">
      <c r="A32" s="1574" t="s">
        <v>4538</v>
      </c>
      <c r="B32" s="1575"/>
      <c r="C32" s="1575"/>
      <c r="D32" s="1575"/>
      <c r="E32" s="1575"/>
      <c r="F32" s="1575"/>
      <c r="G32" s="1575"/>
      <c r="H32" s="1575"/>
      <c r="I32" s="1575"/>
      <c r="J32" s="1575"/>
      <c r="K32" s="1575"/>
      <c r="L32" s="1575"/>
      <c r="M32" s="1575"/>
      <c r="N32" s="1575"/>
      <c r="O32" s="1575"/>
      <c r="P32" s="1575"/>
      <c r="Q32" s="1575"/>
      <c r="R32" s="1575"/>
      <c r="S32" s="1575"/>
      <c r="T32" s="1575"/>
      <c r="U32" s="1575"/>
      <c r="V32" s="1575"/>
      <c r="W32" s="1575"/>
      <c r="X32" s="1575"/>
      <c r="Y32" s="1575"/>
      <c r="Z32" s="1575"/>
      <c r="AA32" s="1575"/>
      <c r="AB32" s="1575"/>
      <c r="AC32" s="3754" t="str">
        <f>IF(AC30="","",AC30-AC31)</f>
        <v/>
      </c>
      <c r="AD32" s="3754"/>
      <c r="AE32" s="3754"/>
      <c r="AF32" s="3754"/>
      <c r="AG32" s="1576" t="s">
        <v>3240</v>
      </c>
    </row>
    <row r="33" spans="1:33" s="1546" customFormat="1" ht="16.149999999999999" customHeight="1" thickBot="1">
      <c r="A33" s="1545"/>
      <c r="B33" s="1545"/>
      <c r="C33" s="1545"/>
      <c r="D33" s="1545"/>
      <c r="E33" s="1545"/>
      <c r="F33" s="1545"/>
      <c r="G33" s="1545"/>
      <c r="H33" s="1545"/>
      <c r="I33" s="1545"/>
      <c r="J33" s="1545"/>
      <c r="K33" s="1545"/>
      <c r="L33" s="1545"/>
      <c r="M33" s="1545"/>
      <c r="N33" s="1545"/>
      <c r="O33" s="1545"/>
      <c r="P33" s="1545"/>
      <c r="Q33" s="1545"/>
      <c r="R33" s="1545"/>
      <c r="S33" s="1548" t="s">
        <v>4539</v>
      </c>
      <c r="T33" s="1549"/>
      <c r="U33" s="1611"/>
      <c r="V33" s="1565"/>
      <c r="W33" s="1565"/>
      <c r="X33" s="1565"/>
      <c r="Y33" s="1565"/>
      <c r="Z33" s="1565"/>
      <c r="AA33" s="1565"/>
      <c r="AB33" s="1565"/>
      <c r="AC33" s="3739" t="str">
        <f>IF(AC27="","",IF(AC27&gt;AC32,"問題あり","問題なし"))</f>
        <v/>
      </c>
      <c r="AD33" s="3739"/>
      <c r="AE33" s="3739"/>
      <c r="AF33" s="3739"/>
      <c r="AG33" s="1566"/>
    </row>
    <row r="34" spans="1:33" s="1546" customFormat="1" ht="15.6" customHeight="1">
      <c r="A34" s="1545"/>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67"/>
      <c r="AD34" s="1567"/>
      <c r="AE34" s="1567"/>
      <c r="AF34" s="1567"/>
      <c r="AG34" s="1545"/>
    </row>
    <row r="35" spans="1:33" s="1546" customFormat="1" ht="15.4" customHeight="1" thickBot="1">
      <c r="A35" s="1547" t="s">
        <v>4540</v>
      </c>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67"/>
      <c r="AC35" s="1567"/>
      <c r="AD35" s="1567"/>
      <c r="AE35" s="1567"/>
      <c r="AF35" s="1567"/>
      <c r="AG35" s="1545"/>
    </row>
    <row r="36" spans="1:33" s="1546" customFormat="1" ht="15.4" customHeight="1">
      <c r="A36" s="1577" t="s">
        <v>4541</v>
      </c>
      <c r="B36" s="1578"/>
      <c r="C36" s="1578"/>
      <c r="D36" s="1578"/>
      <c r="E36" s="1578"/>
      <c r="F36" s="1578"/>
      <c r="G36" s="1578"/>
      <c r="H36" s="1578"/>
      <c r="I36" s="1578"/>
      <c r="J36" s="1578"/>
      <c r="K36" s="1578"/>
      <c r="L36" s="1578"/>
      <c r="M36" s="1578"/>
      <c r="N36" s="1578"/>
      <c r="O36" s="1578"/>
      <c r="P36" s="1578"/>
      <c r="Q36" s="1578"/>
      <c r="R36" s="1578"/>
      <c r="S36" s="1578"/>
      <c r="T36" s="1578"/>
      <c r="U36" s="1578"/>
      <c r="V36" s="1578"/>
      <c r="W36" s="1578"/>
      <c r="X36" s="1578"/>
      <c r="Y36" s="1578"/>
      <c r="Z36" s="1578"/>
      <c r="AA36" s="1578"/>
      <c r="AB36" s="1612"/>
      <c r="AC36" s="3774"/>
      <c r="AD36" s="3774"/>
      <c r="AE36" s="3774"/>
      <c r="AF36" s="3774"/>
      <c r="AG36" s="1579" t="s">
        <v>1217</v>
      </c>
    </row>
    <row r="37" spans="1:33" s="1546" customFormat="1" ht="15.4" customHeight="1">
      <c r="A37" s="1561" t="s">
        <v>4542</v>
      </c>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3775"/>
      <c r="AD37" s="3775"/>
      <c r="AE37" s="3775"/>
      <c r="AF37" s="3775"/>
      <c r="AG37" s="1563" t="s">
        <v>3240</v>
      </c>
    </row>
    <row r="38" spans="1:33" s="1546" customFormat="1" ht="15.4" customHeight="1">
      <c r="A38" s="1613"/>
      <c r="B38" s="1580" t="s">
        <v>4543</v>
      </c>
      <c r="C38" s="1545"/>
      <c r="D38" s="1545"/>
      <c r="E38" s="1545"/>
      <c r="F38" s="1545"/>
      <c r="G38" s="1545"/>
      <c r="H38" s="1545"/>
      <c r="I38" s="1545"/>
      <c r="J38" s="1545"/>
      <c r="K38" s="1545"/>
      <c r="L38" s="1545"/>
      <c r="M38" s="1545"/>
      <c r="N38" s="1545"/>
      <c r="O38" s="1545"/>
      <c r="P38" s="1545"/>
      <c r="Q38" s="1545"/>
      <c r="R38" s="1545"/>
      <c r="S38" s="1545"/>
      <c r="T38" s="1545"/>
      <c r="U38" s="1545"/>
      <c r="V38" s="1545"/>
      <c r="W38" s="1545"/>
      <c r="X38" s="1545"/>
      <c r="Y38" s="1545"/>
      <c r="Z38" s="1545"/>
      <c r="AA38" s="1545"/>
      <c r="AB38" s="1545"/>
      <c r="AC38" s="3772"/>
      <c r="AD38" s="3772"/>
      <c r="AE38" s="3772"/>
      <c r="AF38" s="3772"/>
      <c r="AG38" s="1573" t="s">
        <v>3240</v>
      </c>
    </row>
    <row r="39" spans="1:33" s="1546" customFormat="1" ht="15.4" customHeight="1">
      <c r="A39" s="1572"/>
      <c r="B39" s="1581" t="s">
        <v>4465</v>
      </c>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c r="AF39" s="1559"/>
      <c r="AG39" s="1560"/>
    </row>
    <row r="40" spans="1:33" s="1546" customFormat="1" ht="15.4" customHeight="1" thickBot="1">
      <c r="A40" s="1614"/>
      <c r="B40" s="1582" t="s">
        <v>4544</v>
      </c>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3738" t="str">
        <f>IF(AC38="","",AC38/AC37*100)</f>
        <v/>
      </c>
      <c r="AD40" s="3738"/>
      <c r="AE40" s="3738"/>
      <c r="AF40" s="3738"/>
      <c r="AG40" s="1576" t="s">
        <v>4467</v>
      </c>
    </row>
    <row r="41" spans="1:33" s="1546" customFormat="1" ht="15.4" customHeight="1" thickBot="1">
      <c r="A41" s="1545"/>
      <c r="B41" s="1545"/>
      <c r="C41" s="1545"/>
      <c r="D41" s="1545"/>
      <c r="E41" s="1545"/>
      <c r="F41" s="1545"/>
      <c r="G41" s="1545"/>
      <c r="H41" s="1545"/>
      <c r="I41" s="1545"/>
      <c r="J41" s="1545"/>
      <c r="K41" s="1545"/>
      <c r="L41" s="1545"/>
      <c r="M41" s="1545"/>
      <c r="N41" s="1545"/>
      <c r="O41" s="1545"/>
      <c r="P41" s="1545"/>
      <c r="Q41" s="1545"/>
      <c r="R41" s="1545"/>
      <c r="S41" s="1545"/>
      <c r="T41" s="1545"/>
      <c r="U41" s="1548" t="s">
        <v>4545</v>
      </c>
      <c r="V41" s="1549"/>
      <c r="W41" s="1549"/>
      <c r="X41" s="1549"/>
      <c r="Y41" s="1549"/>
      <c r="Z41" s="1549"/>
      <c r="AA41" s="1549"/>
      <c r="AB41" s="1565"/>
      <c r="AC41" s="3739" t="str">
        <f>IF(AC40="","",IF(AC40&lt;2/3*100,"問題あり","問題なし"))</f>
        <v/>
      </c>
      <c r="AD41" s="3739"/>
      <c r="AE41" s="3739"/>
      <c r="AF41" s="3739"/>
      <c r="AG41" s="1566"/>
    </row>
    <row r="42" spans="1:33" s="1546" customFormat="1" ht="15.6" customHeight="1">
      <c r="A42" s="1545"/>
      <c r="B42" s="1545"/>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row>
    <row r="43" spans="1:33" s="1546" customFormat="1" ht="15.6" customHeight="1">
      <c r="A43" s="1547" t="s">
        <v>4546</v>
      </c>
      <c r="B43" s="1545"/>
      <c r="C43" s="1545"/>
      <c r="D43" s="1545"/>
      <c r="E43" s="1545"/>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row>
    <row r="44" spans="1:33" s="1546" customFormat="1" ht="16.149999999999999" customHeight="1" thickBot="1">
      <c r="A44" s="1547" t="s">
        <v>4547</v>
      </c>
      <c r="B44" s="1547"/>
      <c r="C44" s="1545"/>
      <c r="D44" s="1545"/>
      <c r="E44" s="1545"/>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row>
    <row r="45" spans="1:33" s="1546" customFormat="1" ht="16.149999999999999" customHeight="1">
      <c r="A45" s="3744" t="s">
        <v>4548</v>
      </c>
      <c r="B45" s="3745"/>
      <c r="C45" s="3745"/>
      <c r="D45" s="3745"/>
      <c r="E45" s="3745"/>
      <c r="F45" s="3745"/>
      <c r="G45" s="3745"/>
      <c r="H45" s="3745"/>
      <c r="I45" s="3745"/>
      <c r="J45" s="1569"/>
      <c r="K45" s="3749"/>
      <c r="L45" s="3749"/>
      <c r="M45" s="3749"/>
      <c r="N45" s="3749"/>
      <c r="O45" s="3749"/>
      <c r="P45" s="3749"/>
      <c r="Q45" s="3749"/>
      <c r="R45" s="3749"/>
      <c r="S45" s="3749"/>
      <c r="T45" s="3749"/>
      <c r="U45" s="3749"/>
      <c r="V45" s="3749"/>
      <c r="W45" s="3749"/>
      <c r="X45" s="3749"/>
      <c r="Y45" s="3749"/>
      <c r="Z45" s="3749"/>
      <c r="AA45" s="3749"/>
      <c r="AB45" s="3749"/>
      <c r="AC45" s="3749"/>
      <c r="AD45" s="3749"/>
      <c r="AE45" s="3749"/>
      <c r="AF45" s="3749"/>
      <c r="AG45" s="1570"/>
    </row>
    <row r="46" spans="1:33" s="1546" customFormat="1" ht="16.149999999999999" customHeight="1">
      <c r="A46" s="3746"/>
      <c r="B46" s="3742"/>
      <c r="C46" s="3742"/>
      <c r="D46" s="3742"/>
      <c r="E46" s="3742"/>
      <c r="F46" s="3742"/>
      <c r="G46" s="3742"/>
      <c r="H46" s="3742"/>
      <c r="I46" s="3742"/>
      <c r="J46" s="1545"/>
      <c r="K46" s="3750"/>
      <c r="L46" s="3750"/>
      <c r="M46" s="3750"/>
      <c r="N46" s="3750"/>
      <c r="O46" s="3750"/>
      <c r="P46" s="3750"/>
      <c r="Q46" s="3750"/>
      <c r="R46" s="3750"/>
      <c r="S46" s="3750"/>
      <c r="T46" s="3750"/>
      <c r="U46" s="3750"/>
      <c r="V46" s="3750"/>
      <c r="W46" s="3750"/>
      <c r="X46" s="3750"/>
      <c r="Y46" s="3750"/>
      <c r="Z46" s="3750"/>
      <c r="AA46" s="3750"/>
      <c r="AB46" s="3750"/>
      <c r="AC46" s="3750"/>
      <c r="AD46" s="3750"/>
      <c r="AE46" s="3750"/>
      <c r="AF46" s="3750"/>
      <c r="AG46" s="1573"/>
    </row>
    <row r="47" spans="1:33" s="1546" customFormat="1" ht="16.149999999999999" customHeight="1">
      <c r="A47" s="3747"/>
      <c r="B47" s="3748"/>
      <c r="C47" s="3748"/>
      <c r="D47" s="3748"/>
      <c r="E47" s="3748"/>
      <c r="F47" s="3748"/>
      <c r="G47" s="3748"/>
      <c r="H47" s="3748"/>
      <c r="I47" s="3748"/>
      <c r="J47" s="1559"/>
      <c r="K47" s="3751"/>
      <c r="L47" s="3751"/>
      <c r="M47" s="3751"/>
      <c r="N47" s="3751"/>
      <c r="O47" s="3751"/>
      <c r="P47" s="3751"/>
      <c r="Q47" s="3751"/>
      <c r="R47" s="3751"/>
      <c r="S47" s="3751"/>
      <c r="T47" s="3751"/>
      <c r="U47" s="3751"/>
      <c r="V47" s="3751"/>
      <c r="W47" s="3751"/>
      <c r="X47" s="3751"/>
      <c r="Y47" s="3751"/>
      <c r="Z47" s="3751"/>
      <c r="AA47" s="3751"/>
      <c r="AB47" s="3751"/>
      <c r="AC47" s="3751"/>
      <c r="AD47" s="3751"/>
      <c r="AE47" s="3751"/>
      <c r="AF47" s="3751"/>
      <c r="AG47" s="1560"/>
    </row>
    <row r="48" spans="1:33" s="1546" customFormat="1" ht="16.149999999999999" customHeight="1">
      <c r="A48" s="1583" t="s">
        <v>4549</v>
      </c>
      <c r="B48" s="1583"/>
      <c r="C48" s="1583"/>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5"/>
      <c r="AD48" s="1585"/>
      <c r="AE48" s="1585"/>
      <c r="AF48" s="1585"/>
      <c r="AG48" s="1586"/>
    </row>
    <row r="49" spans="1:33" s="1546" customFormat="1" ht="16.149999999999999" customHeight="1">
      <c r="A49" s="1571" t="s">
        <v>4473</v>
      </c>
      <c r="B49" s="1559"/>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3770"/>
      <c r="AD49" s="3770"/>
      <c r="AE49" s="3770"/>
      <c r="AF49" s="3770"/>
      <c r="AG49" s="1587" t="s">
        <v>1217</v>
      </c>
    </row>
    <row r="50" spans="1:33" s="1546" customFormat="1" ht="15.6" customHeight="1">
      <c r="A50" s="1583" t="s">
        <v>4550</v>
      </c>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5"/>
      <c r="AD50" s="1585"/>
      <c r="AE50" s="1585"/>
      <c r="AF50" s="1585"/>
      <c r="AG50" s="1586"/>
    </row>
    <row r="51" spans="1:33" s="1546" customFormat="1" ht="15.6" customHeight="1">
      <c r="A51" s="1572"/>
      <c r="B51" s="1545"/>
      <c r="C51" s="1545"/>
      <c r="D51" s="1545"/>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3770"/>
      <c r="AD51" s="3770"/>
      <c r="AE51" s="3770"/>
      <c r="AF51" s="3770"/>
      <c r="AG51" s="1615" t="s">
        <v>3240</v>
      </c>
    </row>
    <row r="52" spans="1:33" s="1546" customFormat="1" ht="15.6" customHeight="1">
      <c r="A52" s="1572"/>
      <c r="B52" s="1616" t="s">
        <v>4551</v>
      </c>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3771"/>
      <c r="AD52" s="3771"/>
      <c r="AE52" s="3771"/>
      <c r="AF52" s="3771"/>
      <c r="AG52" s="1590" t="s">
        <v>3240</v>
      </c>
    </row>
    <row r="53" spans="1:33" s="1546" customFormat="1" ht="15.6" customHeight="1">
      <c r="A53" s="1572"/>
      <c r="B53" s="1581" t="s">
        <v>4465</v>
      </c>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60"/>
    </row>
    <row r="54" spans="1:33" s="1546" customFormat="1" ht="15.6" customHeight="1" thickBot="1">
      <c r="A54" s="1564"/>
      <c r="B54" s="1582" t="s">
        <v>4552</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3738" t="str">
        <f>IF(AC52="","",AC52/AC51*100)</f>
        <v/>
      </c>
      <c r="AD54" s="3738"/>
      <c r="AE54" s="3738"/>
      <c r="AF54" s="3738"/>
      <c r="AG54" s="1576" t="s">
        <v>4467</v>
      </c>
    </row>
    <row r="55" spans="1:33" s="1546" customFormat="1" ht="15.6" customHeight="1" thickBot="1">
      <c r="A55" s="1545"/>
      <c r="B55" s="1545"/>
      <c r="C55" s="1545"/>
      <c r="D55" s="1545"/>
      <c r="E55" s="1545"/>
      <c r="F55" s="1545"/>
      <c r="G55" s="1545"/>
      <c r="H55" s="1545"/>
      <c r="I55" s="1545"/>
      <c r="J55" s="1545"/>
      <c r="K55" s="1545"/>
      <c r="L55" s="1545"/>
      <c r="M55" s="1545"/>
      <c r="N55" s="1545"/>
      <c r="O55" s="1545"/>
      <c r="P55" s="1545"/>
      <c r="Q55" s="1545"/>
      <c r="R55" s="1545"/>
      <c r="S55" s="1545"/>
      <c r="T55" s="1545"/>
      <c r="U55" s="1564" t="s">
        <v>4553</v>
      </c>
      <c r="V55" s="1565"/>
      <c r="W55" s="1565"/>
      <c r="X55" s="1565"/>
      <c r="Y55" s="1565"/>
      <c r="Z55" s="1565"/>
      <c r="AA55" s="1565"/>
      <c r="AB55" s="1565"/>
      <c r="AC55" s="3739" t="str">
        <f>IF(AC54="","",IF(AC54&lt;2/3*100,"問題あり","問題なし"))</f>
        <v/>
      </c>
      <c r="AD55" s="3739"/>
      <c r="AE55" s="3739"/>
      <c r="AF55" s="3739"/>
      <c r="AG55" s="1566"/>
    </row>
    <row r="56" spans="1:33" s="1546" customFormat="1" ht="15.6" customHeight="1">
      <c r="A56" s="1545"/>
      <c r="B56" s="1545"/>
      <c r="C56" s="1545"/>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1545"/>
      <c r="AA56" s="1545"/>
      <c r="AB56" s="1567"/>
      <c r="AC56" s="1567"/>
      <c r="AD56" s="1567"/>
      <c r="AE56" s="1567"/>
      <c r="AF56" s="1567"/>
      <c r="AG56" s="1545"/>
    </row>
    <row r="57" spans="1:33" s="1546" customFormat="1" ht="16.149999999999999" customHeight="1" thickBot="1">
      <c r="A57" s="1547" t="s">
        <v>4554</v>
      </c>
      <c r="B57" s="1547"/>
      <c r="C57" s="1545"/>
      <c r="D57" s="1545"/>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row>
    <row r="58" spans="1:33" s="1546" customFormat="1" ht="16.149999999999999" customHeight="1" thickBot="1">
      <c r="A58" s="1548" t="s">
        <v>4555</v>
      </c>
      <c r="B58" s="1549"/>
      <c r="C58" s="1549" t="s">
        <v>4446</v>
      </c>
      <c r="D58" s="1549"/>
      <c r="E58" s="3768"/>
      <c r="F58" s="3768"/>
      <c r="G58" s="1549" t="s">
        <v>733</v>
      </c>
      <c r="H58" s="3768"/>
      <c r="I58" s="3768"/>
      <c r="J58" s="1549" t="s">
        <v>1528</v>
      </c>
      <c r="K58" s="1549"/>
      <c r="L58" s="1549" t="s">
        <v>4447</v>
      </c>
      <c r="M58" s="1549"/>
      <c r="N58" s="1549" t="s">
        <v>4446</v>
      </c>
      <c r="O58" s="1549"/>
      <c r="P58" s="3768"/>
      <c r="Q58" s="3768"/>
      <c r="R58" s="1549" t="s">
        <v>733</v>
      </c>
      <c r="S58" s="3768"/>
      <c r="T58" s="3768"/>
      <c r="U58" s="1550" t="s">
        <v>1528</v>
      </c>
      <c r="V58" s="1545"/>
      <c r="W58" s="1545"/>
      <c r="X58" s="1545"/>
      <c r="Y58" s="1545"/>
      <c r="Z58" s="1545"/>
      <c r="AA58" s="1545"/>
      <c r="AB58" s="1545"/>
      <c r="AC58" s="1545"/>
      <c r="AD58" s="1545"/>
      <c r="AE58" s="1545"/>
      <c r="AF58" s="1545"/>
      <c r="AG58" s="1545"/>
    </row>
    <row r="59" spans="1:33" s="1546" customFormat="1" ht="15.6"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4.1500000000000004" customHeight="1">
      <c r="A60" s="1545"/>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row>
    <row r="61" spans="1:33" s="1546" customFormat="1" ht="14.45" customHeight="1">
      <c r="A61" s="1545" t="s">
        <v>4556</v>
      </c>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row>
    <row r="62" spans="1:33" s="1546" customFormat="1" ht="13.5">
      <c r="A62" s="1545" t="s">
        <v>4557</v>
      </c>
      <c r="B62" s="1545"/>
      <c r="C62" s="1545"/>
      <c r="D62" s="1545"/>
      <c r="E62" s="1545"/>
      <c r="F62" s="1545"/>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row>
    <row r="63" spans="1:33" s="1546" customFormat="1" ht="13.5">
      <c r="A63" s="1545"/>
      <c r="B63" s="1545"/>
      <c r="C63" s="1545"/>
      <c r="D63" s="1545"/>
      <c r="E63" s="1545"/>
      <c r="F63" s="1545"/>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row>
    <row r="64" spans="1:33" s="1546" customFormat="1" ht="13.5">
      <c r="A64" s="1545"/>
      <c r="B64" s="1545"/>
      <c r="C64" s="1545"/>
      <c r="D64" s="1545" t="s">
        <v>4446</v>
      </c>
      <c r="E64" s="1545"/>
      <c r="F64" s="3736"/>
      <c r="G64" s="3736"/>
      <c r="H64" s="1545" t="s">
        <v>733</v>
      </c>
      <c r="I64" s="3736"/>
      <c r="J64" s="3736"/>
      <c r="K64" s="1545" t="s">
        <v>1528</v>
      </c>
      <c r="L64" s="3736"/>
      <c r="M64" s="3736"/>
      <c r="N64" s="1545" t="s">
        <v>1206</v>
      </c>
      <c r="O64" s="1545"/>
      <c r="P64" s="1545"/>
      <c r="Q64" s="1545" t="s">
        <v>4558</v>
      </c>
      <c r="R64" s="1545"/>
      <c r="S64" s="1545"/>
      <c r="T64" s="1545"/>
      <c r="U64" s="3737"/>
      <c r="V64" s="3737"/>
      <c r="W64" s="3737"/>
      <c r="X64" s="3737"/>
      <c r="Y64" s="3737"/>
      <c r="Z64" s="3737"/>
      <c r="AA64" s="3737"/>
      <c r="AB64" s="3737"/>
      <c r="AC64" s="3737"/>
      <c r="AD64" s="3737"/>
      <c r="AE64" s="3737"/>
      <c r="AF64" s="3737"/>
      <c r="AG64" s="1545"/>
    </row>
    <row r="65" spans="1:33" s="1546" customFormat="1" ht="10.9" customHeight="1">
      <c r="A65" s="1545"/>
      <c r="B65" s="1545"/>
      <c r="C65" s="1545"/>
      <c r="D65" s="1545"/>
      <c r="E65" s="1545"/>
      <c r="F65" s="1567"/>
      <c r="G65" s="1567"/>
      <c r="H65" s="1545"/>
      <c r="I65" s="1567"/>
      <c r="J65" s="1567"/>
      <c r="K65" s="1545"/>
      <c r="L65" s="1567"/>
      <c r="M65" s="1567"/>
      <c r="N65" s="1545"/>
      <c r="O65" s="1545"/>
      <c r="P65" s="1545"/>
      <c r="Q65" s="1545"/>
      <c r="R65" s="1545"/>
      <c r="S65" s="1545"/>
      <c r="T65" s="1545"/>
      <c r="U65" s="1567"/>
      <c r="V65" s="1567"/>
      <c r="W65" s="1567"/>
      <c r="X65" s="1567"/>
      <c r="Y65" s="1567"/>
      <c r="Z65" s="1567"/>
      <c r="AA65" s="1567"/>
      <c r="AB65" s="1567"/>
      <c r="AC65" s="1567"/>
      <c r="AD65" s="1567"/>
      <c r="AE65" s="1567"/>
      <c r="AF65" s="1567"/>
      <c r="AG65" s="1545"/>
    </row>
    <row r="66" spans="1:33" s="1546" customFormat="1" ht="10.9" customHeight="1">
      <c r="A66" s="1545"/>
      <c r="B66" s="1545"/>
      <c r="C66" s="1545"/>
      <c r="D66" s="1545"/>
      <c r="E66" s="1545"/>
      <c r="F66" s="1567"/>
      <c r="G66" s="1567"/>
      <c r="H66" s="1545"/>
      <c r="I66" s="1567"/>
      <c r="J66" s="1567"/>
      <c r="K66" s="1545"/>
      <c r="L66" s="1567"/>
      <c r="M66" s="1567"/>
      <c r="N66" s="1545"/>
      <c r="O66" s="1545"/>
      <c r="P66" s="1545"/>
      <c r="Q66" s="1545"/>
      <c r="R66" s="1545"/>
      <c r="S66" s="1545"/>
      <c r="T66" s="1545"/>
      <c r="U66" s="1567"/>
      <c r="V66" s="1567"/>
      <c r="W66" s="1567"/>
      <c r="X66" s="1567"/>
      <c r="Y66" s="1567"/>
      <c r="Z66" s="1567"/>
      <c r="AA66" s="1567"/>
      <c r="AB66" s="1567"/>
      <c r="AC66" s="1567"/>
      <c r="AD66" s="1567"/>
      <c r="AE66" s="1567"/>
      <c r="AF66" s="1567"/>
      <c r="AG66" s="1545"/>
    </row>
    <row r="67" spans="1:33" s="1546" customFormat="1" ht="16.899999999999999" customHeight="1">
      <c r="A67" s="1589" t="s">
        <v>4494</v>
      </c>
      <c r="B67" s="1589"/>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row>
    <row r="68" spans="1:33" s="1546" customFormat="1" ht="15" customHeight="1">
      <c r="A68" s="1589" t="s">
        <v>4559</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row>
    <row r="69" spans="1:33" s="1546" customFormat="1" ht="15" customHeight="1">
      <c r="A69" s="1589"/>
      <c r="B69" s="1589" t="s">
        <v>4560</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row>
    <row r="70" spans="1:33" s="1546" customFormat="1" ht="15" customHeight="1">
      <c r="A70" s="1589" t="s">
        <v>4561</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row>
    <row r="71" spans="1:33" s="1546" customFormat="1" ht="15" customHeight="1">
      <c r="A71" s="1589"/>
      <c r="B71" s="1589" t="s">
        <v>4562</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row>
    <row r="72" spans="1:33" s="1546" customFormat="1" ht="15" customHeight="1">
      <c r="A72" s="1589"/>
      <c r="B72" s="1589" t="s">
        <v>4563</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row>
    <row r="73" spans="1:33" s="1546" customFormat="1" ht="15" customHeight="1">
      <c r="A73" s="1589" t="s">
        <v>4564</v>
      </c>
      <c r="B73" s="1589"/>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row>
    <row r="74" spans="1:33" s="1546" customFormat="1" ht="15" customHeight="1">
      <c r="A74" s="1589"/>
      <c r="B74" s="1589" t="s">
        <v>4565</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row>
    <row r="75" spans="1:33" s="1546" customFormat="1" ht="15" customHeight="1">
      <c r="A75" s="1597" t="s">
        <v>4566</v>
      </c>
      <c r="B75" s="1596"/>
      <c r="C75" s="1595"/>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row>
    <row r="76" spans="1:33" s="1546" customFormat="1" ht="15" customHeight="1">
      <c r="A76" s="1596"/>
      <c r="B76" s="1597" t="s">
        <v>4567</v>
      </c>
      <c r="C76" s="1595"/>
      <c r="D76" s="1589"/>
      <c r="E76" s="1589"/>
      <c r="F76" s="1589"/>
      <c r="G76" s="1589"/>
      <c r="H76" s="1589"/>
      <c r="I76" s="1589"/>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row>
    <row r="77" spans="1:33" s="1546" customFormat="1" ht="15" customHeight="1">
      <c r="A77" s="1596"/>
      <c r="B77" s="1597" t="s">
        <v>4568</v>
      </c>
      <c r="C77" s="1595"/>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row>
    <row r="78" spans="1:33" s="1546" customFormat="1" ht="15" customHeight="1">
      <c r="A78" s="1596"/>
      <c r="B78" s="1597" t="s">
        <v>4569</v>
      </c>
      <c r="C78" s="1595"/>
      <c r="D78" s="1589"/>
      <c r="E78" s="1589"/>
      <c r="F78" s="1589"/>
      <c r="G78" s="1589"/>
      <c r="H78" s="1589"/>
      <c r="I78" s="1589"/>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row>
    <row r="79" spans="1:33" s="1546" customFormat="1" ht="15" customHeight="1">
      <c r="A79" s="1617" t="s">
        <v>4570</v>
      </c>
      <c r="B79" s="1589"/>
      <c r="C79" s="1589"/>
      <c r="D79" s="1589"/>
      <c r="E79" s="1589"/>
      <c r="F79" s="1589"/>
      <c r="G79" s="1589"/>
      <c r="H79" s="1589"/>
      <c r="I79" s="1589"/>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row>
    <row r="80" spans="1:33" s="1546" customFormat="1" ht="15" customHeight="1">
      <c r="A80" s="1589"/>
      <c r="B80" s="1589" t="s">
        <v>4571</v>
      </c>
      <c r="C80" s="1589"/>
      <c r="D80" s="1589"/>
      <c r="E80" s="1589"/>
      <c r="F80" s="1589"/>
      <c r="G80" s="1589"/>
      <c r="H80" s="1589"/>
      <c r="I80" s="1589"/>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row>
    <row r="81" spans="1:33" s="1546" customFormat="1" ht="15" customHeight="1">
      <c r="A81" s="1589"/>
      <c r="B81" s="1589" t="s">
        <v>4572</v>
      </c>
      <c r="C81" s="1589"/>
      <c r="D81" s="1589"/>
      <c r="E81" s="1589"/>
      <c r="F81" s="1589"/>
      <c r="G81" s="1589"/>
      <c r="H81" s="1589"/>
      <c r="I81" s="1589"/>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row>
    <row r="82" spans="1:33" s="1546" customFormat="1" ht="15" customHeight="1">
      <c r="A82" s="1589"/>
      <c r="B82" s="1589" t="s">
        <v>4573</v>
      </c>
      <c r="C82" s="1589"/>
      <c r="D82" s="1589"/>
      <c r="E82" s="1589"/>
      <c r="F82" s="1589"/>
      <c r="G82" s="1589"/>
      <c r="H82" s="1589"/>
      <c r="I82" s="1589"/>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row>
    <row r="83" spans="1:33" s="1546" customFormat="1" ht="15" customHeight="1">
      <c r="A83" s="1617" t="s">
        <v>4574</v>
      </c>
      <c r="B83" s="1589"/>
      <c r="C83" s="1589"/>
      <c r="D83" s="1589"/>
      <c r="E83" s="1589"/>
      <c r="F83" s="1589"/>
      <c r="G83" s="1589"/>
      <c r="H83" s="158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row>
    <row r="84" spans="1:33" s="1546" customFormat="1" ht="15" customHeight="1">
      <c r="A84" s="1589"/>
      <c r="B84" s="1589" t="s">
        <v>4575</v>
      </c>
      <c r="C84" s="1589"/>
      <c r="D84" s="1589"/>
      <c r="E84" s="1589"/>
      <c r="F84" s="1589"/>
      <c r="G84" s="1589"/>
      <c r="H84" s="158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row>
    <row r="85" spans="1:33" s="1546" customFormat="1" ht="15" customHeight="1">
      <c r="A85" s="1589"/>
      <c r="B85" s="1589"/>
      <c r="C85" s="1589"/>
      <c r="D85" s="1589"/>
      <c r="E85" s="1589"/>
      <c r="F85" s="1589"/>
      <c r="G85" s="1589"/>
      <c r="H85" s="158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row>
    <row r="86" spans="1:33" s="1546" customFormat="1" ht="15" customHeight="1">
      <c r="A86" s="3742"/>
      <c r="B86" s="3742"/>
      <c r="C86" s="3742"/>
      <c r="D86" s="3742"/>
      <c r="E86" s="3742"/>
      <c r="F86" s="3742"/>
      <c r="G86" s="3742"/>
      <c r="H86" s="3742"/>
      <c r="I86" s="3742"/>
      <c r="J86" s="3742"/>
      <c r="K86" s="3742"/>
      <c r="L86" s="3742"/>
      <c r="M86" s="3742"/>
      <c r="N86" s="3742"/>
      <c r="O86" s="3742"/>
      <c r="P86" s="3742"/>
      <c r="Q86" s="3742"/>
      <c r="R86" s="3742"/>
      <c r="S86" s="3742"/>
      <c r="T86" s="3742"/>
      <c r="U86" s="3742"/>
      <c r="V86" s="3742"/>
      <c r="W86" s="3742"/>
      <c r="X86" s="3742"/>
      <c r="Y86" s="3742"/>
      <c r="Z86" s="3742"/>
      <c r="AA86" s="3742"/>
      <c r="AB86" s="3742"/>
      <c r="AC86" s="3742"/>
      <c r="AD86" s="3742"/>
      <c r="AE86" s="3742"/>
      <c r="AF86" s="3742"/>
      <c r="AG86" s="3742"/>
    </row>
    <row r="87" spans="1:33" s="1546" customFormat="1" ht="15" customHeight="1">
      <c r="A87" s="3742"/>
      <c r="B87" s="3742"/>
      <c r="C87" s="3742"/>
      <c r="D87" s="3742"/>
      <c r="E87" s="3742"/>
      <c r="F87" s="3742"/>
      <c r="G87" s="3742"/>
      <c r="H87" s="3742"/>
      <c r="I87" s="3742"/>
      <c r="J87" s="3742"/>
      <c r="K87" s="3742"/>
      <c r="L87" s="3742"/>
      <c r="M87" s="3742"/>
      <c r="N87" s="3742"/>
      <c r="O87" s="3742"/>
      <c r="P87" s="3742"/>
      <c r="Q87" s="3742"/>
      <c r="R87" s="3742"/>
      <c r="S87" s="3742"/>
      <c r="T87" s="3742"/>
      <c r="U87" s="3742"/>
      <c r="V87" s="3742"/>
      <c r="W87" s="3742"/>
      <c r="X87" s="3742"/>
      <c r="Y87" s="3742"/>
      <c r="Z87" s="3742"/>
      <c r="AA87" s="3742"/>
      <c r="AB87" s="3742"/>
      <c r="AC87" s="3742"/>
      <c r="AD87" s="3742"/>
      <c r="AE87" s="3742"/>
      <c r="AF87" s="3742"/>
      <c r="AG87" s="3742"/>
    </row>
    <row r="88" spans="1:33" s="1546" customFormat="1" ht="15" customHeight="1">
      <c r="A88" s="3742"/>
      <c r="B88" s="3742"/>
      <c r="C88" s="3742"/>
      <c r="D88" s="3742"/>
      <c r="E88" s="3742"/>
      <c r="F88" s="3742"/>
      <c r="G88" s="3742"/>
      <c r="H88" s="3742"/>
      <c r="I88" s="3742"/>
      <c r="J88" s="3742"/>
      <c r="K88" s="3742"/>
      <c r="L88" s="3742"/>
      <c r="M88" s="3742"/>
      <c r="N88" s="3742"/>
      <c r="O88" s="3742"/>
      <c r="P88" s="3742"/>
      <c r="Q88" s="3742"/>
      <c r="R88" s="3742"/>
      <c r="S88" s="3742"/>
      <c r="T88" s="3742"/>
      <c r="U88" s="3742"/>
      <c r="V88" s="3742"/>
      <c r="W88" s="3742"/>
      <c r="X88" s="3742"/>
      <c r="Y88" s="3742"/>
      <c r="Z88" s="3742"/>
      <c r="AA88" s="3742"/>
      <c r="AB88" s="3742"/>
      <c r="AC88" s="3742"/>
      <c r="AD88" s="3742"/>
      <c r="AE88" s="3742"/>
      <c r="AF88" s="3742"/>
      <c r="AG88" s="1545"/>
    </row>
  </sheetData>
  <mergeCells count="109">
    <mergeCell ref="A2:AG2"/>
    <mergeCell ref="S4:W4"/>
    <mergeCell ref="X4:AG4"/>
    <mergeCell ref="S5:W5"/>
    <mergeCell ref="X5:AG5"/>
    <mergeCell ref="R8:X8"/>
    <mergeCell ref="AC8:AF8"/>
    <mergeCell ref="B9:R9"/>
    <mergeCell ref="S9:AA9"/>
    <mergeCell ref="AB9:AG9"/>
    <mergeCell ref="D10:E10"/>
    <mergeCell ref="G10:H10"/>
    <mergeCell ref="M10:N10"/>
    <mergeCell ref="P10:Q10"/>
    <mergeCell ref="T10:Z10"/>
    <mergeCell ref="AC10:AF10"/>
    <mergeCell ref="D12:E12"/>
    <mergeCell ref="G12:H12"/>
    <mergeCell ref="M12:N12"/>
    <mergeCell ref="P12:Q12"/>
    <mergeCell ref="T12:Z12"/>
    <mergeCell ref="AC12:AF12"/>
    <mergeCell ref="D11:E11"/>
    <mergeCell ref="G11:H11"/>
    <mergeCell ref="M11:N11"/>
    <mergeCell ref="P11:Q11"/>
    <mergeCell ref="T11:Z11"/>
    <mergeCell ref="AC11:AF11"/>
    <mergeCell ref="AC14:AF14"/>
    <mergeCell ref="B15:AA15"/>
    <mergeCell ref="AB15:AG15"/>
    <mergeCell ref="D16:E16"/>
    <mergeCell ref="G16:H16"/>
    <mergeCell ref="M16:N16"/>
    <mergeCell ref="P16:Q16"/>
    <mergeCell ref="AC16:AF16"/>
    <mergeCell ref="D13:E13"/>
    <mergeCell ref="G13:H13"/>
    <mergeCell ref="M13:N13"/>
    <mergeCell ref="P13:Q13"/>
    <mergeCell ref="T13:Z13"/>
    <mergeCell ref="AC13:AF13"/>
    <mergeCell ref="D17:E17"/>
    <mergeCell ref="G17:H17"/>
    <mergeCell ref="M17:N17"/>
    <mergeCell ref="P17:Q17"/>
    <mergeCell ref="AC17:AF17"/>
    <mergeCell ref="D18:E18"/>
    <mergeCell ref="G18:H18"/>
    <mergeCell ref="M18:N18"/>
    <mergeCell ref="P18:Q18"/>
    <mergeCell ref="AC18:AF18"/>
    <mergeCell ref="AC21:AF21"/>
    <mergeCell ref="B22:AA22"/>
    <mergeCell ref="AB22:AG22"/>
    <mergeCell ref="D23:E23"/>
    <mergeCell ref="G23:H23"/>
    <mergeCell ref="M23:N23"/>
    <mergeCell ref="P23:Q23"/>
    <mergeCell ref="AC23:AF23"/>
    <mergeCell ref="D19:E19"/>
    <mergeCell ref="G19:H19"/>
    <mergeCell ref="M19:N19"/>
    <mergeCell ref="P19:Q19"/>
    <mergeCell ref="AC19:AF19"/>
    <mergeCell ref="AC20:AF20"/>
    <mergeCell ref="D26:E26"/>
    <mergeCell ref="G26:H26"/>
    <mergeCell ref="M26:N26"/>
    <mergeCell ref="P26:Q26"/>
    <mergeCell ref="AC26:AF26"/>
    <mergeCell ref="AC27:AF27"/>
    <mergeCell ref="D24:E24"/>
    <mergeCell ref="G24:H24"/>
    <mergeCell ref="M24:N24"/>
    <mergeCell ref="P24:Q24"/>
    <mergeCell ref="AC24:AF24"/>
    <mergeCell ref="D25:E25"/>
    <mergeCell ref="G25:H25"/>
    <mergeCell ref="M25:N25"/>
    <mergeCell ref="P25:Q25"/>
    <mergeCell ref="AC25:AF25"/>
    <mergeCell ref="AC38:AF38"/>
    <mergeCell ref="AC40:AF40"/>
    <mergeCell ref="AC41:AF41"/>
    <mergeCell ref="A45:I47"/>
    <mergeCell ref="K45:AF47"/>
    <mergeCell ref="AC49:AF49"/>
    <mergeCell ref="AC30:AF30"/>
    <mergeCell ref="AC31:AF31"/>
    <mergeCell ref="AC32:AF32"/>
    <mergeCell ref="AC33:AF33"/>
    <mergeCell ref="AC36:AF36"/>
    <mergeCell ref="AC37:AF37"/>
    <mergeCell ref="A88:AF88"/>
    <mergeCell ref="F64:G64"/>
    <mergeCell ref="I64:J64"/>
    <mergeCell ref="L64:M64"/>
    <mergeCell ref="U64:AF64"/>
    <mergeCell ref="A86:AG86"/>
    <mergeCell ref="A87:AG87"/>
    <mergeCell ref="AC51:AF51"/>
    <mergeCell ref="AC52:AF52"/>
    <mergeCell ref="AC54:AF54"/>
    <mergeCell ref="AC55:AF55"/>
    <mergeCell ref="E58:F58"/>
    <mergeCell ref="H58:I58"/>
    <mergeCell ref="P58:Q58"/>
    <mergeCell ref="S58:T58"/>
  </mergeCells>
  <phoneticPr fontId="1"/>
  <dataValidations count="1">
    <dataValidation type="list" allowBlank="1" showInputMessage="1" showErrorMessage="1" sqref="R8 AA10:AA12" xr:uid="{6D7F7A21-7DB5-472C-B1FB-8E862CA63B8B}">
      <formula1>"選択してください,看護職員処遇改善加算1,看護職員処遇改善加算2,看護職員処遇改善加算3"</formula1>
    </dataValidation>
  </dataValidations>
  <pageMargins left="0.7" right="0.7" top="0.75" bottom="0.75" header="0.3" footer="0.3"/>
  <pageSetup paperSize="9" scale="86" orientation="portrait" r:id="rId1"/>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58</vt:i4>
      </vt:variant>
    </vt:vector>
  </HeadingPairs>
  <TitlesOfParts>
    <vt:vector size="155" baseType="lpstr">
      <vt:lpstr>手順書</vt:lpstr>
      <vt:lpstr>判定シート</vt:lpstr>
      <vt:lpstr>医療機関データ</vt:lpstr>
      <vt:lpstr>情報通信機器を用いた診療 (データ)</vt:lpstr>
      <vt:lpstr>総合入院体制加算データ</vt:lpstr>
      <vt:lpstr>療養病棟環境改善加算データ</vt:lpstr>
      <vt:lpstr>地域包括ケア病棟入院料データ</vt:lpstr>
      <vt:lpstr>療養病棟入院基本料データ</vt:lpstr>
      <vt:lpstr>急性期充実体制加算データ</vt:lpstr>
      <vt:lpstr>褥瘡ハイリスク患者ケア加算データ</vt:lpstr>
      <vt:lpstr>回復期リハ等データ</vt:lpstr>
      <vt:lpstr>緩和ケア病棟入院料データ</vt:lpstr>
      <vt:lpstr>精神科救急合併症入院料データ</vt:lpstr>
      <vt:lpstr>精神科救急急性期医療入院料データ</vt:lpstr>
      <vt:lpstr>精神科救急等データ</vt:lpstr>
      <vt:lpstr>地域医療体制確保加算データ</vt:lpstr>
      <vt:lpstr>地域歯科診療支援病院歯科初診料データ</vt:lpstr>
      <vt:lpstr>早期栄養介入管理加算データ</vt:lpstr>
      <vt:lpstr>診療録管理体制加算データ</vt:lpstr>
      <vt:lpstr>精神科救急医療体制加算データ</vt:lpstr>
      <vt:lpstr>糖尿病透析予防指導管理料 (データ)</vt:lpstr>
      <vt:lpstr>ニコチン依存症管理料 (データ)</vt:lpstr>
      <vt:lpstr>在宅患者訪問褥瘡管理指導料 (データ)</vt:lpstr>
      <vt:lpstr>在宅療養支援病院データ</vt:lpstr>
      <vt:lpstr>在宅療養実績加算データ</vt:lpstr>
      <vt:lpstr>在宅療養後方支援病院データ</vt:lpstr>
      <vt:lpstr>光トポグラフィーデータ</vt:lpstr>
      <vt:lpstr>摂食嚥下機能回復体制加算データ</vt:lpstr>
      <vt:lpstr>脳血管リハビリテーション料 (データ)</vt:lpstr>
      <vt:lpstr>運動器リハビリテーション料 （データ）</vt:lpstr>
      <vt:lpstr>生殖補助医療管理料 (データ)</vt:lpstr>
      <vt:lpstr>精巣内精子採取術 (データ)</vt:lpstr>
      <vt:lpstr>がんゲノムプロファイリング検査データ</vt:lpstr>
      <vt:lpstr>特別の療養環境入院データ</vt:lpstr>
      <vt:lpstr>特別の療養環境外来データ </vt:lpstr>
      <vt:lpstr>初診等の保険外併用療養費データ</vt:lpstr>
      <vt:lpstr>予約に基づく診察等の保険外併用療養費届出 (データ)</vt:lpstr>
      <vt:lpstr>180日を超える入院に関する事項データ</vt:lpstr>
      <vt:lpstr>医科点数表の規定する回数を超えて受けた診療 (データ)</vt:lpstr>
      <vt:lpstr>多焦点眼内レンズ (データ)</vt:lpstr>
      <vt:lpstr>看護職員処遇改善（データ）</vt:lpstr>
      <vt:lpstr>表紙</vt:lpstr>
      <vt:lpstr>届出の確認</vt:lpstr>
      <vt:lpstr>別紙様式１－１</vt:lpstr>
      <vt:lpstr>別紙様式１－２</vt:lpstr>
      <vt:lpstr>別紙様式１－３</vt:lpstr>
      <vt:lpstr>記載上の注意</vt:lpstr>
      <vt:lpstr>基本診療料1</vt:lpstr>
      <vt:lpstr>基本診療料２様式５の７</vt:lpstr>
      <vt:lpstr>基本診療料３様式13の２</vt:lpstr>
      <vt:lpstr>基本診療料４様式14</vt:lpstr>
      <vt:lpstr>基本診療料５様式13の3</vt:lpstr>
      <vt:lpstr>基本診療料６様式13の４</vt:lpstr>
      <vt:lpstr>基本診療料７様式37の２</vt:lpstr>
      <vt:lpstr>基本診療料８様式49の４</vt:lpstr>
      <vt:lpstr>基本診療料９別紙様式45</vt:lpstr>
      <vt:lpstr>基本診療料10様式52の２</vt:lpstr>
      <vt:lpstr>別紙様式１８</vt:lpstr>
      <vt:lpstr>別紙様式１９</vt:lpstr>
      <vt:lpstr>別紙様式２０（精神科救急・精神科合併症）</vt:lpstr>
      <vt:lpstr>17-1別紙様式17の1(地域医療体制確保加算)</vt:lpstr>
      <vt:lpstr>別紙様式17－1別表</vt:lpstr>
      <vt:lpstr>17-1引用先</vt:lpstr>
      <vt:lpstr>別紙様式17-2</vt:lpstr>
      <vt:lpstr>基本診療料13様式３</vt:lpstr>
      <vt:lpstr>別紙様式21</vt:lpstr>
      <vt:lpstr>情報通信機器を用いた診療</vt:lpstr>
      <vt:lpstr>基本診療料14様式17の２</vt:lpstr>
      <vt:lpstr>別紙様式24</vt:lpstr>
      <vt:lpstr>糖尿病透析予防指導管理料</vt:lpstr>
      <vt:lpstr>ニコチン依存症管理料</vt:lpstr>
      <vt:lpstr>在宅患者訪問褥瘡管理指導料</vt:lpstr>
      <vt:lpstr>特掲３様式11の３</vt:lpstr>
      <vt:lpstr>様式11の4</vt:lpstr>
      <vt:lpstr>特掲11の5</vt:lpstr>
      <vt:lpstr>特掲４様式20の5</vt:lpstr>
      <vt:lpstr>特掲6様式26の３</vt:lpstr>
      <vt:lpstr>別紙様式16</vt:lpstr>
      <vt:lpstr>特掲･23の４の２</vt:lpstr>
      <vt:lpstr>脳血管リハビリテーション料</vt:lpstr>
      <vt:lpstr>運動器リハビリテーション料</vt:lpstr>
      <vt:lpstr>生殖補助医療管理料</vt:lpstr>
      <vt:lpstr>精巣内精子採取術</vt:lpstr>
      <vt:lpstr>別紙様式４－１</vt:lpstr>
      <vt:lpstr>別紙様式４－２</vt:lpstr>
      <vt:lpstr>★別紙様式６（１枚目）</vt:lpstr>
      <vt:lpstr>★別紙様式６（２枚目）</vt:lpstr>
      <vt:lpstr>別紙様式８</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看護職員処遇改善.計画書</vt:lpstr>
      <vt:lpstr>看護職員処遇改善.実施報告書</vt:lpstr>
      <vt:lpstr>生殖補助医療管理料!_Hlk126161462</vt:lpstr>
      <vt:lpstr>'★別紙様式６（１枚目）'!Print_Area</vt:lpstr>
      <vt:lpstr>'★別紙様式６（２枚目）'!Print_Area</vt:lpstr>
      <vt:lpstr>'17-1別紙様式17の1(地域医療体制確保加算)'!Print_Area</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看護職員処遇改善.計画書!Print_Area</vt:lpstr>
      <vt:lpstr>看護職員処遇改善.実施報告書!Print_Area</vt:lpstr>
      <vt:lpstr>基本診療料1!Print_Area</vt:lpstr>
      <vt:lpstr>基本診療料10様式52の２!Print_Area</vt:lpstr>
      <vt:lpstr>基本診療料13様式３!Print_Area</vt:lpstr>
      <vt:lpstr>基本診療料14様式17の２!Print_Area</vt:lpstr>
      <vt:lpstr>基本診療料２様式５の７!Print_Area</vt:lpstr>
      <vt:lpstr>基本診療料３様式13の２!Print_Area</vt:lpstr>
      <vt:lpstr>基本診療料４様式14!Print_Area</vt:lpstr>
      <vt:lpstr>基本診療料５様式13の3!Print_Area</vt:lpstr>
      <vt:lpstr>基本診療料６様式13の４!Print_Area</vt:lpstr>
      <vt:lpstr>基本診療料７様式37の２!Print_Area</vt:lpstr>
      <vt:lpstr>基本診療料８様式49の４!Print_Area</vt:lpstr>
      <vt:lpstr>基本診療料９別紙様式45!Print_Area</vt:lpstr>
      <vt:lpstr>記載上の注意!Print_Area</vt:lpstr>
      <vt:lpstr>再生医療等製品の治験!Print_Area</vt:lpstr>
      <vt:lpstr>在宅患者訪問褥瘡管理指導料!Print_Area</vt:lpstr>
      <vt:lpstr>手順書!Print_Area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特掲･23の４の２!Print_Area</vt:lpstr>
      <vt:lpstr>特掲11の5!Print_Area</vt:lpstr>
      <vt:lpstr>特掲３様式11の３!Print_Area</vt:lpstr>
      <vt:lpstr>特掲４様式20の5!Print_Area</vt:lpstr>
      <vt:lpstr>特掲6様式26の３!Print_Area</vt:lpstr>
      <vt:lpstr>届出の確認!Print_Area</vt:lpstr>
      <vt:lpstr>脳血管リハビリテーション料!Print_Area</vt:lpstr>
      <vt:lpstr>判定シート!Print_Area</vt:lpstr>
      <vt:lpstr>表紙!Print_Area</vt:lpstr>
      <vt:lpstr>'別紙様式１－１'!Print_Area</vt:lpstr>
      <vt:lpstr>'別紙様式１－２'!Print_Area</vt:lpstr>
      <vt:lpstr>'別紙様式１－３'!Print_Area</vt:lpstr>
      <vt:lpstr>別紙様式16!Print_Area</vt:lpstr>
      <vt:lpstr>'別紙様式17－1別表'!Print_Area</vt:lpstr>
      <vt:lpstr>'別紙様式17-2'!Print_Area</vt:lpstr>
      <vt:lpstr>別紙様式１８!Print_Area</vt:lpstr>
      <vt:lpstr>別紙様式１９!Print_Area</vt:lpstr>
      <vt:lpstr>'別紙様式２０（精神科救急・精神科合併症）'!Print_Area</vt:lpstr>
      <vt:lpstr>別紙様式21!Print_Area</vt:lpstr>
      <vt:lpstr>別紙様式24!Print_Area</vt:lpstr>
      <vt:lpstr>'別紙様式４－１'!Print_Area</vt:lpstr>
      <vt:lpstr>'別紙様式４－２'!Print_Area</vt:lpstr>
      <vt:lpstr>別紙様式８!Print_Area</vt:lpstr>
      <vt:lpstr>明細書発行!Print_Area</vt:lpstr>
      <vt:lpstr>予約に基づく診察等の保険外併用療養費届出!Print_Area</vt:lpstr>
      <vt:lpstr>様式11の4!Print_Area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2023-06-27T07:07:32Z</cp:lastPrinted>
  <dcterms:created xsi:type="dcterms:W3CDTF">2018-01-05T08:28:31Z</dcterms:created>
  <dcterms:modified xsi:type="dcterms:W3CDTF">2023-07-05T04:11:28Z</dcterms:modified>
</cp:coreProperties>
</file>